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Ex1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harts/chartEx2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Ex3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Money Service Business Remittances\REMITTANCE REPORT -WEBSITE\Cayman Islands Money Services Business Statistics\2025\"/>
    </mc:Choice>
  </mc:AlternateContent>
  <xr:revisionPtr revIDLastSave="0" documentId="13_ncr:1_{7AC9BF82-FA58-472F-86CF-2A8974D3803B}" xr6:coauthVersionLast="47" xr6:coauthVersionMax="47" xr10:uidLastSave="{00000000-0000-0000-0000-000000000000}"/>
  <workbookProtection workbookAlgorithmName="SHA-512" workbookHashValue="ZBEXoe4oclPbaPPZ2b3DrmHGygB3VqPi9fZ0ID/AkqJEPQBarE9HEdbPGj0nKyvWI6M00yTqdDgSZMg2KhlUsQ==" workbookSaltValue="VshLIJrfoIKEApkbFBEVcQ==" workbookSpinCount="100000" lockStructure="1"/>
  <bookViews>
    <workbookView xWindow="-120" yWindow="-120" windowWidth="29040" windowHeight="15720" tabRatio="696" xr2:uid="{AD756136-B6DC-4F3D-A44F-A88983B246FA}"/>
  </bookViews>
  <sheets>
    <sheet name="COVER" sheetId="23" r:id="rId1"/>
    <sheet name="DASHBOARD" sheetId="15" r:id="rId2"/>
    <sheet name="DATA TABLES" sheetId="25" r:id="rId3"/>
    <sheet name="DATA" sheetId="16" state="hidden" r:id="rId4"/>
    <sheet name="Org Rev.Bulletin" sheetId="1" state="hidden" r:id="rId5"/>
    <sheet name="INFLOWS" sheetId="3" state="hidden" r:id="rId6"/>
    <sheet name="OUTFLOWS" sheetId="2" state="hidden" r:id="rId7"/>
    <sheet name="Trans INFLOWS" sheetId="10" state="hidden" r:id="rId8"/>
    <sheet name="Trans OUTFLOWS" sheetId="11" state="hidden" r:id="rId9"/>
    <sheet name="Tri-Year Comparison" sheetId="13" state="hidden" r:id="rId10"/>
    <sheet name="Calculations" sheetId="9" state="hidden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chart.v1.0" hidden="1">DATA!$X$4:$X$8</definedName>
    <definedName name="_xlchart.v1.1" hidden="1">DATA!$Y$3</definedName>
    <definedName name="_xlchart.v1.2" hidden="1">DATA!$Y$4:$Y$8</definedName>
    <definedName name="_xlchart.v1.3" hidden="1">DATA!$X$11:$X$15</definedName>
    <definedName name="_xlchart.v1.4" hidden="1">DATA!$Y$10</definedName>
    <definedName name="_xlchart.v1.5" hidden="1">DATA!$Y$11:$Y$15</definedName>
    <definedName name="_xlchart.v5.6" hidden="1">DATA!$AB$2:$AC$2</definedName>
    <definedName name="_xlchart.v5.7" hidden="1">DATA!$AB$3:$AC$26</definedName>
    <definedName name="_xlchart.v5.8" hidden="1">DATA!$AD$2</definedName>
    <definedName name="_xlchart.v5.9" hidden="1">DATA!$AD$3:$AD$26</definedName>
    <definedName name="_xlcn.WorksheetConnection_InteractiveMapC3D261" hidden="1">'[22]Interactive Map'!$C$3:$D$26</definedName>
    <definedName name="_xlcn.WorksheetConnection_RegionalSplitG2H251" hidden="1">'[22]Regional Split - Inflows'!$D$2:$E$25</definedName>
    <definedName name="_xlcn.WorksheetConnection_RegionalSplitG3H251" hidden="1">'[22]Regional Split - Inflows'!$D$3:$E$25</definedName>
    <definedName name="_xlnm.Print_Area" localSheetId="0">COVER!$B$2:$J$32</definedName>
    <definedName name="_xlnm.Print_Area" localSheetId="2">'DATA TABLES'!#REF!,'DATA TABLES'!$B$2:$P$53,'DATA TABLES'!$B$56:$P$95,'DATA TABLES'!$B$99:$P$132</definedName>
    <definedName name="_xlnm.Print_Area" localSheetId="4">'Org Rev.Bulletin'!$A$1:$P$47,'Org Rev.Bulletin'!$A$51:$P$102,'Org Rev.Bulletin'!$A$105:$P$144,'Org Rev.Bulletin'!$A$151:$P$184</definedName>
    <definedName name="Remittance_Report" localSheetId="2">'DATA TABLES'!#REF!</definedName>
    <definedName name="Remittance_Report">'Org Rev.Bulletin'!$B$15</definedName>
    <definedName name="Website__www.cima.ky" localSheetId="2">'DATA TABLES'!#REF!</definedName>
    <definedName name="Website__www.cima.ky">'Org Rev.Bulletin'!$B$41</definedName>
  </definedNames>
  <calcPr calcId="191029"/>
  <fileRecoveryPr repairLoad="1"/>
  <extLst>
    <ext xmlns:x15="http://schemas.microsoft.com/office/spreadsheetml/2010/11/main" uri="{FCE2AD5D-F65C-4FA6-A056-5C36A1767C68}">
      <x15:dataModel>
        <x15:modelTables>
          <x15:modelTable id="Range" name="Range" connection="WorksheetConnection_Regional Split!$G$3:$H$25"/>
          <x15:modelTable id="Range 1" name="Range 1" connection="WorksheetConnection_Regional Split!$G$2:$H$25"/>
          <x15:modelTable id="Range 2" name="Range 2" connection="WorksheetConnection_Interactive Map!$C$3:$D$26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5" i="16" l="1" a="1"/>
  <c r="Y15" i="16" s="1"/>
  <c r="O77" i="25"/>
  <c r="O78" i="25"/>
  <c r="Y14" i="16"/>
  <c r="Y8" i="16"/>
  <c r="Y13" i="16"/>
  <c r="Y12" i="16"/>
  <c r="Y11" i="16"/>
  <c r="Y7" i="16"/>
  <c r="Y6" i="16"/>
  <c r="Y5" i="16"/>
  <c r="Y4" i="16"/>
  <c r="K78" i="25"/>
  <c r="K77" i="25"/>
  <c r="G78" i="25"/>
  <c r="G77" i="25"/>
  <c r="E64" i="15"/>
  <c r="F68" i="15"/>
  <c r="E68" i="15"/>
  <c r="F66" i="15"/>
  <c r="E66" i="15"/>
  <c r="F65" i="15"/>
  <c r="E65" i="15"/>
  <c r="F64" i="15"/>
  <c r="F62" i="15"/>
  <c r="E62" i="15"/>
  <c r="F61" i="15"/>
  <c r="E61" i="15"/>
  <c r="F60" i="15"/>
  <c r="E60" i="15"/>
  <c r="F58" i="15"/>
  <c r="F57" i="15" s="1"/>
  <c r="E58" i="15"/>
  <c r="E57" i="15" s="1"/>
  <c r="F56" i="15"/>
  <c r="E56" i="15"/>
  <c r="F55" i="15"/>
  <c r="E55" i="15"/>
  <c r="F54" i="15"/>
  <c r="E54" i="15"/>
  <c r="F53" i="15"/>
  <c r="E53" i="15"/>
  <c r="F52" i="15"/>
  <c r="E52" i="15"/>
  <c r="F50" i="15"/>
  <c r="E50" i="15"/>
  <c r="F49" i="15"/>
  <c r="E49" i="15"/>
  <c r="F48" i="15"/>
  <c r="E48" i="15"/>
  <c r="F47" i="15"/>
  <c r="E47" i="15"/>
  <c r="F46" i="15"/>
  <c r="E46" i="15"/>
  <c r="F44" i="15"/>
  <c r="E44" i="15"/>
  <c r="F43" i="15"/>
  <c r="E43" i="15"/>
  <c r="F42" i="15"/>
  <c r="E42" i="15"/>
  <c r="F41" i="15"/>
  <c r="E41" i="15"/>
  <c r="F39" i="15"/>
  <c r="E39" i="15"/>
  <c r="F38" i="15"/>
  <c r="E38" i="15"/>
  <c r="D57" i="15"/>
  <c r="D59" i="15"/>
  <c r="D68" i="15"/>
  <c r="D67" i="15" s="1"/>
  <c r="D66" i="15"/>
  <c r="D65" i="15"/>
  <c r="D64" i="15"/>
  <c r="D62" i="15"/>
  <c r="D61" i="15"/>
  <c r="D60" i="15"/>
  <c r="D58" i="15"/>
  <c r="D56" i="15"/>
  <c r="D55" i="15"/>
  <c r="D54" i="15"/>
  <c r="D53" i="15"/>
  <c r="D52" i="15"/>
  <c r="D51" i="15" s="1"/>
  <c r="D50" i="15"/>
  <c r="D49" i="15"/>
  <c r="D48" i="15"/>
  <c r="D47" i="15"/>
  <c r="D46" i="15"/>
  <c r="D45" i="15" s="1"/>
  <c r="D44" i="15"/>
  <c r="D43" i="15"/>
  <c r="D42" i="15"/>
  <c r="D41" i="15"/>
  <c r="D40" i="15" s="1"/>
  <c r="D39" i="15"/>
  <c r="D38" i="15"/>
  <c r="C68" i="15"/>
  <c r="C67" i="15" s="1"/>
  <c r="C66" i="15"/>
  <c r="C65" i="15"/>
  <c r="C64" i="15"/>
  <c r="C62" i="15"/>
  <c r="C61" i="15"/>
  <c r="C60" i="15"/>
  <c r="C59" i="15" s="1"/>
  <c r="C58" i="15"/>
  <c r="C57" i="15" s="1"/>
  <c r="C56" i="15"/>
  <c r="C55" i="15"/>
  <c r="C54" i="15"/>
  <c r="C53" i="15"/>
  <c r="C52" i="15"/>
  <c r="C39" i="15"/>
  <c r="C38" i="15"/>
  <c r="C44" i="15"/>
  <c r="C43" i="15"/>
  <c r="C42" i="15"/>
  <c r="C41" i="15"/>
  <c r="C50" i="15"/>
  <c r="C49" i="15"/>
  <c r="C47" i="15"/>
  <c r="C46" i="15"/>
  <c r="C48" i="15"/>
  <c r="F67" i="15"/>
  <c r="E67" i="15"/>
  <c r="U7" i="16"/>
  <c r="U8" i="16"/>
  <c r="U9" i="16"/>
  <c r="U10" i="16"/>
  <c r="U11" i="16"/>
  <c r="U12" i="16"/>
  <c r="U13" i="16"/>
  <c r="U14" i="16"/>
  <c r="U19" i="16"/>
  <c r="U20" i="16"/>
  <c r="U21" i="16"/>
  <c r="U22" i="16"/>
  <c r="U24" i="16"/>
  <c r="T29" i="16"/>
  <c r="U29" i="16" s="1"/>
  <c r="T28" i="16"/>
  <c r="U28" i="16" s="1"/>
  <c r="T27" i="16"/>
  <c r="U27" i="16" s="1"/>
  <c r="T26" i="16"/>
  <c r="U26" i="16" s="1"/>
  <c r="T25" i="16"/>
  <c r="U25" i="16" s="1"/>
  <c r="T24" i="16"/>
  <c r="T23" i="16"/>
  <c r="U23" i="16" s="1"/>
  <c r="T22" i="16"/>
  <c r="T21" i="16"/>
  <c r="T20" i="16"/>
  <c r="T19" i="16"/>
  <c r="T18" i="16"/>
  <c r="T17" i="16"/>
  <c r="U17" i="16" s="1"/>
  <c r="T16" i="16"/>
  <c r="U16" i="16" s="1"/>
  <c r="T15" i="16"/>
  <c r="U15" i="16" s="1"/>
  <c r="J29" i="16"/>
  <c r="J28" i="16"/>
  <c r="J27" i="16"/>
  <c r="J26" i="16"/>
  <c r="J25" i="16"/>
  <c r="J24" i="16"/>
  <c r="J23" i="16"/>
  <c r="J22" i="16"/>
  <c r="J21" i="16"/>
  <c r="J20" i="16"/>
  <c r="J19" i="16"/>
  <c r="J18" i="16"/>
  <c r="J17" i="16"/>
  <c r="J16" i="16"/>
  <c r="J15" i="16"/>
  <c r="O15" i="16"/>
  <c r="K15" i="16"/>
  <c r="O29" i="16"/>
  <c r="O28" i="16"/>
  <c r="O27" i="16"/>
  <c r="P28" i="16" s="1"/>
  <c r="O26" i="16"/>
  <c r="O25" i="16"/>
  <c r="O24" i="16"/>
  <c r="O23" i="16"/>
  <c r="O22" i="16"/>
  <c r="O21" i="16"/>
  <c r="O20" i="16"/>
  <c r="O19" i="16"/>
  <c r="O18" i="16"/>
  <c r="P18" i="16" s="1"/>
  <c r="O17" i="16"/>
  <c r="O16" i="16"/>
  <c r="K29" i="16"/>
  <c r="K28" i="16"/>
  <c r="K27" i="16"/>
  <c r="K26" i="16"/>
  <c r="K25" i="16"/>
  <c r="K24" i="16"/>
  <c r="K23" i="16"/>
  <c r="K22" i="16"/>
  <c r="K21" i="16"/>
  <c r="K20" i="16"/>
  <c r="K19" i="16"/>
  <c r="K17" i="16"/>
  <c r="K16" i="16"/>
  <c r="K18" i="16"/>
  <c r="P5" i="16"/>
  <c r="P6" i="16"/>
  <c r="P7" i="16"/>
  <c r="P8" i="16"/>
  <c r="P9" i="16"/>
  <c r="P10" i="16"/>
  <c r="P11" i="16"/>
  <c r="P12" i="16"/>
  <c r="P13" i="16"/>
  <c r="P14" i="16"/>
  <c r="E37" i="15" l="1"/>
  <c r="F45" i="15"/>
  <c r="C63" i="15"/>
  <c r="D63" i="15"/>
  <c r="D69" i="15" s="1"/>
  <c r="C51" i="15"/>
  <c r="E40" i="15"/>
  <c r="F63" i="15"/>
  <c r="E63" i="15"/>
  <c r="E59" i="15"/>
  <c r="E45" i="15"/>
  <c r="E69" i="15" s="1"/>
  <c r="E51" i="15"/>
  <c r="F59" i="15"/>
  <c r="F51" i="15"/>
  <c r="F37" i="15"/>
  <c r="F40" i="15"/>
  <c r="F69" i="15"/>
  <c r="D37" i="15"/>
  <c r="C37" i="15"/>
  <c r="C45" i="15"/>
  <c r="C40" i="15"/>
  <c r="P21" i="16"/>
  <c r="P27" i="16"/>
  <c r="U18" i="16"/>
  <c r="P23" i="16"/>
  <c r="P24" i="16"/>
  <c r="P25" i="16"/>
  <c r="P17" i="16"/>
  <c r="P29" i="16"/>
  <c r="P20" i="16"/>
  <c r="P16" i="16"/>
  <c r="P15" i="16"/>
  <c r="P19" i="16"/>
  <c r="P26" i="16"/>
  <c r="P22" i="16"/>
  <c r="C69" i="15" l="1"/>
  <c r="G104" i="25"/>
  <c r="G105" i="25"/>
  <c r="G106" i="25"/>
  <c r="G107" i="25"/>
  <c r="G108" i="25"/>
  <c r="G109" i="25"/>
  <c r="G110" i="25"/>
  <c r="G111" i="25"/>
  <c r="G112" i="25"/>
  <c r="G113" i="25"/>
  <c r="G114" i="25"/>
  <c r="G115" i="25"/>
  <c r="G116" i="25"/>
  <c r="G117" i="25"/>
  <c r="G118" i="25"/>
  <c r="G119" i="25"/>
  <c r="G120" i="25"/>
  <c r="G121" i="25"/>
  <c r="G122" i="25"/>
  <c r="G123" i="25"/>
  <c r="G124" i="25"/>
  <c r="G125" i="25"/>
  <c r="G126" i="25"/>
  <c r="G127" i="25"/>
  <c r="BA8" i="3"/>
  <c r="L92" i="25"/>
  <c r="K92" i="25"/>
  <c r="P127" i="25"/>
  <c r="O127" i="25"/>
  <c r="M127" i="25"/>
  <c r="K127" i="25"/>
  <c r="I127" i="25"/>
  <c r="P126" i="25"/>
  <c r="O126" i="25"/>
  <c r="M126" i="25"/>
  <c r="K126" i="25"/>
  <c r="I126" i="25"/>
  <c r="P125" i="25"/>
  <c r="O125" i="25"/>
  <c r="M125" i="25"/>
  <c r="K125" i="25"/>
  <c r="I125" i="25"/>
  <c r="P124" i="25"/>
  <c r="O124" i="25"/>
  <c r="M124" i="25"/>
  <c r="K124" i="25"/>
  <c r="I124" i="25"/>
  <c r="P123" i="25"/>
  <c r="O123" i="25"/>
  <c r="M123" i="25"/>
  <c r="K123" i="25"/>
  <c r="I123" i="25"/>
  <c r="P122" i="25"/>
  <c r="O122" i="25"/>
  <c r="M122" i="25"/>
  <c r="K122" i="25"/>
  <c r="I122" i="25"/>
  <c r="P121" i="25"/>
  <c r="O121" i="25"/>
  <c r="M121" i="25"/>
  <c r="K121" i="25"/>
  <c r="I121" i="25"/>
  <c r="P120" i="25"/>
  <c r="O120" i="25"/>
  <c r="M120" i="25"/>
  <c r="K120" i="25"/>
  <c r="I120" i="25"/>
  <c r="P119" i="25"/>
  <c r="O119" i="25"/>
  <c r="M119" i="25"/>
  <c r="K119" i="25"/>
  <c r="I119" i="25"/>
  <c r="P118" i="25"/>
  <c r="O118" i="25"/>
  <c r="M118" i="25"/>
  <c r="K118" i="25"/>
  <c r="I118" i="25"/>
  <c r="P117" i="25"/>
  <c r="O117" i="25"/>
  <c r="M117" i="25"/>
  <c r="K117" i="25"/>
  <c r="I117" i="25"/>
  <c r="P116" i="25"/>
  <c r="O116" i="25"/>
  <c r="M116" i="25"/>
  <c r="K116" i="25"/>
  <c r="I116" i="25"/>
  <c r="P115" i="25"/>
  <c r="O115" i="25"/>
  <c r="M115" i="25"/>
  <c r="K115" i="25"/>
  <c r="I115" i="25"/>
  <c r="P114" i="25"/>
  <c r="O114" i="25"/>
  <c r="M114" i="25"/>
  <c r="K114" i="25"/>
  <c r="I114" i="25"/>
  <c r="P113" i="25"/>
  <c r="O113" i="25"/>
  <c r="M113" i="25"/>
  <c r="K113" i="25"/>
  <c r="I113" i="25"/>
  <c r="P112" i="25"/>
  <c r="O112" i="25"/>
  <c r="M112" i="25"/>
  <c r="K112" i="25"/>
  <c r="I112" i="25"/>
  <c r="P111" i="25"/>
  <c r="O111" i="25"/>
  <c r="M111" i="25"/>
  <c r="K111" i="25"/>
  <c r="I111" i="25"/>
  <c r="P110" i="25"/>
  <c r="O110" i="25"/>
  <c r="M110" i="25"/>
  <c r="K110" i="25"/>
  <c r="I110" i="25"/>
  <c r="P109" i="25"/>
  <c r="O109" i="25"/>
  <c r="M109" i="25"/>
  <c r="K109" i="25"/>
  <c r="I109" i="25"/>
  <c r="P108" i="25"/>
  <c r="O108" i="25"/>
  <c r="M108" i="25"/>
  <c r="K108" i="25"/>
  <c r="I108" i="25"/>
  <c r="P107" i="25"/>
  <c r="O107" i="25"/>
  <c r="M107" i="25"/>
  <c r="K107" i="25"/>
  <c r="I107" i="25"/>
  <c r="P106" i="25"/>
  <c r="O106" i="25"/>
  <c r="M106" i="25"/>
  <c r="K106" i="25"/>
  <c r="I106" i="25"/>
  <c r="P105" i="25"/>
  <c r="O105" i="25"/>
  <c r="M105" i="25"/>
  <c r="K105" i="25"/>
  <c r="I105" i="25"/>
  <c r="P104" i="25"/>
  <c r="O104" i="25"/>
  <c r="M104" i="25"/>
  <c r="K104" i="25"/>
  <c r="I104" i="25"/>
  <c r="O92" i="25"/>
  <c r="H92" i="25"/>
  <c r="O87" i="25"/>
  <c r="L87" i="25"/>
  <c r="H87" i="25"/>
  <c r="O86" i="25"/>
  <c r="L86" i="25"/>
  <c r="H86" i="25"/>
  <c r="O85" i="25"/>
  <c r="L85" i="25"/>
  <c r="H85" i="25"/>
  <c r="O84" i="25"/>
  <c r="L84" i="25"/>
  <c r="H84" i="25"/>
  <c r="O83" i="25"/>
  <c r="L83" i="25"/>
  <c r="H83" i="25"/>
  <c r="O76" i="25"/>
  <c r="K76" i="25"/>
  <c r="G76" i="25"/>
  <c r="O75" i="25"/>
  <c r="K75" i="25"/>
  <c r="G75" i="25"/>
  <c r="O74" i="25"/>
  <c r="K74" i="25"/>
  <c r="G74" i="25"/>
  <c r="O69" i="25"/>
  <c r="K69" i="25"/>
  <c r="G69" i="25"/>
  <c r="O68" i="25"/>
  <c r="K68" i="25"/>
  <c r="G68" i="25"/>
  <c r="O67" i="25"/>
  <c r="K67" i="25"/>
  <c r="G67" i="25"/>
  <c r="O66" i="25"/>
  <c r="K66" i="25"/>
  <c r="G66" i="25"/>
  <c r="O65" i="25"/>
  <c r="K65" i="25"/>
  <c r="G65" i="25"/>
  <c r="K47" i="25"/>
  <c r="H47" i="25"/>
  <c r="O45" i="25"/>
  <c r="O44" i="25"/>
  <c r="O43" i="25"/>
  <c r="K40" i="25"/>
  <c r="H40" i="25"/>
  <c r="O39" i="25"/>
  <c r="O38" i="25"/>
  <c r="O37" i="25"/>
  <c r="O36" i="25"/>
  <c r="K33" i="25"/>
  <c r="H33" i="25"/>
  <c r="O32" i="25"/>
  <c r="O31" i="25"/>
  <c r="O30" i="25"/>
  <c r="O29" i="25"/>
  <c r="K26" i="25"/>
  <c r="H26" i="25"/>
  <c r="O25" i="25"/>
  <c r="O24" i="25"/>
  <c r="O23" i="25"/>
  <c r="O22" i="25"/>
  <c r="K19" i="25"/>
  <c r="H19" i="25"/>
  <c r="O18" i="25"/>
  <c r="O17" i="25"/>
  <c r="O16" i="25"/>
  <c r="O15" i="25"/>
  <c r="K12" i="25"/>
  <c r="H12" i="25"/>
  <c r="O12" i="25" s="1"/>
  <c r="O11" i="25"/>
  <c r="O10" i="25"/>
  <c r="O9" i="25"/>
  <c r="O8" i="25"/>
  <c r="O94" i="1"/>
  <c r="O93" i="1"/>
  <c r="K89" i="1"/>
  <c r="H89" i="1"/>
  <c r="O88" i="1"/>
  <c r="O87" i="1"/>
  <c r="O86" i="1"/>
  <c r="O85" i="1"/>
  <c r="G128" i="25" l="1"/>
  <c r="O26" i="25"/>
  <c r="O33" i="25"/>
  <c r="O40" i="25"/>
  <c r="O47" i="25"/>
  <c r="I128" i="25"/>
  <c r="K128" i="25"/>
  <c r="M128" i="25"/>
  <c r="O128" i="25"/>
  <c r="O19" i="25"/>
  <c r="P128" i="25"/>
  <c r="O89" i="1"/>
  <c r="W63" i="13" l="1"/>
  <c r="X63" i="13"/>
  <c r="V63" i="13"/>
  <c r="X61" i="13"/>
  <c r="W61" i="13"/>
  <c r="V61" i="13"/>
  <c r="X31" i="13"/>
  <c r="W31" i="13"/>
  <c r="V31" i="13"/>
  <c r="AL63" i="11"/>
  <c r="AL61" i="11"/>
  <c r="AL31" i="11"/>
  <c r="AD26" i="16"/>
  <c r="AD25" i="16"/>
  <c r="AD24" i="16"/>
  <c r="AD23" i="16"/>
  <c r="AD22" i="16"/>
  <c r="AD21" i="16"/>
  <c r="AD20" i="16"/>
  <c r="AD19" i="16"/>
  <c r="AD18" i="16"/>
  <c r="AD17" i="16"/>
  <c r="AD16" i="16"/>
  <c r="AD15" i="16"/>
  <c r="AD14" i="16"/>
  <c r="AD13" i="16"/>
  <c r="AD12" i="16"/>
  <c r="AD11" i="16"/>
  <c r="AD10" i="16"/>
  <c r="AD9" i="16"/>
  <c r="AD8" i="16"/>
  <c r="AD7" i="16"/>
  <c r="AD6" i="16"/>
  <c r="AD5" i="16"/>
  <c r="AD4" i="16"/>
  <c r="AD3" i="16"/>
  <c r="L29" i="16"/>
  <c r="L28" i="16"/>
  <c r="L27" i="16"/>
  <c r="AI36" i="9"/>
  <c r="AI37" i="9"/>
  <c r="AI38" i="9"/>
  <c r="AI39" i="9"/>
  <c r="AH39" i="9"/>
  <c r="AH38" i="9"/>
  <c r="AH37" i="9"/>
  <c r="AH36" i="9"/>
  <c r="AG39" i="9"/>
  <c r="AG38" i="9"/>
  <c r="AG37" i="9"/>
  <c r="AG36" i="9"/>
  <c r="AE36" i="9"/>
  <c r="AF36" i="9"/>
  <c r="AE37" i="9"/>
  <c r="AF37" i="9"/>
  <c r="AE38" i="9"/>
  <c r="AF38" i="9"/>
  <c r="AE39" i="9"/>
  <c r="AF39" i="9"/>
  <c r="AI22" i="9"/>
  <c r="AH25" i="9"/>
  <c r="AH24" i="9"/>
  <c r="AH23" i="9"/>
  <c r="AH22" i="9"/>
  <c r="AG25" i="9"/>
  <c r="AG24" i="9"/>
  <c r="AG23" i="9"/>
  <c r="AG22" i="9"/>
  <c r="AE22" i="9"/>
  <c r="AF22" i="9"/>
  <c r="AE23" i="9"/>
  <c r="AF23" i="9"/>
  <c r="AE24" i="9"/>
  <c r="AF24" i="9"/>
  <c r="AE25" i="9"/>
  <c r="AF25" i="9"/>
  <c r="AI29" i="9"/>
  <c r="AI30" i="9" s="1"/>
  <c r="AH29" i="9"/>
  <c r="AH30" i="9" s="1"/>
  <c r="AG29" i="9"/>
  <c r="AG30" i="9" s="1"/>
  <c r="AE29" i="9"/>
  <c r="AF29" i="9"/>
  <c r="AF30" i="9" s="1"/>
  <c r="AE30" i="9"/>
  <c r="AD39" i="9"/>
  <c r="AD38" i="9"/>
  <c r="AD37" i="9"/>
  <c r="AD36" i="9"/>
  <c r="AD29" i="9"/>
  <c r="AD30" i="9" s="1"/>
  <c r="AD25" i="9"/>
  <c r="AD24" i="9"/>
  <c r="AD23" i="9"/>
  <c r="AD22" i="9"/>
  <c r="AC25" i="9"/>
  <c r="AC24" i="9"/>
  <c r="AC23" i="9"/>
  <c r="AC22" i="9"/>
  <c r="AY31" i="2"/>
  <c r="AZ31" i="2" s="1"/>
  <c r="AY30" i="2"/>
  <c r="AZ30" i="2" s="1"/>
  <c r="AY29" i="2"/>
  <c r="AZ29" i="2" s="1"/>
  <c r="AY28" i="2"/>
  <c r="AZ28" i="2" s="1"/>
  <c r="AY27" i="2"/>
  <c r="AZ27" i="2" s="1"/>
  <c r="AY26" i="2"/>
  <c r="AZ26" i="2" s="1"/>
  <c r="AY25" i="2"/>
  <c r="AZ25" i="2" s="1"/>
  <c r="AY24" i="2"/>
  <c r="AZ24" i="2" s="1"/>
  <c r="AZ23" i="2"/>
  <c r="AY23" i="2"/>
  <c r="AY22" i="2"/>
  <c r="AZ22" i="2" s="1"/>
  <c r="AY21" i="2"/>
  <c r="AZ21" i="2" s="1"/>
  <c r="AY20" i="2"/>
  <c r="AZ20" i="2" s="1"/>
  <c r="AZ19" i="2"/>
  <c r="AY19" i="2"/>
  <c r="AY18" i="2"/>
  <c r="AZ18" i="2" s="1"/>
  <c r="AY17" i="2"/>
  <c r="AZ17" i="2" s="1"/>
  <c r="AY16" i="2"/>
  <c r="AZ16" i="2" s="1"/>
  <c r="AY15" i="2"/>
  <c r="AZ15" i="2" s="1"/>
  <c r="AY14" i="2"/>
  <c r="AZ14" i="2" s="1"/>
  <c r="AZ13" i="2"/>
  <c r="AY13" i="2"/>
  <c r="AY12" i="2"/>
  <c r="AZ12" i="2" s="1"/>
  <c r="AY11" i="2"/>
  <c r="AZ11" i="2" s="1"/>
  <c r="AY10" i="2"/>
  <c r="AZ10" i="2" s="1"/>
  <c r="AY9" i="2"/>
  <c r="AZ9" i="2" s="1"/>
  <c r="AY8" i="2"/>
  <c r="AY32" i="2" s="1"/>
  <c r="AZ32" i="2" s="1"/>
  <c r="AX60" i="2"/>
  <c r="AW60" i="2"/>
  <c r="AV60" i="2"/>
  <c r="AU60" i="2"/>
  <c r="AT60" i="2"/>
  <c r="AS60" i="2"/>
  <c r="AR60" i="2"/>
  <c r="AQ60" i="2"/>
  <c r="AX59" i="2"/>
  <c r="AW59" i="2"/>
  <c r="AV59" i="2"/>
  <c r="AU59" i="2"/>
  <c r="AT59" i="2"/>
  <c r="AS59" i="2"/>
  <c r="AR59" i="2"/>
  <c r="AQ59" i="2"/>
  <c r="AX58" i="2"/>
  <c r="AW58" i="2"/>
  <c r="AV58" i="2"/>
  <c r="AU58" i="2"/>
  <c r="AT58" i="2"/>
  <c r="AS58" i="2"/>
  <c r="AR58" i="2"/>
  <c r="AQ58" i="2"/>
  <c r="AX57" i="2"/>
  <c r="AW57" i="2"/>
  <c r="AV57" i="2"/>
  <c r="AU57" i="2"/>
  <c r="AT57" i="2"/>
  <c r="AS57" i="2"/>
  <c r="AR57" i="2"/>
  <c r="AQ57" i="2"/>
  <c r="AX56" i="2"/>
  <c r="AW56" i="2"/>
  <c r="AV56" i="2"/>
  <c r="AU56" i="2"/>
  <c r="AT56" i="2"/>
  <c r="AS56" i="2"/>
  <c r="AR56" i="2"/>
  <c r="AQ56" i="2"/>
  <c r="AX55" i="2"/>
  <c r="AW55" i="2"/>
  <c r="AV55" i="2"/>
  <c r="AU55" i="2"/>
  <c r="AT55" i="2"/>
  <c r="AS55" i="2"/>
  <c r="AR55" i="2"/>
  <c r="AQ55" i="2"/>
  <c r="AX54" i="2"/>
  <c r="AW54" i="2"/>
  <c r="AV54" i="2"/>
  <c r="AU54" i="2"/>
  <c r="AT54" i="2"/>
  <c r="AS54" i="2"/>
  <c r="AR54" i="2"/>
  <c r="AQ54" i="2"/>
  <c r="AX53" i="2"/>
  <c r="AW53" i="2"/>
  <c r="AV53" i="2"/>
  <c r="AU53" i="2"/>
  <c r="AT53" i="2"/>
  <c r="AS53" i="2"/>
  <c r="AR53" i="2"/>
  <c r="AQ53" i="2"/>
  <c r="AX52" i="2"/>
  <c r="AW52" i="2"/>
  <c r="AV52" i="2"/>
  <c r="AU52" i="2"/>
  <c r="AT52" i="2"/>
  <c r="AS52" i="2"/>
  <c r="AR52" i="2"/>
  <c r="AQ52" i="2"/>
  <c r="AX51" i="2"/>
  <c r="AW51" i="2"/>
  <c r="AV51" i="2"/>
  <c r="AU51" i="2"/>
  <c r="AT51" i="2"/>
  <c r="AS51" i="2"/>
  <c r="AR51" i="2"/>
  <c r="AQ51" i="2"/>
  <c r="AX50" i="2"/>
  <c r="AW50" i="2"/>
  <c r="AV50" i="2"/>
  <c r="AU50" i="2"/>
  <c r="AT50" i="2"/>
  <c r="AS50" i="2"/>
  <c r="AR50" i="2"/>
  <c r="AQ50" i="2"/>
  <c r="AX49" i="2"/>
  <c r="AW49" i="2"/>
  <c r="AV49" i="2"/>
  <c r="AU49" i="2"/>
  <c r="AT49" i="2"/>
  <c r="AS49" i="2"/>
  <c r="AR49" i="2"/>
  <c r="AQ49" i="2"/>
  <c r="AX48" i="2"/>
  <c r="AW48" i="2"/>
  <c r="AV48" i="2"/>
  <c r="AU48" i="2"/>
  <c r="AT48" i="2"/>
  <c r="AS48" i="2"/>
  <c r="AR48" i="2"/>
  <c r="AQ48" i="2"/>
  <c r="AX47" i="2"/>
  <c r="AW47" i="2"/>
  <c r="AV47" i="2"/>
  <c r="AU47" i="2"/>
  <c r="AT47" i="2"/>
  <c r="AS47" i="2"/>
  <c r="AR47" i="2"/>
  <c r="AQ47" i="2"/>
  <c r="AX46" i="2"/>
  <c r="AI25" i="9" s="1"/>
  <c r="AW46" i="2"/>
  <c r="AV46" i="2"/>
  <c r="AU46" i="2"/>
  <c r="AT46" i="2"/>
  <c r="AS46" i="2"/>
  <c r="AR46" i="2"/>
  <c r="AQ46" i="2"/>
  <c r="AX45" i="2"/>
  <c r="AW45" i="2"/>
  <c r="AV45" i="2"/>
  <c r="AU45" i="2"/>
  <c r="AT45" i="2"/>
  <c r="AS45" i="2"/>
  <c r="AR45" i="2"/>
  <c r="AQ45" i="2"/>
  <c r="AX44" i="2"/>
  <c r="AW44" i="2"/>
  <c r="AV44" i="2"/>
  <c r="AU44" i="2"/>
  <c r="AT44" i="2"/>
  <c r="AS44" i="2"/>
  <c r="AR44" i="2"/>
  <c r="AQ44" i="2"/>
  <c r="AX43" i="2"/>
  <c r="AW43" i="2"/>
  <c r="AV43" i="2"/>
  <c r="AU43" i="2"/>
  <c r="AT43" i="2"/>
  <c r="AS43" i="2"/>
  <c r="AR43" i="2"/>
  <c r="AQ43" i="2"/>
  <c r="AX42" i="2"/>
  <c r="AW42" i="2"/>
  <c r="AV42" i="2"/>
  <c r="AU42" i="2"/>
  <c r="AT42" i="2"/>
  <c r="AS42" i="2"/>
  <c r="AR42" i="2"/>
  <c r="AQ42" i="2"/>
  <c r="AX41" i="2"/>
  <c r="AW41" i="2"/>
  <c r="AV41" i="2"/>
  <c r="AU41" i="2"/>
  <c r="AT41" i="2"/>
  <c r="AS41" i="2"/>
  <c r="AR41" i="2"/>
  <c r="AQ41" i="2"/>
  <c r="AX40" i="2"/>
  <c r="AW40" i="2"/>
  <c r="AV40" i="2"/>
  <c r="AU40" i="2"/>
  <c r="AT40" i="2"/>
  <c r="AS40" i="2"/>
  <c r="AR40" i="2"/>
  <c r="AQ40" i="2"/>
  <c r="AX39" i="2"/>
  <c r="AW39" i="2"/>
  <c r="AV39" i="2"/>
  <c r="AU39" i="2"/>
  <c r="AT39" i="2"/>
  <c r="AS39" i="2"/>
  <c r="AR39" i="2"/>
  <c r="AQ39" i="2"/>
  <c r="AX38" i="2"/>
  <c r="AI23" i="9" s="1"/>
  <c r="AW38" i="2"/>
  <c r="AV38" i="2"/>
  <c r="AU38" i="2"/>
  <c r="AT38" i="2"/>
  <c r="AS38" i="2"/>
  <c r="AR38" i="2"/>
  <c r="AQ38" i="2"/>
  <c r="AX37" i="2"/>
  <c r="AI24" i="9" s="1"/>
  <c r="AW37" i="2"/>
  <c r="AV37" i="2"/>
  <c r="AU37" i="2"/>
  <c r="AT37" i="2"/>
  <c r="AS37" i="2"/>
  <c r="AR37" i="2"/>
  <c r="AQ37" i="2"/>
  <c r="AX36" i="2"/>
  <c r="AW36" i="2"/>
  <c r="AV36" i="2"/>
  <c r="AU36" i="2"/>
  <c r="AT36" i="2"/>
  <c r="AS36" i="2"/>
  <c r="AR36" i="2"/>
  <c r="AQ36" i="2"/>
  <c r="AX59" i="3"/>
  <c r="AW59" i="3"/>
  <c r="AV59" i="3"/>
  <c r="AU59" i="3"/>
  <c r="AT59" i="3"/>
  <c r="AS59" i="3"/>
  <c r="AR59" i="3"/>
  <c r="AX58" i="3"/>
  <c r="AW58" i="3"/>
  <c r="AV58" i="3"/>
  <c r="AU58" i="3"/>
  <c r="AT58" i="3"/>
  <c r="AS58" i="3"/>
  <c r="AR58" i="3"/>
  <c r="AX57" i="3"/>
  <c r="AW57" i="3"/>
  <c r="AV57" i="3"/>
  <c r="AU57" i="3"/>
  <c r="AT57" i="3"/>
  <c r="AS57" i="3"/>
  <c r="AR57" i="3"/>
  <c r="AX56" i="3"/>
  <c r="AW56" i="3"/>
  <c r="AV56" i="3"/>
  <c r="AU56" i="3"/>
  <c r="AT56" i="3"/>
  <c r="AS56" i="3"/>
  <c r="AR56" i="3"/>
  <c r="AX55" i="3"/>
  <c r="AW55" i="3"/>
  <c r="AV55" i="3"/>
  <c r="AU55" i="3"/>
  <c r="AT55" i="3"/>
  <c r="AS55" i="3"/>
  <c r="AR55" i="3"/>
  <c r="AX54" i="3"/>
  <c r="AW54" i="3"/>
  <c r="AV54" i="3"/>
  <c r="AU54" i="3"/>
  <c r="AT54" i="3"/>
  <c r="AS54" i="3"/>
  <c r="AR54" i="3"/>
  <c r="AX53" i="3"/>
  <c r="AW53" i="3"/>
  <c r="AV53" i="3"/>
  <c r="AU53" i="3"/>
  <c r="AT53" i="3"/>
  <c r="AS53" i="3"/>
  <c r="AR53" i="3"/>
  <c r="AX52" i="3"/>
  <c r="AW52" i="3"/>
  <c r="AV52" i="3"/>
  <c r="AU52" i="3"/>
  <c r="AT52" i="3"/>
  <c r="AS52" i="3"/>
  <c r="AR52" i="3"/>
  <c r="AX51" i="3"/>
  <c r="AW51" i="3"/>
  <c r="AV51" i="3"/>
  <c r="AU51" i="3"/>
  <c r="AT51" i="3"/>
  <c r="AS51" i="3"/>
  <c r="AR51" i="3"/>
  <c r="AX50" i="3"/>
  <c r="AW50" i="3"/>
  <c r="AV50" i="3"/>
  <c r="AU50" i="3"/>
  <c r="AT50" i="3"/>
  <c r="AS50" i="3"/>
  <c r="AR50" i="3"/>
  <c r="AX49" i="3"/>
  <c r="AW49" i="3"/>
  <c r="AV49" i="3"/>
  <c r="AU49" i="3"/>
  <c r="AT49" i="3"/>
  <c r="AS49" i="3"/>
  <c r="AR49" i="3"/>
  <c r="AX48" i="3"/>
  <c r="AW48" i="3"/>
  <c r="AV48" i="3"/>
  <c r="AU48" i="3"/>
  <c r="AT48" i="3"/>
  <c r="AS48" i="3"/>
  <c r="AR48" i="3"/>
  <c r="AX47" i="3"/>
  <c r="AW47" i="3"/>
  <c r="AV47" i="3"/>
  <c r="AU47" i="3"/>
  <c r="AT47" i="3"/>
  <c r="AS47" i="3"/>
  <c r="AR47" i="3"/>
  <c r="AX46" i="3"/>
  <c r="AW46" i="3"/>
  <c r="AV46" i="3"/>
  <c r="AU46" i="3"/>
  <c r="AT46" i="3"/>
  <c r="AS46" i="3"/>
  <c r="AR46" i="3"/>
  <c r="AX45" i="3"/>
  <c r="AW45" i="3"/>
  <c r="AV45" i="3"/>
  <c r="AU45" i="3"/>
  <c r="AT45" i="3"/>
  <c r="AS45" i="3"/>
  <c r="AR45" i="3"/>
  <c r="AX44" i="3"/>
  <c r="AW44" i="3"/>
  <c r="AV44" i="3"/>
  <c r="AU44" i="3"/>
  <c r="AT44" i="3"/>
  <c r="AS44" i="3"/>
  <c r="AR44" i="3"/>
  <c r="AX43" i="3"/>
  <c r="AW43" i="3"/>
  <c r="AV43" i="3"/>
  <c r="AU43" i="3"/>
  <c r="AT43" i="3"/>
  <c r="AS43" i="3"/>
  <c r="AR43" i="3"/>
  <c r="AX42" i="3"/>
  <c r="AW42" i="3"/>
  <c r="AV42" i="3"/>
  <c r="AU42" i="3"/>
  <c r="AT42" i="3"/>
  <c r="AS42" i="3"/>
  <c r="AR42" i="3"/>
  <c r="AX41" i="3"/>
  <c r="AW41" i="3"/>
  <c r="AV41" i="3"/>
  <c r="AU41" i="3"/>
  <c r="AT41" i="3"/>
  <c r="AS41" i="3"/>
  <c r="AR41" i="3"/>
  <c r="AX40" i="3"/>
  <c r="AW40" i="3"/>
  <c r="AV40" i="3"/>
  <c r="AU40" i="3"/>
  <c r="AT40" i="3"/>
  <c r="AS40" i="3"/>
  <c r="AR40" i="3"/>
  <c r="AX39" i="3"/>
  <c r="AW39" i="3"/>
  <c r="AV39" i="3"/>
  <c r="AU39" i="3"/>
  <c r="AT39" i="3"/>
  <c r="AS39" i="3"/>
  <c r="AR39" i="3"/>
  <c r="AX38" i="3"/>
  <c r="AW38" i="3"/>
  <c r="AV38" i="3"/>
  <c r="AU38" i="3"/>
  <c r="AT38" i="3"/>
  <c r="AS38" i="3"/>
  <c r="AR38" i="3"/>
  <c r="AX37" i="3"/>
  <c r="AW37" i="3"/>
  <c r="AV37" i="3"/>
  <c r="AU37" i="3"/>
  <c r="AT37" i="3"/>
  <c r="AS37" i="3"/>
  <c r="AR37" i="3"/>
  <c r="AX36" i="3"/>
  <c r="AX60" i="3" s="1"/>
  <c r="AW36" i="3"/>
  <c r="AW60" i="3" s="1"/>
  <c r="AV36" i="3"/>
  <c r="AV60" i="3" s="1"/>
  <c r="AU36" i="3"/>
  <c r="AU60" i="3" s="1"/>
  <c r="AT36" i="3"/>
  <c r="AT60" i="3" s="1"/>
  <c r="AS36" i="3"/>
  <c r="AS60" i="3" s="1"/>
  <c r="AR36" i="3"/>
  <c r="AR60" i="3" s="1"/>
  <c r="AY31" i="3"/>
  <c r="AY30" i="3"/>
  <c r="AY29" i="3"/>
  <c r="AY28" i="3"/>
  <c r="AY27" i="3"/>
  <c r="AY26" i="3"/>
  <c r="AY25" i="3"/>
  <c r="AY24" i="3"/>
  <c r="AY23" i="3"/>
  <c r="AY22" i="3"/>
  <c r="AY21" i="3"/>
  <c r="AZ21" i="3" s="1"/>
  <c r="AY20" i="3"/>
  <c r="AZ20" i="3" s="1"/>
  <c r="AY19" i="3"/>
  <c r="AZ19" i="3" s="1"/>
  <c r="AY18" i="3"/>
  <c r="AZ18" i="3" s="1"/>
  <c r="AY17" i="3"/>
  <c r="AZ17" i="3" s="1"/>
  <c r="AY16" i="3"/>
  <c r="AZ16" i="3" s="1"/>
  <c r="AY15" i="3"/>
  <c r="AZ15" i="3" s="1"/>
  <c r="AY14" i="3"/>
  <c r="AZ14" i="3" s="1"/>
  <c r="AY13" i="3"/>
  <c r="AZ13" i="3" s="1"/>
  <c r="AY12" i="3"/>
  <c r="AZ12" i="3" s="1"/>
  <c r="AY11" i="3"/>
  <c r="AZ11" i="3" s="1"/>
  <c r="AY10" i="3"/>
  <c r="AY9" i="3"/>
  <c r="AY8" i="3"/>
  <c r="AZ8" i="3" s="1"/>
  <c r="AZ30" i="3"/>
  <c r="AZ29" i="3"/>
  <c r="AZ10" i="3"/>
  <c r="AZ9" i="3"/>
  <c r="AZ31" i="3"/>
  <c r="AZ28" i="3"/>
  <c r="AZ27" i="3"/>
  <c r="AZ26" i="3"/>
  <c r="AZ25" i="3"/>
  <c r="AZ24" i="3"/>
  <c r="AZ23" i="3"/>
  <c r="AZ22" i="3"/>
  <c r="L24" i="16" l="1"/>
  <c r="L25" i="16"/>
  <c r="L26" i="16"/>
  <c r="AZ8" i="2"/>
  <c r="AI35" i="16" l="1"/>
  <c r="AJ35" i="16"/>
  <c r="AK35" i="16"/>
  <c r="AN35" i="16" s="1"/>
  <c r="AL35" i="16"/>
  <c r="AI36" i="16"/>
  <c r="AJ36" i="16"/>
  <c r="AK36" i="16"/>
  <c r="AL36" i="16"/>
  <c r="AI38" i="16"/>
  <c r="AJ38" i="16"/>
  <c r="AK38" i="16"/>
  <c r="AL38" i="16"/>
  <c r="AI37" i="16"/>
  <c r="AJ37" i="16"/>
  <c r="AK37" i="16"/>
  <c r="AL37" i="16"/>
  <c r="AN4" i="16"/>
  <c r="AN5" i="16"/>
  <c r="AN6" i="16"/>
  <c r="AN7" i="16"/>
  <c r="AN8" i="16"/>
  <c r="AN9" i="16"/>
  <c r="AN10" i="16"/>
  <c r="AN11" i="16"/>
  <c r="AN12" i="16"/>
  <c r="AN13" i="16"/>
  <c r="AN14" i="16"/>
  <c r="AN15" i="16"/>
  <c r="AN16" i="16"/>
  <c r="AN17" i="16"/>
  <c r="AN18" i="16"/>
  <c r="AN19" i="16"/>
  <c r="AN20" i="16"/>
  <c r="AN21" i="16"/>
  <c r="AN22" i="16"/>
  <c r="AN23" i="16"/>
  <c r="AN24" i="16"/>
  <c r="AN25" i="16"/>
  <c r="AN26" i="16"/>
  <c r="AN27" i="16"/>
  <c r="AN28" i="16"/>
  <c r="AN29" i="16"/>
  <c r="AN30" i="16"/>
  <c r="AN31" i="16"/>
  <c r="AN32" i="16"/>
  <c r="AN33" i="16"/>
  <c r="AN34" i="16"/>
  <c r="AI40" i="16"/>
  <c r="AJ40" i="16"/>
  <c r="AK40" i="16"/>
  <c r="AL40" i="16"/>
  <c r="AI41" i="16"/>
  <c r="AJ41" i="16"/>
  <c r="AK41" i="16"/>
  <c r="AL41" i="16"/>
  <c r="AI42" i="16"/>
  <c r="AJ42" i="16"/>
  <c r="AK42" i="16"/>
  <c r="AL42" i="16"/>
  <c r="AI39" i="16"/>
  <c r="AJ39" i="16"/>
  <c r="AK39" i="16"/>
  <c r="AL39" i="16"/>
  <c r="AI46" i="16"/>
  <c r="AJ46" i="16"/>
  <c r="AK46" i="16"/>
  <c r="AL46" i="16"/>
  <c r="AI45" i="16"/>
  <c r="AJ45" i="16"/>
  <c r="AK45" i="16"/>
  <c r="AL45" i="16"/>
  <c r="AI44" i="16"/>
  <c r="AJ44" i="16"/>
  <c r="AK44" i="16"/>
  <c r="AL44" i="16"/>
  <c r="AI43" i="16"/>
  <c r="AJ43" i="16"/>
  <c r="AK43" i="16"/>
  <c r="AL43" i="16"/>
  <c r="AI50" i="16"/>
  <c r="AJ50" i="16"/>
  <c r="AK50" i="16"/>
  <c r="AL50" i="16"/>
  <c r="AJ47" i="16"/>
  <c r="AI49" i="16"/>
  <c r="AJ49" i="16"/>
  <c r="AK49" i="16"/>
  <c r="AL49" i="16"/>
  <c r="AI48" i="16"/>
  <c r="AJ48" i="16"/>
  <c r="AK48" i="16"/>
  <c r="AL48" i="16"/>
  <c r="AI47" i="16"/>
  <c r="AK47" i="16"/>
  <c r="AL47" i="16"/>
  <c r="AL52" i="16"/>
  <c r="AK52" i="16"/>
  <c r="AJ52" i="16"/>
  <c r="AI52" i="16"/>
  <c r="AL51" i="16"/>
  <c r="AK51" i="16"/>
  <c r="AJ51" i="16"/>
  <c r="AI51" i="16"/>
  <c r="AB7" i="16" l="1"/>
  <c r="AB25" i="16"/>
  <c r="AB11" i="16"/>
  <c r="AB24" i="16"/>
  <c r="AB6" i="16"/>
  <c r="AB14" i="16"/>
  <c r="AB12" i="16"/>
  <c r="AB26" i="16"/>
  <c r="AB10" i="16"/>
  <c r="AB19" i="16"/>
  <c r="AB8" i="16"/>
  <c r="AB21" i="16"/>
  <c r="AB4" i="16"/>
  <c r="AB23" i="16"/>
  <c r="AB5" i="16"/>
  <c r="AB3" i="16"/>
  <c r="AN45" i="16"/>
  <c r="AN38" i="16"/>
  <c r="AB9" i="16"/>
  <c r="AN52" i="16"/>
  <c r="AB18" i="16"/>
  <c r="AB17" i="16"/>
  <c r="AB20" i="16"/>
  <c r="AB13" i="16"/>
  <c r="AB15" i="16"/>
  <c r="AB16" i="16"/>
  <c r="AB22" i="16"/>
  <c r="AN48" i="16"/>
  <c r="AN43" i="16"/>
  <c r="AN47" i="16"/>
  <c r="AN42" i="16"/>
  <c r="AN36" i="16"/>
  <c r="AN51" i="16"/>
  <c r="AN49" i="16"/>
  <c r="AN44" i="16"/>
  <c r="AN39" i="16"/>
  <c r="AN40" i="16"/>
  <c r="AN46" i="16"/>
  <c r="AN41" i="16"/>
  <c r="AN50" i="16"/>
  <c r="AN37" i="16"/>
  <c r="Y63" i="13" l="1"/>
  <c r="AA63" i="13" s="1"/>
  <c r="Z63" i="13"/>
  <c r="AB63" i="13" s="1"/>
  <c r="Z62" i="13"/>
  <c r="AB62" i="13" s="1"/>
  <c r="Y62" i="13"/>
  <c r="AA62" i="13" s="1"/>
  <c r="Z61" i="13"/>
  <c r="Y61" i="13"/>
  <c r="Z60" i="13"/>
  <c r="AB60" i="13" s="1"/>
  <c r="Y60" i="13"/>
  <c r="AA60" i="13" s="1"/>
  <c r="AC59" i="13"/>
  <c r="Z59" i="13"/>
  <c r="AB59" i="13" s="1"/>
  <c r="Y59" i="13"/>
  <c r="AA59" i="13" s="1"/>
  <c r="N59" i="13"/>
  <c r="M59" i="13"/>
  <c r="P59" i="13" s="1"/>
  <c r="L59" i="13"/>
  <c r="O59" i="13" s="1"/>
  <c r="D59" i="13"/>
  <c r="P179" i="1" s="1"/>
  <c r="AC58" i="13"/>
  <c r="Z58" i="13"/>
  <c r="AB58" i="13" s="1"/>
  <c r="Y58" i="13"/>
  <c r="AA58" i="13" s="1"/>
  <c r="N58" i="13"/>
  <c r="D58" i="13"/>
  <c r="P178" i="1" s="1"/>
  <c r="C58" i="13"/>
  <c r="F58" i="13" s="1"/>
  <c r="AC57" i="13"/>
  <c r="Z57" i="13"/>
  <c r="AB57" i="13" s="1"/>
  <c r="Y57" i="13"/>
  <c r="AA57" i="13" s="1"/>
  <c r="N57" i="13"/>
  <c r="M57" i="13"/>
  <c r="C57" i="13"/>
  <c r="AC56" i="13"/>
  <c r="Z56" i="13"/>
  <c r="AB56" i="13" s="1"/>
  <c r="Y56" i="13"/>
  <c r="AA56" i="13" s="1"/>
  <c r="N56" i="13"/>
  <c r="D56" i="13"/>
  <c r="C56" i="13"/>
  <c r="B56" i="13"/>
  <c r="I176" i="1" s="1"/>
  <c r="AC55" i="13"/>
  <c r="Z55" i="13"/>
  <c r="AB55" i="13" s="1"/>
  <c r="Y55" i="13"/>
  <c r="AA55" i="13" s="1"/>
  <c r="N55" i="13"/>
  <c r="M55" i="13"/>
  <c r="D55" i="13"/>
  <c r="P175" i="1" s="1"/>
  <c r="B55" i="13"/>
  <c r="AC54" i="13"/>
  <c r="Z54" i="13"/>
  <c r="AB54" i="13" s="1"/>
  <c r="Y54" i="13"/>
  <c r="AA54" i="13" s="1"/>
  <c r="N54" i="13"/>
  <c r="M54" i="13"/>
  <c r="P54" i="13" s="1"/>
  <c r="C54" i="13"/>
  <c r="M174" i="1" s="1"/>
  <c r="B54" i="13"/>
  <c r="AC53" i="13"/>
  <c r="Z53" i="13"/>
  <c r="AB53" i="13" s="1"/>
  <c r="Y53" i="13"/>
  <c r="AA53" i="13" s="1"/>
  <c r="M53" i="13"/>
  <c r="D53" i="13"/>
  <c r="P173" i="1" s="1"/>
  <c r="C53" i="13"/>
  <c r="B53" i="13"/>
  <c r="AC52" i="13"/>
  <c r="Z52" i="13"/>
  <c r="AB52" i="13" s="1"/>
  <c r="Y52" i="13"/>
  <c r="AA52" i="13" s="1"/>
  <c r="N52" i="13"/>
  <c r="M52" i="13"/>
  <c r="P52" i="13" s="1"/>
  <c r="D52" i="13"/>
  <c r="C52" i="13"/>
  <c r="M172" i="1" s="1"/>
  <c r="B52" i="13"/>
  <c r="AC51" i="13"/>
  <c r="Z51" i="13"/>
  <c r="AB51" i="13" s="1"/>
  <c r="Y51" i="13"/>
  <c r="AA51" i="13" s="1"/>
  <c r="M51" i="13"/>
  <c r="AC50" i="13"/>
  <c r="Z50" i="13"/>
  <c r="AB50" i="13" s="1"/>
  <c r="Y50" i="13"/>
  <c r="AA50" i="13" s="1"/>
  <c r="N50" i="13"/>
  <c r="M50" i="13"/>
  <c r="P50" i="13" s="1"/>
  <c r="D50" i="13"/>
  <c r="P170" i="1" s="1"/>
  <c r="C50" i="13"/>
  <c r="AC49" i="13"/>
  <c r="AB49" i="13"/>
  <c r="Z49" i="13"/>
  <c r="Y49" i="13"/>
  <c r="AA49" i="13" s="1"/>
  <c r="N49" i="13"/>
  <c r="M49" i="13"/>
  <c r="D49" i="13"/>
  <c r="P169" i="1" s="1"/>
  <c r="C49" i="13"/>
  <c r="B49" i="13"/>
  <c r="I169" i="1" s="1"/>
  <c r="AC48" i="13"/>
  <c r="Z48" i="13"/>
  <c r="AB48" i="13" s="1"/>
  <c r="Y48" i="13"/>
  <c r="AA48" i="13" s="1"/>
  <c r="M48" i="13"/>
  <c r="B48" i="13"/>
  <c r="AC47" i="13"/>
  <c r="Z47" i="13"/>
  <c r="AB47" i="13" s="1"/>
  <c r="Y47" i="13"/>
  <c r="AA47" i="13" s="1"/>
  <c r="N47" i="13"/>
  <c r="B32" i="9" s="1"/>
  <c r="M47" i="13"/>
  <c r="P47" i="13" s="1"/>
  <c r="C47" i="13"/>
  <c r="M167" i="1" s="1"/>
  <c r="B47" i="13"/>
  <c r="AC46" i="13"/>
  <c r="Z46" i="13"/>
  <c r="AB46" i="13" s="1"/>
  <c r="Y46" i="13"/>
  <c r="AA46" i="13" s="1"/>
  <c r="N46" i="13"/>
  <c r="M46" i="13"/>
  <c r="P46" i="13" s="1"/>
  <c r="D46" i="13"/>
  <c r="P166" i="1" s="1"/>
  <c r="C46" i="13"/>
  <c r="F46" i="13" s="1"/>
  <c r="AC45" i="13"/>
  <c r="Z45" i="13"/>
  <c r="AB45" i="13" s="1"/>
  <c r="Y45" i="13"/>
  <c r="AA45" i="13" s="1"/>
  <c r="N45" i="13"/>
  <c r="B37" i="9" s="1"/>
  <c r="M45" i="13"/>
  <c r="P45" i="13" s="1"/>
  <c r="AC44" i="13"/>
  <c r="Z44" i="13"/>
  <c r="AB44" i="13" s="1"/>
  <c r="Y44" i="13"/>
  <c r="AA44" i="13" s="1"/>
  <c r="D44" i="13"/>
  <c r="P164" i="1" s="1"/>
  <c r="AH43" i="13"/>
  <c r="AC43" i="13"/>
  <c r="Z43" i="13"/>
  <c r="AB43" i="13" s="1"/>
  <c r="Y43" i="13"/>
  <c r="AA43" i="13" s="1"/>
  <c r="N43" i="13"/>
  <c r="M43" i="13"/>
  <c r="P43" i="13" s="1"/>
  <c r="D43" i="13"/>
  <c r="C43" i="13"/>
  <c r="F43" i="13" s="1"/>
  <c r="AC42" i="13"/>
  <c r="Z42" i="13"/>
  <c r="AB42" i="13" s="1"/>
  <c r="Y42" i="13"/>
  <c r="AA42" i="13" s="1"/>
  <c r="N42" i="13"/>
  <c r="C42" i="13"/>
  <c r="B42" i="13"/>
  <c r="AC41" i="13"/>
  <c r="Z41" i="13"/>
  <c r="AB41" i="13" s="1"/>
  <c r="Y41" i="13"/>
  <c r="AA41" i="13" s="1"/>
  <c r="N41" i="13"/>
  <c r="M41" i="13"/>
  <c r="P41" i="13" s="1"/>
  <c r="C41" i="13"/>
  <c r="B41" i="13"/>
  <c r="AH40" i="13"/>
  <c r="AC40" i="13"/>
  <c r="Z40" i="13"/>
  <c r="AB40" i="13" s="1"/>
  <c r="Y40" i="13"/>
  <c r="AA40" i="13" s="1"/>
  <c r="N40" i="13"/>
  <c r="D40" i="13"/>
  <c r="B40" i="13"/>
  <c r="AC39" i="13"/>
  <c r="Z39" i="13"/>
  <c r="AB39" i="13" s="1"/>
  <c r="Y39" i="13"/>
  <c r="AA39" i="13" s="1"/>
  <c r="N39" i="13"/>
  <c r="M39" i="13"/>
  <c r="D39" i="13"/>
  <c r="C39" i="13"/>
  <c r="B39" i="13"/>
  <c r="AC38" i="13"/>
  <c r="Z38" i="13"/>
  <c r="AB38" i="13" s="1"/>
  <c r="Y38" i="13"/>
  <c r="AA38" i="13" s="1"/>
  <c r="N38" i="13"/>
  <c r="M38" i="13"/>
  <c r="P38" i="13" s="1"/>
  <c r="C38" i="13"/>
  <c r="B38" i="13"/>
  <c r="AC37" i="13"/>
  <c r="Z37" i="13"/>
  <c r="AB37" i="13" s="1"/>
  <c r="Y37" i="13"/>
  <c r="AA37" i="13" s="1"/>
  <c r="M37" i="13"/>
  <c r="D37" i="13"/>
  <c r="P157" i="1" s="1"/>
  <c r="C37" i="13"/>
  <c r="F37" i="13" s="1"/>
  <c r="N36" i="13"/>
  <c r="M36" i="13"/>
  <c r="C36" i="13"/>
  <c r="M156" i="1" s="1"/>
  <c r="B36" i="13"/>
  <c r="I156" i="1" s="1"/>
  <c r="AJ35" i="13"/>
  <c r="AL35" i="13" s="1"/>
  <c r="AH35" i="13"/>
  <c r="AG35" i="13"/>
  <c r="AJ34" i="13"/>
  <c r="AL34" i="13" s="1"/>
  <c r="AI34" i="13"/>
  <c r="AK34" i="13" s="1"/>
  <c r="AJ33" i="13"/>
  <c r="AJ32" i="13"/>
  <c r="AL32" i="13" s="1"/>
  <c r="Z32" i="13"/>
  <c r="AB32" i="13" s="1"/>
  <c r="Y32" i="13"/>
  <c r="AA32" i="13" s="1"/>
  <c r="P32" i="13"/>
  <c r="R32" i="13" s="1"/>
  <c r="N32" i="13"/>
  <c r="N44" i="13" s="1"/>
  <c r="M32" i="13"/>
  <c r="M44" i="13" s="1"/>
  <c r="L32" i="13"/>
  <c r="L48" i="13" s="1"/>
  <c r="D32" i="13"/>
  <c r="D47" i="13" s="1"/>
  <c r="P167" i="1" s="1"/>
  <c r="C32" i="13"/>
  <c r="C55" i="13" s="1"/>
  <c r="B32" i="13"/>
  <c r="B50" i="13" s="1"/>
  <c r="AJ31" i="13"/>
  <c r="Z31" i="13"/>
  <c r="AB31" i="13" s="1"/>
  <c r="Y31" i="13"/>
  <c r="AA31" i="13" s="1"/>
  <c r="P31" i="13"/>
  <c r="R31" i="13" s="1"/>
  <c r="O31" i="13"/>
  <c r="Q31" i="13" s="1"/>
  <c r="F31" i="13"/>
  <c r="H31" i="13" s="1"/>
  <c r="E31" i="13"/>
  <c r="G31" i="13" s="1"/>
  <c r="AJ30" i="13"/>
  <c r="AL30" i="13" s="1"/>
  <c r="AI30" i="13"/>
  <c r="AK30" i="13" s="1"/>
  <c r="Z30" i="13"/>
  <c r="AB30" i="13" s="1"/>
  <c r="Y30" i="13"/>
  <c r="AA30" i="13" s="1"/>
  <c r="S30" i="13"/>
  <c r="P30" i="13"/>
  <c r="O30" i="13"/>
  <c r="Q30" i="13" s="1"/>
  <c r="I30" i="13"/>
  <c r="F30" i="13"/>
  <c r="H30" i="13" s="1"/>
  <c r="E30" i="13"/>
  <c r="G30" i="13" s="1"/>
  <c r="AJ29" i="13"/>
  <c r="AL29" i="13" s="1"/>
  <c r="AC29" i="13"/>
  <c r="Z29" i="13"/>
  <c r="AB29" i="13" s="1"/>
  <c r="Y29" i="13"/>
  <c r="AA29" i="13" s="1"/>
  <c r="S29" i="13"/>
  <c r="P29" i="13"/>
  <c r="R29" i="13" s="1"/>
  <c r="O29" i="13"/>
  <c r="Q29" i="13" s="1"/>
  <c r="I29" i="13"/>
  <c r="F29" i="13"/>
  <c r="H29" i="13" s="1"/>
  <c r="E29" i="13"/>
  <c r="G29" i="13" s="1"/>
  <c r="AJ28" i="13"/>
  <c r="AI28" i="13"/>
  <c r="AC28" i="13"/>
  <c r="AA28" i="13"/>
  <c r="Z28" i="13"/>
  <c r="AB28" i="13" s="1"/>
  <c r="Y28" i="13"/>
  <c r="S28" i="13"/>
  <c r="P28" i="13"/>
  <c r="O28" i="13"/>
  <c r="I28" i="13"/>
  <c r="F28" i="13"/>
  <c r="H28" i="13" s="1"/>
  <c r="E28" i="13"/>
  <c r="G28" i="13" s="1"/>
  <c r="AJ27" i="13"/>
  <c r="AL27" i="13" s="1"/>
  <c r="AI27" i="13"/>
  <c r="AK27" i="13" s="1"/>
  <c r="AC27" i="13"/>
  <c r="Z27" i="13"/>
  <c r="AB27" i="13" s="1"/>
  <c r="Y27" i="13"/>
  <c r="AA27" i="13" s="1"/>
  <c r="S27" i="13"/>
  <c r="P27" i="13"/>
  <c r="R27" i="13" s="1"/>
  <c r="O27" i="13"/>
  <c r="Q27" i="13" s="1"/>
  <c r="I27" i="13"/>
  <c r="F27" i="13"/>
  <c r="H27" i="13" s="1"/>
  <c r="E27" i="13"/>
  <c r="G27" i="13" s="1"/>
  <c r="AL26" i="13"/>
  <c r="AJ26" i="13"/>
  <c r="AC26" i="13"/>
  <c r="Z26" i="13"/>
  <c r="AB26" i="13" s="1"/>
  <c r="Y26" i="13"/>
  <c r="AA26" i="13" s="1"/>
  <c r="S26" i="13"/>
  <c r="P26" i="13"/>
  <c r="R26" i="13" s="1"/>
  <c r="O26" i="13"/>
  <c r="Q26" i="13" s="1"/>
  <c r="I26" i="13"/>
  <c r="G26" i="13"/>
  <c r="F26" i="13"/>
  <c r="H26" i="13" s="1"/>
  <c r="E26" i="13"/>
  <c r="AJ25" i="13"/>
  <c r="AL25" i="13" s="1"/>
  <c r="AC25" i="13"/>
  <c r="Z25" i="13"/>
  <c r="AB25" i="13" s="1"/>
  <c r="Y25" i="13"/>
  <c r="AA25" i="13" s="1"/>
  <c r="S25" i="13"/>
  <c r="P25" i="13"/>
  <c r="O25" i="13"/>
  <c r="I25" i="13"/>
  <c r="F25" i="13"/>
  <c r="H25" i="13" s="1"/>
  <c r="E25" i="13"/>
  <c r="G25" i="13" s="1"/>
  <c r="AJ24" i="13"/>
  <c r="AL24" i="13" s="1"/>
  <c r="AC24" i="13"/>
  <c r="AB24" i="13"/>
  <c r="Z24" i="13"/>
  <c r="Y24" i="13"/>
  <c r="AA24" i="13" s="1"/>
  <c r="S24" i="13"/>
  <c r="P24" i="13"/>
  <c r="R24" i="13" s="1"/>
  <c r="O24" i="13"/>
  <c r="Q24" i="13" s="1"/>
  <c r="I24" i="13"/>
  <c r="F24" i="13"/>
  <c r="H24" i="13" s="1"/>
  <c r="E24" i="13"/>
  <c r="G24" i="13" s="1"/>
  <c r="AJ23" i="13"/>
  <c r="AL23" i="13" s="1"/>
  <c r="AI23" i="13"/>
  <c r="AK23" i="13" s="1"/>
  <c r="AC23" i="13"/>
  <c r="Z23" i="13"/>
  <c r="AB23" i="13" s="1"/>
  <c r="Y23" i="13"/>
  <c r="AA23" i="13" s="1"/>
  <c r="S23" i="13"/>
  <c r="P23" i="13"/>
  <c r="R23" i="13" s="1"/>
  <c r="O23" i="13"/>
  <c r="Q23" i="13" s="1"/>
  <c r="I23" i="13"/>
  <c r="F23" i="13"/>
  <c r="H23" i="13" s="1"/>
  <c r="E23" i="13"/>
  <c r="G23" i="13" s="1"/>
  <c r="AJ22" i="13"/>
  <c r="AL22" i="13" s="1"/>
  <c r="AC22" i="13"/>
  <c r="Z22" i="13"/>
  <c r="AB22" i="13" s="1"/>
  <c r="Y22" i="13"/>
  <c r="AA22" i="13" s="1"/>
  <c r="S22" i="13"/>
  <c r="P22" i="13"/>
  <c r="R22" i="13" s="1"/>
  <c r="O22" i="13"/>
  <c r="Q22" i="13" s="1"/>
  <c r="I22" i="13"/>
  <c r="F22" i="13"/>
  <c r="H22" i="13" s="1"/>
  <c r="E22" i="13"/>
  <c r="G22" i="13" s="1"/>
  <c r="AJ21" i="13"/>
  <c r="AL21" i="13" s="1"/>
  <c r="AC21" i="13"/>
  <c r="Z21" i="13"/>
  <c r="AB21" i="13" s="1"/>
  <c r="Y21" i="13"/>
  <c r="AA21" i="13" s="1"/>
  <c r="S21" i="13"/>
  <c r="P21" i="13"/>
  <c r="R21" i="13" s="1"/>
  <c r="O21" i="13"/>
  <c r="Q21" i="13" s="1"/>
  <c r="I21" i="13"/>
  <c r="F21" i="13"/>
  <c r="H21" i="13" s="1"/>
  <c r="E21" i="13"/>
  <c r="G21" i="13" s="1"/>
  <c r="AL20" i="13"/>
  <c r="AJ20" i="13"/>
  <c r="AI20" i="13"/>
  <c r="AK20" i="13" s="1"/>
  <c r="AC20" i="13"/>
  <c r="Z20" i="13"/>
  <c r="AB20" i="13" s="1"/>
  <c r="Y20" i="13"/>
  <c r="AA20" i="13" s="1"/>
  <c r="S20" i="13"/>
  <c r="P20" i="13"/>
  <c r="R20" i="13" s="1"/>
  <c r="O20" i="13"/>
  <c r="Q20" i="13" s="1"/>
  <c r="I20" i="13"/>
  <c r="F20" i="13"/>
  <c r="H20" i="13" s="1"/>
  <c r="E20" i="13"/>
  <c r="G20" i="13" s="1"/>
  <c r="AJ19" i="13"/>
  <c r="AC19" i="13"/>
  <c r="Z19" i="13"/>
  <c r="AB19" i="13" s="1"/>
  <c r="Y19" i="13"/>
  <c r="AA19" i="13" s="1"/>
  <c r="S19" i="13"/>
  <c r="P19" i="13"/>
  <c r="R19" i="13" s="1"/>
  <c r="O19" i="13"/>
  <c r="Q19" i="13" s="1"/>
  <c r="I19" i="13"/>
  <c r="G19" i="13"/>
  <c r="F19" i="13"/>
  <c r="H19" i="13" s="1"/>
  <c r="E19" i="13"/>
  <c r="AJ18" i="13"/>
  <c r="AL18" i="13" s="1"/>
  <c r="AC18" i="13"/>
  <c r="Z18" i="13"/>
  <c r="AB18" i="13" s="1"/>
  <c r="Y18" i="13"/>
  <c r="AA18" i="13" s="1"/>
  <c r="S18" i="13"/>
  <c r="P18" i="13"/>
  <c r="R18" i="13" s="1"/>
  <c r="O18" i="13"/>
  <c r="Q18" i="13" s="1"/>
  <c r="I18" i="13"/>
  <c r="F18" i="13"/>
  <c r="H18" i="13" s="1"/>
  <c r="E18" i="13"/>
  <c r="G18" i="13" s="1"/>
  <c r="AJ17" i="13"/>
  <c r="AL17" i="13" s="1"/>
  <c r="AI17" i="13"/>
  <c r="AK17" i="13" s="1"/>
  <c r="AC17" i="13"/>
  <c r="Z17" i="13"/>
  <c r="AB17" i="13" s="1"/>
  <c r="Y17" i="13"/>
  <c r="AA17" i="13" s="1"/>
  <c r="S17" i="13"/>
  <c r="P17" i="13"/>
  <c r="R17" i="13" s="1"/>
  <c r="O17" i="13"/>
  <c r="Q17" i="13" s="1"/>
  <c r="I17" i="13"/>
  <c r="F17" i="13"/>
  <c r="H17" i="13" s="1"/>
  <c r="E17" i="13"/>
  <c r="G17" i="13" s="1"/>
  <c r="AJ16" i="13"/>
  <c r="AL16" i="13" s="1"/>
  <c r="AI16" i="13"/>
  <c r="AK16" i="13" s="1"/>
  <c r="AC16" i="13"/>
  <c r="AA16" i="13"/>
  <c r="Z16" i="13"/>
  <c r="AB16" i="13" s="1"/>
  <c r="Y16" i="13"/>
  <c r="S16" i="13"/>
  <c r="P16" i="13"/>
  <c r="O16" i="13"/>
  <c r="I16" i="13"/>
  <c r="H16" i="13"/>
  <c r="F16" i="13"/>
  <c r="E16" i="13"/>
  <c r="G16" i="13" s="1"/>
  <c r="AJ15" i="13"/>
  <c r="AL15" i="13" s="1"/>
  <c r="AC15" i="13"/>
  <c r="AB15" i="13"/>
  <c r="Z15" i="13"/>
  <c r="Y15" i="13"/>
  <c r="AA15" i="13" s="1"/>
  <c r="S15" i="13"/>
  <c r="P15" i="13"/>
  <c r="R15" i="13" s="1"/>
  <c r="O15" i="13"/>
  <c r="Q15" i="13" s="1"/>
  <c r="I15" i="13"/>
  <c r="H15" i="13"/>
  <c r="F15" i="13"/>
  <c r="E15" i="13"/>
  <c r="G15" i="13" s="1"/>
  <c r="AJ14" i="13"/>
  <c r="AL14" i="13" s="1"/>
  <c r="AI14" i="13"/>
  <c r="AK14" i="13" s="1"/>
  <c r="AC14" i="13"/>
  <c r="Z14" i="13"/>
  <c r="AB14" i="13" s="1"/>
  <c r="Y14" i="13"/>
  <c r="AA14" i="13" s="1"/>
  <c r="S14" i="13"/>
  <c r="P14" i="13"/>
  <c r="R14" i="13" s="1"/>
  <c r="O14" i="13"/>
  <c r="Q14" i="13" s="1"/>
  <c r="I14" i="13"/>
  <c r="F14" i="13"/>
  <c r="H14" i="13" s="1"/>
  <c r="E14" i="13"/>
  <c r="G14" i="13" s="1"/>
  <c r="AJ13" i="13"/>
  <c r="AL13" i="13" s="1"/>
  <c r="AI13" i="13"/>
  <c r="AK13" i="13" s="1"/>
  <c r="AC13" i="13"/>
  <c r="AB13" i="13"/>
  <c r="Z13" i="13"/>
  <c r="Y13" i="13"/>
  <c r="AA13" i="13" s="1"/>
  <c r="S13" i="13"/>
  <c r="P13" i="13"/>
  <c r="R13" i="13" s="1"/>
  <c r="O13" i="13"/>
  <c r="Q13" i="13" s="1"/>
  <c r="I13" i="13"/>
  <c r="F13" i="13"/>
  <c r="H13" i="13" s="1"/>
  <c r="E13" i="13"/>
  <c r="G13" i="13" s="1"/>
  <c r="AJ12" i="13"/>
  <c r="AL12" i="13" s="1"/>
  <c r="AC12" i="13"/>
  <c r="AB12" i="13"/>
  <c r="Z12" i="13"/>
  <c r="Y12" i="13"/>
  <c r="AA12" i="13" s="1"/>
  <c r="S12" i="13"/>
  <c r="P12" i="13"/>
  <c r="R12" i="13" s="1"/>
  <c r="O12" i="13"/>
  <c r="Q12" i="13" s="1"/>
  <c r="I12" i="13"/>
  <c r="F12" i="13"/>
  <c r="H12" i="13" s="1"/>
  <c r="E12" i="13"/>
  <c r="G12" i="13" s="1"/>
  <c r="AJ11" i="13"/>
  <c r="AL11" i="13" s="1"/>
  <c r="H133" i="1"/>
  <c r="AC11" i="13"/>
  <c r="Z11" i="13"/>
  <c r="AB11" i="13" s="1"/>
  <c r="Y11" i="13"/>
  <c r="AA11" i="13" s="1"/>
  <c r="S11" i="13"/>
  <c r="P11" i="13"/>
  <c r="R11" i="13" s="1"/>
  <c r="O11" i="13"/>
  <c r="Q11" i="13" s="1"/>
  <c r="I11" i="13"/>
  <c r="F11" i="13"/>
  <c r="H11" i="13" s="1"/>
  <c r="E11" i="13"/>
  <c r="G11" i="13" s="1"/>
  <c r="AC10" i="13"/>
  <c r="Z10" i="13"/>
  <c r="AB10" i="13" s="1"/>
  <c r="Y10" i="13"/>
  <c r="AA10" i="13" s="1"/>
  <c r="S10" i="13"/>
  <c r="P10" i="13"/>
  <c r="R10" i="13" s="1"/>
  <c r="O10" i="13"/>
  <c r="Q10" i="13" s="1"/>
  <c r="I10" i="13"/>
  <c r="F10" i="13"/>
  <c r="H10" i="13" s="1"/>
  <c r="E10" i="13"/>
  <c r="G10" i="13" s="1"/>
  <c r="AC9" i="13"/>
  <c r="Z9" i="13"/>
  <c r="AB9" i="13" s="1"/>
  <c r="Y9" i="13"/>
  <c r="AA9" i="13" s="1"/>
  <c r="S9" i="13"/>
  <c r="P9" i="13"/>
  <c r="R9" i="13" s="1"/>
  <c r="O9" i="13"/>
  <c r="Q9" i="13" s="1"/>
  <c r="I9" i="13"/>
  <c r="F9" i="13"/>
  <c r="H9" i="13" s="1"/>
  <c r="E9" i="13"/>
  <c r="G9" i="13" s="1"/>
  <c r="AC8" i="13"/>
  <c r="Z8" i="13"/>
  <c r="AB8" i="13" s="1"/>
  <c r="Y8" i="13"/>
  <c r="AA8" i="13" s="1"/>
  <c r="S8" i="13"/>
  <c r="P8" i="13"/>
  <c r="R8" i="13" s="1"/>
  <c r="O8" i="13"/>
  <c r="Q8" i="13" s="1"/>
  <c r="I8" i="13"/>
  <c r="F8" i="13"/>
  <c r="H8" i="13" s="1"/>
  <c r="E8" i="13"/>
  <c r="G8" i="13" s="1"/>
  <c r="AC7" i="13"/>
  <c r="Z7" i="13"/>
  <c r="AB7" i="13" s="1"/>
  <c r="Y7" i="13"/>
  <c r="AA7" i="13" s="1"/>
  <c r="AJ6" i="13"/>
  <c r="AL6" i="13" s="1"/>
  <c r="H141" i="1"/>
  <c r="AJ63" i="11"/>
  <c r="AI63" i="11"/>
  <c r="AH63" i="11"/>
  <c r="AG63" i="11"/>
  <c r="AE63" i="11"/>
  <c r="AD63" i="11"/>
  <c r="AC63" i="11"/>
  <c r="AB63" i="11"/>
  <c r="Z63" i="11"/>
  <c r="Y63" i="11"/>
  <c r="X63" i="11"/>
  <c r="W63" i="11"/>
  <c r="U63" i="11"/>
  <c r="R63" i="11"/>
  <c r="Q63" i="11"/>
  <c r="P63" i="11"/>
  <c r="O63" i="11"/>
  <c r="N63" i="11"/>
  <c r="M63" i="11"/>
  <c r="K63" i="11"/>
  <c r="J63" i="11"/>
  <c r="I63" i="11"/>
  <c r="H63" i="11"/>
  <c r="F63" i="11"/>
  <c r="E63" i="11"/>
  <c r="D63" i="11"/>
  <c r="C63" i="11"/>
  <c r="AK62" i="11"/>
  <c r="AF62" i="11"/>
  <c r="AF63" i="11" s="1"/>
  <c r="AA62" i="11"/>
  <c r="AA63" i="11" s="1"/>
  <c r="T62" i="11"/>
  <c r="S62" i="11"/>
  <c r="S63" i="11" s="1"/>
  <c r="Q62" i="11"/>
  <c r="L62" i="11"/>
  <c r="AJ61" i="11"/>
  <c r="AI61" i="11"/>
  <c r="AH61" i="11"/>
  <c r="AG61" i="11"/>
  <c r="AK61" i="11" s="1"/>
  <c r="AE61" i="11"/>
  <c r="AD61" i="11"/>
  <c r="AC61" i="11"/>
  <c r="AB61" i="11"/>
  <c r="Z61" i="11"/>
  <c r="Y61" i="11"/>
  <c r="X61" i="11"/>
  <c r="W61" i="11"/>
  <c r="U61" i="11"/>
  <c r="R61" i="11"/>
  <c r="P61" i="11"/>
  <c r="O61" i="11"/>
  <c r="N61" i="11"/>
  <c r="M61" i="11"/>
  <c r="K61" i="11"/>
  <c r="J61" i="11"/>
  <c r="I61" i="11"/>
  <c r="H61" i="11"/>
  <c r="G61" i="11"/>
  <c r="E61" i="11"/>
  <c r="D61" i="11"/>
  <c r="C61" i="11"/>
  <c r="AK60" i="11"/>
  <c r="AF60" i="11"/>
  <c r="AA60" i="11"/>
  <c r="T60" i="11"/>
  <c r="S60" i="11"/>
  <c r="Q60" i="11"/>
  <c r="L60" i="11"/>
  <c r="AK59" i="11"/>
  <c r="AF59" i="11"/>
  <c r="AA59" i="11"/>
  <c r="T59" i="11"/>
  <c r="S59" i="11"/>
  <c r="Q59" i="11"/>
  <c r="L59" i="11"/>
  <c r="AK58" i="11"/>
  <c r="AF58" i="11"/>
  <c r="AA58" i="11"/>
  <c r="T58" i="11"/>
  <c r="S58" i="11"/>
  <c r="Q58" i="11"/>
  <c r="L58" i="11"/>
  <c r="AK57" i="11"/>
  <c r="AF57" i="11"/>
  <c r="AA57" i="11"/>
  <c r="T57" i="11"/>
  <c r="S57" i="11"/>
  <c r="Q57" i="11"/>
  <c r="L57" i="11"/>
  <c r="AK56" i="11"/>
  <c r="AF56" i="11"/>
  <c r="AA56" i="11"/>
  <c r="T56" i="11"/>
  <c r="S56" i="11"/>
  <c r="Q56" i="11"/>
  <c r="L56" i="11"/>
  <c r="AK55" i="11"/>
  <c r="AF55" i="11"/>
  <c r="AA55" i="11"/>
  <c r="T55" i="11"/>
  <c r="S55" i="11"/>
  <c r="Q55" i="11"/>
  <c r="L55" i="11"/>
  <c r="AK54" i="11"/>
  <c r="AF54" i="11"/>
  <c r="AA54" i="11"/>
  <c r="T54" i="11"/>
  <c r="S54" i="11"/>
  <c r="Q54" i="11"/>
  <c r="L54" i="11"/>
  <c r="AK53" i="11"/>
  <c r="AF53" i="11"/>
  <c r="AA53" i="11"/>
  <c r="T53" i="11"/>
  <c r="S53" i="11"/>
  <c r="Q53" i="11"/>
  <c r="L53" i="11"/>
  <c r="AK52" i="11"/>
  <c r="AF52" i="11"/>
  <c r="AA52" i="11"/>
  <c r="T52" i="11"/>
  <c r="S52" i="11"/>
  <c r="Q52" i="11"/>
  <c r="L52" i="11"/>
  <c r="AK51" i="11"/>
  <c r="AF51" i="11"/>
  <c r="AA51" i="11"/>
  <c r="T51" i="11"/>
  <c r="S51" i="11"/>
  <c r="Q51" i="11"/>
  <c r="L51" i="11"/>
  <c r="AK50" i="11"/>
  <c r="AF50" i="11"/>
  <c r="AA50" i="11"/>
  <c r="T50" i="11"/>
  <c r="S50" i="11"/>
  <c r="V50" i="11" s="1"/>
  <c r="Q50" i="11"/>
  <c r="L50" i="11"/>
  <c r="AK49" i="11"/>
  <c r="AF49" i="11"/>
  <c r="AA49" i="11"/>
  <c r="T49" i="11"/>
  <c r="S49" i="11"/>
  <c r="Q49" i="11"/>
  <c r="L49" i="11"/>
  <c r="AK48" i="11"/>
  <c r="AF48" i="11"/>
  <c r="AA48" i="11"/>
  <c r="T48" i="11"/>
  <c r="S48" i="11"/>
  <c r="Q48" i="11"/>
  <c r="L48" i="11"/>
  <c r="AK47" i="11"/>
  <c r="AF47" i="11"/>
  <c r="AA47" i="11"/>
  <c r="T47" i="11"/>
  <c r="S47" i="11"/>
  <c r="V47" i="11" s="1"/>
  <c r="Q47" i="11"/>
  <c r="L47" i="11"/>
  <c r="AK46" i="11"/>
  <c r="AF46" i="11"/>
  <c r="AA46" i="11"/>
  <c r="T46" i="11"/>
  <c r="S46" i="11"/>
  <c r="Q46" i="11"/>
  <c r="L46" i="11"/>
  <c r="AK45" i="11"/>
  <c r="AF45" i="11"/>
  <c r="AA45" i="11"/>
  <c r="T45" i="11"/>
  <c r="S45" i="11"/>
  <c r="Q45" i="11"/>
  <c r="L45" i="11"/>
  <c r="AK44" i="11"/>
  <c r="AF44" i="11"/>
  <c r="AA44" i="11"/>
  <c r="T44" i="11"/>
  <c r="S44" i="11"/>
  <c r="Q44" i="11"/>
  <c r="L44" i="11"/>
  <c r="AK43" i="11"/>
  <c r="AF43" i="11"/>
  <c r="AA43" i="11"/>
  <c r="T43" i="11"/>
  <c r="S43" i="11"/>
  <c r="Q43" i="11"/>
  <c r="L43" i="11"/>
  <c r="AK42" i="11"/>
  <c r="AF42" i="11"/>
  <c r="AA42" i="11"/>
  <c r="T42" i="11"/>
  <c r="S42" i="11"/>
  <c r="V42" i="11" s="1"/>
  <c r="Q42" i="11"/>
  <c r="L42" i="11"/>
  <c r="AK41" i="11"/>
  <c r="AF41" i="11"/>
  <c r="AA41" i="11"/>
  <c r="T41" i="11"/>
  <c r="S41" i="11"/>
  <c r="Q41" i="11"/>
  <c r="L41" i="11"/>
  <c r="AK40" i="11"/>
  <c r="AF40" i="11"/>
  <c r="AA40" i="11"/>
  <c r="T40" i="11"/>
  <c r="S40" i="11"/>
  <c r="Q40" i="11"/>
  <c r="Q61" i="11" s="1"/>
  <c r="L40" i="11"/>
  <c r="AK39" i="11"/>
  <c r="AF39" i="11"/>
  <c r="AA39" i="11"/>
  <c r="T39" i="11"/>
  <c r="S39" i="11"/>
  <c r="Q39" i="11"/>
  <c r="L39" i="11"/>
  <c r="AK38" i="11"/>
  <c r="AF38" i="11"/>
  <c r="AA38" i="11"/>
  <c r="T38" i="11"/>
  <c r="S38" i="11"/>
  <c r="Q38" i="11"/>
  <c r="L38" i="11"/>
  <c r="AK37" i="11"/>
  <c r="AF37" i="11"/>
  <c r="AF61" i="11" s="1"/>
  <c r="AA37" i="11"/>
  <c r="AA61" i="11" s="1"/>
  <c r="T37" i="11"/>
  <c r="S37" i="11"/>
  <c r="Q37" i="11"/>
  <c r="L37" i="11"/>
  <c r="L61" i="11" s="1"/>
  <c r="AK32" i="11"/>
  <c r="AK63" i="11" s="1"/>
  <c r="AF32" i="11"/>
  <c r="AA32" i="11"/>
  <c r="T32" i="11"/>
  <c r="Q32" i="11"/>
  <c r="L32" i="11"/>
  <c r="L63" i="11" s="1"/>
  <c r="AJ31" i="11"/>
  <c r="AI31" i="11"/>
  <c r="AH31" i="11"/>
  <c r="AG31" i="11"/>
  <c r="AK31" i="11" s="1"/>
  <c r="AE31" i="11"/>
  <c r="AD31" i="11"/>
  <c r="AC31" i="11"/>
  <c r="AB31" i="11"/>
  <c r="AF31" i="11" s="1"/>
  <c r="Z31" i="11"/>
  <c r="Y31" i="11"/>
  <c r="X31" i="11"/>
  <c r="W31" i="11"/>
  <c r="U31" i="11"/>
  <c r="T31" i="11"/>
  <c r="S31" i="11"/>
  <c r="R31" i="11"/>
  <c r="P31" i="11"/>
  <c r="O31" i="11"/>
  <c r="N31" i="11"/>
  <c r="M31" i="11"/>
  <c r="K31" i="11"/>
  <c r="J31" i="11"/>
  <c r="I31" i="11"/>
  <c r="H31" i="11"/>
  <c r="G31" i="11"/>
  <c r="F31" i="11"/>
  <c r="E31" i="11"/>
  <c r="D31" i="11"/>
  <c r="C31" i="11"/>
  <c r="AK30" i="11"/>
  <c r="AF30" i="11"/>
  <c r="AA30" i="11"/>
  <c r="V30" i="11"/>
  <c r="Q30" i="11"/>
  <c r="L30" i="11"/>
  <c r="AK29" i="11"/>
  <c r="AF29" i="11"/>
  <c r="AA29" i="11"/>
  <c r="V29" i="11"/>
  <c r="Q29" i="11"/>
  <c r="L29" i="11"/>
  <c r="AK28" i="11"/>
  <c r="AF28" i="11"/>
  <c r="AA28" i="11"/>
  <c r="V28" i="11"/>
  <c r="Q28" i="11"/>
  <c r="L28" i="11"/>
  <c r="AK27" i="11"/>
  <c r="AF27" i="11"/>
  <c r="AA27" i="11"/>
  <c r="V27" i="11"/>
  <c r="Q27" i="11"/>
  <c r="L27" i="11"/>
  <c r="AK26" i="11"/>
  <c r="AF26" i="11"/>
  <c r="AA26" i="11"/>
  <c r="V26" i="11"/>
  <c r="Q26" i="11"/>
  <c r="L26" i="11"/>
  <c r="AK25" i="11"/>
  <c r="AF25" i="11"/>
  <c r="AA25" i="11"/>
  <c r="V25" i="11"/>
  <c r="Q25" i="11"/>
  <c r="L25" i="11"/>
  <c r="AK24" i="11"/>
  <c r="AF24" i="11"/>
  <c r="AA24" i="11"/>
  <c r="V24" i="11"/>
  <c r="Q24" i="11"/>
  <c r="L24" i="11"/>
  <c r="AK23" i="11"/>
  <c r="AF23" i="11"/>
  <c r="AA23" i="11"/>
  <c r="V23" i="11"/>
  <c r="Q23" i="11"/>
  <c r="L23" i="11"/>
  <c r="AK22" i="11"/>
  <c r="AF22" i="11"/>
  <c r="AA22" i="11"/>
  <c r="V22" i="11"/>
  <c r="Q22" i="11"/>
  <c r="L22" i="11"/>
  <c r="AK21" i="11"/>
  <c r="AF21" i="11"/>
  <c r="AA21" i="11"/>
  <c r="V21" i="11"/>
  <c r="Q21" i="11"/>
  <c r="L21" i="11"/>
  <c r="AK20" i="11"/>
  <c r="AF20" i="11"/>
  <c r="AA20" i="11"/>
  <c r="V20" i="11"/>
  <c r="Q20" i="11"/>
  <c r="L20" i="11"/>
  <c r="AK19" i="11"/>
  <c r="AF19" i="11"/>
  <c r="AA19" i="11"/>
  <c r="V19" i="11"/>
  <c r="Q19" i="11"/>
  <c r="L19" i="11"/>
  <c r="AK18" i="11"/>
  <c r="AF18" i="11"/>
  <c r="AA18" i="11"/>
  <c r="V18" i="11"/>
  <c r="Q18" i="11"/>
  <c r="L18" i="11"/>
  <c r="AK17" i="11"/>
  <c r="AF17" i="11"/>
  <c r="AA17" i="11"/>
  <c r="V17" i="11"/>
  <c r="Q17" i="11"/>
  <c r="L17" i="11"/>
  <c r="AK16" i="11"/>
  <c r="AF16" i="11"/>
  <c r="AA16" i="11"/>
  <c r="V16" i="11"/>
  <c r="Q16" i="11"/>
  <c r="L16" i="11"/>
  <c r="AK15" i="11"/>
  <c r="AF15" i="11"/>
  <c r="AA15" i="11"/>
  <c r="V15" i="11"/>
  <c r="Q15" i="11"/>
  <c r="L15" i="11"/>
  <c r="L31" i="11" s="1"/>
  <c r="AK14" i="11"/>
  <c r="AF14" i="11"/>
  <c r="AA14" i="11"/>
  <c r="V14" i="11"/>
  <c r="Q14" i="11"/>
  <c r="L14" i="11"/>
  <c r="AK13" i="11"/>
  <c r="AF13" i="11"/>
  <c r="AA13" i="11"/>
  <c r="V13" i="11"/>
  <c r="Q13" i="11"/>
  <c r="L13" i="11"/>
  <c r="AK12" i="11"/>
  <c r="AF12" i="11"/>
  <c r="AA12" i="11"/>
  <c r="V12" i="11"/>
  <c r="Q12" i="11"/>
  <c r="L12" i="11"/>
  <c r="AK11" i="11"/>
  <c r="AF11" i="11"/>
  <c r="AA11" i="11"/>
  <c r="AA31" i="11" s="1"/>
  <c r="V11" i="11"/>
  <c r="Q11" i="11"/>
  <c r="L11" i="11"/>
  <c r="AK10" i="11"/>
  <c r="AF10" i="11"/>
  <c r="AA10" i="11"/>
  <c r="V10" i="11"/>
  <c r="Q10" i="11"/>
  <c r="L10" i="11"/>
  <c r="AK9" i="11"/>
  <c r="AF9" i="11"/>
  <c r="AA9" i="11"/>
  <c r="V9" i="11"/>
  <c r="Q9" i="11"/>
  <c r="L9" i="11"/>
  <c r="AK8" i="11"/>
  <c r="AF8" i="11"/>
  <c r="AA8" i="11"/>
  <c r="V8" i="11"/>
  <c r="Q8" i="11"/>
  <c r="L8" i="11"/>
  <c r="AK7" i="11"/>
  <c r="AF7" i="11"/>
  <c r="AA7" i="11"/>
  <c r="V7" i="11"/>
  <c r="V31" i="11" s="1"/>
  <c r="Q7" i="11"/>
  <c r="Q31" i="11" s="1"/>
  <c r="L7" i="11"/>
  <c r="AF35" i="10"/>
  <c r="AE35" i="10"/>
  <c r="AD35" i="10"/>
  <c r="AC35" i="10"/>
  <c r="AB35" i="10"/>
  <c r="AA35" i="10"/>
  <c r="Z35" i="10"/>
  <c r="Y35" i="10"/>
  <c r="X35" i="10"/>
  <c r="W35" i="10"/>
  <c r="V35" i="10"/>
  <c r="U35" i="10"/>
  <c r="T35" i="10"/>
  <c r="S35" i="10"/>
  <c r="R35" i="10"/>
  <c r="Q35" i="10"/>
  <c r="P35" i="10"/>
  <c r="O35" i="10"/>
  <c r="N35" i="10"/>
  <c r="M35" i="10"/>
  <c r="L35" i="10"/>
  <c r="K35" i="10"/>
  <c r="J35" i="10"/>
  <c r="I35" i="10"/>
  <c r="H35" i="10"/>
  <c r="G35" i="10"/>
  <c r="F35" i="10"/>
  <c r="E35" i="10"/>
  <c r="D35" i="10"/>
  <c r="C35" i="10"/>
  <c r="AG34" i="10"/>
  <c r="AK34" i="10" s="1"/>
  <c r="AF34" i="10"/>
  <c r="AA34" i="10"/>
  <c r="V34" i="10"/>
  <c r="Q34" i="10"/>
  <c r="L34" i="10"/>
  <c r="AG33" i="10"/>
  <c r="AK33" i="10" s="1"/>
  <c r="AF33" i="10"/>
  <c r="AA33" i="10"/>
  <c r="V33" i="10"/>
  <c r="Q33" i="10"/>
  <c r="L33" i="10"/>
  <c r="AG32" i="10"/>
  <c r="AK32" i="10" s="1"/>
  <c r="AF32" i="10"/>
  <c r="AA32" i="10"/>
  <c r="V32" i="10"/>
  <c r="Q32" i="10"/>
  <c r="L32" i="10"/>
  <c r="AG31" i="10"/>
  <c r="AK31" i="10" s="1"/>
  <c r="AF31" i="10"/>
  <c r="AA31" i="10"/>
  <c r="V31" i="10"/>
  <c r="Q31" i="10"/>
  <c r="L31" i="10"/>
  <c r="AG30" i="10"/>
  <c r="AK30" i="10" s="1"/>
  <c r="AF30" i="10"/>
  <c r="AA30" i="10"/>
  <c r="V30" i="10"/>
  <c r="Q30" i="10"/>
  <c r="L30" i="10"/>
  <c r="AG29" i="10"/>
  <c r="AK29" i="10" s="1"/>
  <c r="AF29" i="10"/>
  <c r="AA29" i="10"/>
  <c r="V29" i="10"/>
  <c r="Q29" i="10"/>
  <c r="L29" i="10"/>
  <c r="AG28" i="10"/>
  <c r="AK28" i="10" s="1"/>
  <c r="AF28" i="10"/>
  <c r="AA28" i="10"/>
  <c r="V28" i="10"/>
  <c r="Q28" i="10"/>
  <c r="L28" i="10"/>
  <c r="AG27" i="10"/>
  <c r="AK27" i="10" s="1"/>
  <c r="AF27" i="10"/>
  <c r="AA27" i="10"/>
  <c r="V27" i="10"/>
  <c r="Q27" i="10"/>
  <c r="L27" i="10"/>
  <c r="AG26" i="10"/>
  <c r="AK26" i="10" s="1"/>
  <c r="AF26" i="10"/>
  <c r="AA26" i="10"/>
  <c r="V26" i="10"/>
  <c r="Q26" i="10"/>
  <c r="L26" i="10"/>
  <c r="AG25" i="10"/>
  <c r="AK25" i="10" s="1"/>
  <c r="AF25" i="10"/>
  <c r="AA25" i="10"/>
  <c r="V25" i="10"/>
  <c r="Q25" i="10"/>
  <c r="L25" i="10"/>
  <c r="AG24" i="10"/>
  <c r="AK24" i="10" s="1"/>
  <c r="AF24" i="10"/>
  <c r="AA24" i="10"/>
  <c r="V24" i="10"/>
  <c r="Q24" i="10"/>
  <c r="L24" i="10"/>
  <c r="AG23" i="10"/>
  <c r="AK23" i="10" s="1"/>
  <c r="AF23" i="10"/>
  <c r="AA23" i="10"/>
  <c r="V23" i="10"/>
  <c r="Q23" i="10"/>
  <c r="L23" i="10"/>
  <c r="AG22" i="10"/>
  <c r="AK22" i="10" s="1"/>
  <c r="AF22" i="10"/>
  <c r="AA22" i="10"/>
  <c r="V22" i="10"/>
  <c r="Q22" i="10"/>
  <c r="L22" i="10"/>
  <c r="AG21" i="10"/>
  <c r="AK21" i="10" s="1"/>
  <c r="AF21" i="10"/>
  <c r="AA21" i="10"/>
  <c r="V21" i="10"/>
  <c r="Q21" i="10"/>
  <c r="L21" i="10"/>
  <c r="AG20" i="10"/>
  <c r="AK20" i="10" s="1"/>
  <c r="AF20" i="10"/>
  <c r="AA20" i="10"/>
  <c r="V20" i="10"/>
  <c r="Q20" i="10"/>
  <c r="L20" i="10"/>
  <c r="AG19" i="10"/>
  <c r="AK19" i="10" s="1"/>
  <c r="AF19" i="10"/>
  <c r="AA19" i="10"/>
  <c r="V19" i="10"/>
  <c r="Q19" i="10"/>
  <c r="L19" i="10"/>
  <c r="AG18" i="10"/>
  <c r="AK18" i="10" s="1"/>
  <c r="AF18" i="10"/>
  <c r="AA18" i="10"/>
  <c r="V18" i="10"/>
  <c r="Q18" i="10"/>
  <c r="L18" i="10"/>
  <c r="AG17" i="10"/>
  <c r="AK17" i="10" s="1"/>
  <c r="AF17" i="10"/>
  <c r="AA17" i="10"/>
  <c r="V17" i="10"/>
  <c r="Q17" i="10"/>
  <c r="L17" i="10"/>
  <c r="AG16" i="10"/>
  <c r="AK16" i="10" s="1"/>
  <c r="AF16" i="10"/>
  <c r="AA16" i="10"/>
  <c r="V16" i="10"/>
  <c r="Q16" i="10"/>
  <c r="L16" i="10"/>
  <c r="AG15" i="10"/>
  <c r="AK15" i="10" s="1"/>
  <c r="AF15" i="10"/>
  <c r="AA15" i="10"/>
  <c r="V15" i="10"/>
  <c r="Q15" i="10"/>
  <c r="L15" i="10"/>
  <c r="AG14" i="10"/>
  <c r="AK14" i="10" s="1"/>
  <c r="AF14" i="10"/>
  <c r="AA14" i="10"/>
  <c r="V14" i="10"/>
  <c r="Q14" i="10"/>
  <c r="L14" i="10"/>
  <c r="AG13" i="10"/>
  <c r="AK13" i="10" s="1"/>
  <c r="AF13" i="10"/>
  <c r="AA13" i="10"/>
  <c r="V13" i="10"/>
  <c r="Q13" i="10"/>
  <c r="L13" i="10"/>
  <c r="AG12" i="10"/>
  <c r="AK12" i="10" s="1"/>
  <c r="AF12" i="10"/>
  <c r="AA12" i="10"/>
  <c r="V12" i="10"/>
  <c r="Q12" i="10"/>
  <c r="L12" i="10"/>
  <c r="AG11" i="10"/>
  <c r="AK11" i="10" s="1"/>
  <c r="AF11" i="10"/>
  <c r="AA11" i="10"/>
  <c r="V11" i="10"/>
  <c r="Q11" i="10"/>
  <c r="L11" i="10"/>
  <c r="AG6" i="10"/>
  <c r="AK6" i="10" s="1"/>
  <c r="AF6" i="10"/>
  <c r="AA6" i="10"/>
  <c r="V6" i="10"/>
  <c r="Q6" i="10"/>
  <c r="L6" i="10"/>
  <c r="AP59" i="2"/>
  <c r="AO59" i="2"/>
  <c r="AN59" i="2"/>
  <c r="AE59" i="2"/>
  <c r="AC59" i="2"/>
  <c r="AB59" i="2"/>
  <c r="Z59" i="2"/>
  <c r="T59" i="2"/>
  <c r="K59" i="2"/>
  <c r="I59" i="2"/>
  <c r="H59" i="2"/>
  <c r="G59" i="2"/>
  <c r="F59" i="2"/>
  <c r="AP58" i="2"/>
  <c r="AO58" i="2"/>
  <c r="AN58" i="2"/>
  <c r="AD58" i="2"/>
  <c r="AC58" i="2"/>
  <c r="AB58" i="2"/>
  <c r="W58" i="2"/>
  <c r="U58" i="2"/>
  <c r="J58" i="2"/>
  <c r="I58" i="2"/>
  <c r="H58" i="2"/>
  <c r="AP57" i="2"/>
  <c r="AO57" i="2"/>
  <c r="AN57" i="2"/>
  <c r="W57" i="2"/>
  <c r="AP56" i="2"/>
  <c r="AO56" i="2"/>
  <c r="AN56" i="2"/>
  <c r="AM56" i="2"/>
  <c r="AJ56" i="2"/>
  <c r="AI56" i="2"/>
  <c r="AH56" i="2"/>
  <c r="AG56" i="2"/>
  <c r="U56" i="2"/>
  <c r="T56" i="2"/>
  <c r="S56" i="2"/>
  <c r="P56" i="2"/>
  <c r="O56" i="2"/>
  <c r="N56" i="2"/>
  <c r="M56" i="2"/>
  <c r="AP55" i="2"/>
  <c r="AO55" i="2"/>
  <c r="AN55" i="2"/>
  <c r="AJ55" i="2"/>
  <c r="AI55" i="2"/>
  <c r="AH55" i="2"/>
  <c r="AG55" i="2"/>
  <c r="AE55" i="2"/>
  <c r="AD55" i="2"/>
  <c r="AC55" i="2"/>
  <c r="P55" i="2"/>
  <c r="O55" i="2"/>
  <c r="N55" i="2"/>
  <c r="M55" i="2"/>
  <c r="K55" i="2"/>
  <c r="J55" i="2"/>
  <c r="I55" i="2"/>
  <c r="AP54" i="2"/>
  <c r="AO54" i="2"/>
  <c r="AN54" i="2"/>
  <c r="AJ54" i="2"/>
  <c r="AH54" i="2"/>
  <c r="AG54" i="2"/>
  <c r="AE54" i="2"/>
  <c r="AD54" i="2"/>
  <c r="AB54" i="2"/>
  <c r="P54" i="2"/>
  <c r="N54" i="2"/>
  <c r="M54" i="2"/>
  <c r="K54" i="2"/>
  <c r="J54" i="2"/>
  <c r="H54" i="2"/>
  <c r="AP53" i="2"/>
  <c r="AO53" i="2"/>
  <c r="AN53" i="2"/>
  <c r="AD53" i="2"/>
  <c r="AC53" i="2"/>
  <c r="AB53" i="2"/>
  <c r="W53" i="2"/>
  <c r="U53" i="2"/>
  <c r="J53" i="2"/>
  <c r="I53" i="2"/>
  <c r="H53" i="2"/>
  <c r="AP52" i="2"/>
  <c r="AO52" i="2"/>
  <c r="AN52" i="2"/>
  <c r="W52" i="2"/>
  <c r="AP51" i="2"/>
  <c r="AO51" i="2"/>
  <c r="AN51" i="2"/>
  <c r="AM51" i="2"/>
  <c r="AJ51" i="2"/>
  <c r="AI51" i="2"/>
  <c r="AH51" i="2"/>
  <c r="AG51" i="2"/>
  <c r="U51" i="2"/>
  <c r="T51" i="2"/>
  <c r="S51" i="2"/>
  <c r="P51" i="2"/>
  <c r="O51" i="2"/>
  <c r="N51" i="2"/>
  <c r="M51" i="2"/>
  <c r="AP50" i="2"/>
  <c r="AO50" i="2"/>
  <c r="AN50" i="2"/>
  <c r="AJ50" i="2"/>
  <c r="AI50" i="2"/>
  <c r="AH50" i="2"/>
  <c r="AG50" i="2"/>
  <c r="AE50" i="2"/>
  <c r="AD50" i="2"/>
  <c r="AC50" i="2"/>
  <c r="P50" i="2"/>
  <c r="O50" i="2"/>
  <c r="N50" i="2"/>
  <c r="M50" i="2"/>
  <c r="K50" i="2"/>
  <c r="J50" i="2"/>
  <c r="I50" i="2"/>
  <c r="AP49" i="2"/>
  <c r="AO49" i="2"/>
  <c r="AN49" i="2"/>
  <c r="AJ49" i="2"/>
  <c r="AI49" i="2"/>
  <c r="AH49" i="2"/>
  <c r="AG49" i="2"/>
  <c r="AE49" i="2"/>
  <c r="AD49" i="2"/>
  <c r="AC49" i="2"/>
  <c r="P49" i="2"/>
  <c r="O49" i="2"/>
  <c r="N49" i="2"/>
  <c r="M49" i="2"/>
  <c r="K49" i="2"/>
  <c r="J49" i="2"/>
  <c r="I49" i="2"/>
  <c r="AP48" i="2"/>
  <c r="AO48" i="2"/>
  <c r="AN48" i="2"/>
  <c r="AJ48" i="2"/>
  <c r="AI48" i="2"/>
  <c r="AH48" i="2"/>
  <c r="AG48" i="2"/>
  <c r="AE48" i="2"/>
  <c r="AD48" i="2"/>
  <c r="AC48" i="2"/>
  <c r="P48" i="2"/>
  <c r="O48" i="2"/>
  <c r="N48" i="2"/>
  <c r="M48" i="2"/>
  <c r="K48" i="2"/>
  <c r="J48" i="2"/>
  <c r="I48" i="2"/>
  <c r="AP47" i="2"/>
  <c r="AO47" i="2"/>
  <c r="AN47" i="2"/>
  <c r="AJ47" i="2"/>
  <c r="AI47" i="2"/>
  <c r="AH47" i="2"/>
  <c r="AG47" i="2"/>
  <c r="AE47" i="2"/>
  <c r="AD47" i="2"/>
  <c r="AC47" i="2"/>
  <c r="P47" i="2"/>
  <c r="O47" i="2"/>
  <c r="N47" i="2"/>
  <c r="M47" i="2"/>
  <c r="K47" i="2"/>
  <c r="J47" i="2"/>
  <c r="I47" i="2"/>
  <c r="AP46" i="2"/>
  <c r="AO46" i="2"/>
  <c r="AN46" i="2"/>
  <c r="AJ46" i="2"/>
  <c r="X25" i="9" s="1"/>
  <c r="AI46" i="2"/>
  <c r="W25" i="9" s="1"/>
  <c r="AH46" i="2"/>
  <c r="AG46" i="2"/>
  <c r="AE46" i="2"/>
  <c r="AD46" i="2"/>
  <c r="AC46" i="2"/>
  <c r="P46" i="2"/>
  <c r="H25" i="9" s="1"/>
  <c r="O46" i="2"/>
  <c r="G25" i="9" s="1"/>
  <c r="N46" i="2"/>
  <c r="F25" i="9" s="1"/>
  <c r="M46" i="2"/>
  <c r="E25" i="9" s="1"/>
  <c r="K46" i="2"/>
  <c r="J46" i="2"/>
  <c r="I46" i="2"/>
  <c r="AP45" i="2"/>
  <c r="AO45" i="2"/>
  <c r="AN45" i="2"/>
  <c r="AJ45" i="2"/>
  <c r="AI45" i="2"/>
  <c r="AH45" i="2"/>
  <c r="AG45" i="2"/>
  <c r="AE45" i="2"/>
  <c r="AD45" i="2"/>
  <c r="P45" i="2"/>
  <c r="O45" i="2"/>
  <c r="N45" i="2"/>
  <c r="M45" i="2"/>
  <c r="K45" i="2"/>
  <c r="J45" i="2"/>
  <c r="AP44" i="2"/>
  <c r="AO44" i="2"/>
  <c r="AN44" i="2"/>
  <c r="AM44" i="2"/>
  <c r="AJ44" i="2"/>
  <c r="AI44" i="2"/>
  <c r="AH44" i="2"/>
  <c r="AG44" i="2"/>
  <c r="AE44" i="2"/>
  <c r="S44" i="2"/>
  <c r="P44" i="2"/>
  <c r="O44" i="2"/>
  <c r="N44" i="2"/>
  <c r="M44" i="2"/>
  <c r="K44" i="2"/>
  <c r="AP43" i="2"/>
  <c r="AO43" i="2"/>
  <c r="AN43" i="2"/>
  <c r="AM43" i="2"/>
  <c r="AL43" i="2"/>
  <c r="AJ43" i="2"/>
  <c r="AI43" i="2"/>
  <c r="AH43" i="2"/>
  <c r="AG43" i="2"/>
  <c r="T43" i="2"/>
  <c r="S43" i="2"/>
  <c r="R43" i="2"/>
  <c r="P43" i="2"/>
  <c r="O43" i="2"/>
  <c r="N43" i="2"/>
  <c r="M43" i="2"/>
  <c r="AP42" i="2"/>
  <c r="AO42" i="2"/>
  <c r="AN42" i="2"/>
  <c r="AM42" i="2"/>
  <c r="AJ42" i="2"/>
  <c r="AI42" i="2"/>
  <c r="AH42" i="2"/>
  <c r="AG42" i="2"/>
  <c r="U42" i="2"/>
  <c r="T42" i="2"/>
  <c r="S42" i="2"/>
  <c r="P42" i="2"/>
  <c r="O42" i="2"/>
  <c r="N42" i="2"/>
  <c r="M42" i="2"/>
  <c r="AP41" i="2"/>
  <c r="AO41" i="2"/>
  <c r="AN41" i="2"/>
  <c r="AJ41" i="2"/>
  <c r="AI41" i="2"/>
  <c r="AH41" i="2"/>
  <c r="W41" i="2"/>
  <c r="U41" i="2"/>
  <c r="T41" i="2"/>
  <c r="P41" i="2"/>
  <c r="O41" i="2"/>
  <c r="N41" i="2"/>
  <c r="C41" i="2"/>
  <c r="AP40" i="2"/>
  <c r="AO40" i="2"/>
  <c r="AN40" i="2"/>
  <c r="AJ40" i="2"/>
  <c r="AI40" i="2"/>
  <c r="W40" i="2"/>
  <c r="U40" i="2"/>
  <c r="P40" i="2"/>
  <c r="O40" i="2"/>
  <c r="C40" i="2"/>
  <c r="AP39" i="2"/>
  <c r="AO39" i="2"/>
  <c r="AN39" i="2"/>
  <c r="AJ39" i="2"/>
  <c r="W39" i="2"/>
  <c r="P39" i="2"/>
  <c r="C39" i="2"/>
  <c r="AP38" i="2"/>
  <c r="AO38" i="2"/>
  <c r="AN38" i="2"/>
  <c r="AB38" i="2"/>
  <c r="W38" i="2"/>
  <c r="H38" i="2"/>
  <c r="C38" i="2"/>
  <c r="AP37" i="2"/>
  <c r="AO37" i="2"/>
  <c r="AB24" i="9" s="1"/>
  <c r="AN37" i="2"/>
  <c r="AL37" i="2"/>
  <c r="F37" i="2"/>
  <c r="AP36" i="2"/>
  <c r="AP60" i="2" s="1"/>
  <c r="AO36" i="2"/>
  <c r="AO60" i="2" s="1"/>
  <c r="AN36" i="2"/>
  <c r="AA22" i="9" s="1"/>
  <c r="AM36" i="2"/>
  <c r="AE36" i="2"/>
  <c r="AD36" i="2"/>
  <c r="AB36" i="2"/>
  <c r="Q22" i="9" s="1"/>
  <c r="Z36" i="2"/>
  <c r="P22" i="9" s="1"/>
  <c r="Y36" i="2"/>
  <c r="U36" i="2"/>
  <c r="L22" i="9" s="1"/>
  <c r="T36" i="2"/>
  <c r="K22" i="9" s="1"/>
  <c r="S36" i="2"/>
  <c r="K36" i="2"/>
  <c r="J36" i="2"/>
  <c r="H36" i="2"/>
  <c r="G36" i="2"/>
  <c r="F36" i="2"/>
  <c r="E36" i="2"/>
  <c r="AM32" i="2"/>
  <c r="L20" i="16" s="1"/>
  <c r="AL32" i="2"/>
  <c r="AJ32" i="2"/>
  <c r="AI32" i="2"/>
  <c r="AH32" i="2"/>
  <c r="AG32" i="2"/>
  <c r="AE32" i="2"/>
  <c r="AE43" i="2" s="1"/>
  <c r="AD32" i="2"/>
  <c r="AD44" i="2" s="1"/>
  <c r="AC32" i="2"/>
  <c r="AC45" i="2" s="1"/>
  <c r="AB32" i="2"/>
  <c r="AB55" i="2" s="1"/>
  <c r="Z32" i="2"/>
  <c r="Z55" i="2" s="1"/>
  <c r="Y32" i="2"/>
  <c r="Y57" i="2" s="1"/>
  <c r="X32" i="2"/>
  <c r="X54" i="2" s="1"/>
  <c r="W32" i="2"/>
  <c r="W54" i="2" s="1"/>
  <c r="U32" i="2"/>
  <c r="U54" i="2" s="1"/>
  <c r="T32" i="2"/>
  <c r="T58" i="2" s="1"/>
  <c r="S32" i="2"/>
  <c r="S59" i="2" s="1"/>
  <c r="R32" i="2"/>
  <c r="R36" i="2" s="1"/>
  <c r="P32" i="2"/>
  <c r="P57" i="2" s="1"/>
  <c r="O32" i="2"/>
  <c r="O39" i="2" s="1"/>
  <c r="N32" i="2"/>
  <c r="N40" i="2" s="1"/>
  <c r="M32" i="2"/>
  <c r="M41" i="2" s="1"/>
  <c r="K32" i="2"/>
  <c r="K43" i="2" s="1"/>
  <c r="J32" i="2"/>
  <c r="J44" i="2" s="1"/>
  <c r="I32" i="2"/>
  <c r="I45" i="2" s="1"/>
  <c r="H32" i="2"/>
  <c r="H55" i="2" s="1"/>
  <c r="G32" i="2"/>
  <c r="F32" i="2"/>
  <c r="E32" i="2"/>
  <c r="D32" i="2"/>
  <c r="C32" i="2"/>
  <c r="AK31" i="2"/>
  <c r="AF31" i="2"/>
  <c r="AA31" i="2"/>
  <c r="V31" i="2"/>
  <c r="Q31" i="2"/>
  <c r="L31" i="2"/>
  <c r="AK30" i="2"/>
  <c r="AF30" i="2"/>
  <c r="AA30" i="2"/>
  <c r="V30" i="2"/>
  <c r="Q30" i="2"/>
  <c r="L30" i="2"/>
  <c r="AK29" i="2"/>
  <c r="AF29" i="2"/>
  <c r="AF57" i="2" s="1"/>
  <c r="AA29" i="2"/>
  <c r="AA57" i="2" s="1"/>
  <c r="V29" i="2"/>
  <c r="Q29" i="2"/>
  <c r="L29" i="2"/>
  <c r="AK28" i="2"/>
  <c r="AF28" i="2"/>
  <c r="AA28" i="2"/>
  <c r="V28" i="2"/>
  <c r="Q28" i="2"/>
  <c r="L28" i="2"/>
  <c r="AK27" i="2"/>
  <c r="AF27" i="2"/>
  <c r="AF55" i="2" s="1"/>
  <c r="AA27" i="2"/>
  <c r="V27" i="2"/>
  <c r="Q27" i="2"/>
  <c r="L27" i="2"/>
  <c r="AK26" i="2"/>
  <c r="AK54" i="2" s="1"/>
  <c r="AF26" i="2"/>
  <c r="AA26" i="2"/>
  <c r="V26" i="2"/>
  <c r="Q26" i="2"/>
  <c r="L26" i="2"/>
  <c r="AK25" i="2"/>
  <c r="AF25" i="2"/>
  <c r="AA25" i="2"/>
  <c r="V25" i="2"/>
  <c r="Q25" i="2"/>
  <c r="Q53" i="2" s="1"/>
  <c r="L25" i="2"/>
  <c r="AK24" i="2"/>
  <c r="AF24" i="2"/>
  <c r="AA24" i="2"/>
  <c r="V24" i="2"/>
  <c r="Q24" i="2"/>
  <c r="L24" i="2"/>
  <c r="L52" i="2" s="1"/>
  <c r="AK23" i="2"/>
  <c r="AF23" i="2"/>
  <c r="AA23" i="2"/>
  <c r="V23" i="2"/>
  <c r="Q23" i="2"/>
  <c r="L23" i="2"/>
  <c r="AK22" i="2"/>
  <c r="AF22" i="2"/>
  <c r="AA22" i="2"/>
  <c r="V22" i="2"/>
  <c r="Q22" i="2"/>
  <c r="Q50" i="2" s="1"/>
  <c r="L22" i="2"/>
  <c r="AK21" i="2"/>
  <c r="AF21" i="2"/>
  <c r="AF49" i="2" s="1"/>
  <c r="AA21" i="2"/>
  <c r="AA49" i="2" s="1"/>
  <c r="V21" i="2"/>
  <c r="Q21" i="2"/>
  <c r="L21" i="2"/>
  <c r="AK20" i="2"/>
  <c r="AF20" i="2"/>
  <c r="AA20" i="2"/>
  <c r="V20" i="2"/>
  <c r="Q20" i="2"/>
  <c r="L20" i="2"/>
  <c r="AK19" i="2"/>
  <c r="AF19" i="2"/>
  <c r="AF47" i="2" s="1"/>
  <c r="AA19" i="2"/>
  <c r="AA47" i="2" s="1"/>
  <c r="V19" i="2"/>
  <c r="Q19" i="2"/>
  <c r="L19" i="2"/>
  <c r="AK18" i="2"/>
  <c r="AF18" i="2"/>
  <c r="AA18" i="2"/>
  <c r="V18" i="2"/>
  <c r="Q18" i="2"/>
  <c r="L18" i="2"/>
  <c r="AK17" i="2"/>
  <c r="AF17" i="2"/>
  <c r="AA17" i="2"/>
  <c r="V17" i="2"/>
  <c r="Q17" i="2"/>
  <c r="L17" i="2"/>
  <c r="AK16" i="2"/>
  <c r="AF16" i="2"/>
  <c r="AA16" i="2"/>
  <c r="V16" i="2"/>
  <c r="Q16" i="2"/>
  <c r="L16" i="2"/>
  <c r="AK15" i="2"/>
  <c r="AF15" i="2"/>
  <c r="AA15" i="2"/>
  <c r="V15" i="2"/>
  <c r="Q15" i="2"/>
  <c r="L15" i="2"/>
  <c r="AK14" i="2"/>
  <c r="AF14" i="2"/>
  <c r="AA14" i="2"/>
  <c r="V14" i="2"/>
  <c r="Q14" i="2"/>
  <c r="Q42" i="2" s="1"/>
  <c r="L14" i="2"/>
  <c r="AK13" i="2"/>
  <c r="AF13" i="2"/>
  <c r="AF41" i="2" s="1"/>
  <c r="AA13" i="2"/>
  <c r="AA41" i="2" s="1"/>
  <c r="V13" i="2"/>
  <c r="Q13" i="2"/>
  <c r="L13" i="2"/>
  <c r="AK12" i="2"/>
  <c r="AF12" i="2"/>
  <c r="AA12" i="2"/>
  <c r="V12" i="2"/>
  <c r="Q12" i="2"/>
  <c r="L12" i="2"/>
  <c r="AK11" i="2"/>
  <c r="AF11" i="2"/>
  <c r="AF39" i="2" s="1"/>
  <c r="AA11" i="2"/>
  <c r="AA32" i="2" s="1"/>
  <c r="V11" i="2"/>
  <c r="Q11" i="2"/>
  <c r="L11" i="2"/>
  <c r="AK10" i="2"/>
  <c r="AF10" i="2"/>
  <c r="AF38" i="2" s="1"/>
  <c r="AA10" i="2"/>
  <c r="V10" i="2"/>
  <c r="Q10" i="2"/>
  <c r="L10" i="2"/>
  <c r="AK9" i="2"/>
  <c r="AF9" i="2"/>
  <c r="AA9" i="2"/>
  <c r="V9" i="2"/>
  <c r="Q9" i="2"/>
  <c r="L9" i="2"/>
  <c r="AK8" i="2"/>
  <c r="AK32" i="2" s="1"/>
  <c r="AF8" i="2"/>
  <c r="AF32" i="2" s="1"/>
  <c r="AA8" i="2"/>
  <c r="V8" i="2"/>
  <c r="Q8" i="2"/>
  <c r="Q32" i="2" s="1"/>
  <c r="L8" i="2"/>
  <c r="L32" i="2" s="1"/>
  <c r="AQ59" i="3"/>
  <c r="AP59" i="3"/>
  <c r="AO59" i="3"/>
  <c r="AN59" i="3"/>
  <c r="AM59" i="3"/>
  <c r="M59" i="3"/>
  <c r="I59" i="3"/>
  <c r="E59" i="3"/>
  <c r="AQ58" i="3"/>
  <c r="AP58" i="3"/>
  <c r="AO58" i="3"/>
  <c r="AN58" i="3"/>
  <c r="AM58" i="3"/>
  <c r="M58" i="3"/>
  <c r="AQ57" i="3"/>
  <c r="AP57" i="3"/>
  <c r="AO57" i="3"/>
  <c r="AN57" i="3"/>
  <c r="AM57" i="3"/>
  <c r="M57" i="3"/>
  <c r="I57" i="3"/>
  <c r="AQ56" i="3"/>
  <c r="AP56" i="3"/>
  <c r="AO56" i="3"/>
  <c r="AN56" i="3"/>
  <c r="AM56" i="3"/>
  <c r="AI56" i="3"/>
  <c r="M56" i="3"/>
  <c r="AQ55" i="3"/>
  <c r="AP55" i="3"/>
  <c r="AO55" i="3"/>
  <c r="AN55" i="3"/>
  <c r="AM55" i="3"/>
  <c r="M55" i="3"/>
  <c r="J55" i="3"/>
  <c r="AQ54" i="3"/>
  <c r="AP54" i="3"/>
  <c r="AO54" i="3"/>
  <c r="AN54" i="3"/>
  <c r="AM54" i="3"/>
  <c r="AI54" i="3"/>
  <c r="M54" i="3"/>
  <c r="AQ53" i="3"/>
  <c r="AP53" i="3"/>
  <c r="AO53" i="3"/>
  <c r="AN53" i="3"/>
  <c r="AM53" i="3"/>
  <c r="O53" i="3"/>
  <c r="M53" i="3"/>
  <c r="K53" i="3"/>
  <c r="AQ52" i="3"/>
  <c r="AP52" i="3"/>
  <c r="AO52" i="3"/>
  <c r="AN52" i="3"/>
  <c r="AM52" i="3"/>
  <c r="AC52" i="3"/>
  <c r="M52" i="3"/>
  <c r="I52" i="3"/>
  <c r="AQ51" i="3"/>
  <c r="AP51" i="3"/>
  <c r="AO51" i="3"/>
  <c r="AN51" i="3"/>
  <c r="AM51" i="3"/>
  <c r="M51" i="3"/>
  <c r="AQ50" i="3"/>
  <c r="AP50" i="3"/>
  <c r="AO50" i="3"/>
  <c r="AN50" i="3"/>
  <c r="AM50" i="3"/>
  <c r="AD50" i="3"/>
  <c r="O50" i="3"/>
  <c r="M50" i="3"/>
  <c r="D50" i="3"/>
  <c r="AQ49" i="3"/>
  <c r="AP49" i="3"/>
  <c r="AO49" i="3"/>
  <c r="AN49" i="3"/>
  <c r="AM49" i="3"/>
  <c r="M49" i="3"/>
  <c r="AQ48" i="3"/>
  <c r="AP48" i="3"/>
  <c r="AO48" i="3"/>
  <c r="AN48" i="3"/>
  <c r="AM48" i="3"/>
  <c r="AI48" i="3"/>
  <c r="S48" i="3"/>
  <c r="M48" i="3"/>
  <c r="J48" i="3"/>
  <c r="AQ47" i="3"/>
  <c r="AP47" i="3"/>
  <c r="AO47" i="3"/>
  <c r="AC39" i="9" s="1"/>
  <c r="AN47" i="3"/>
  <c r="AM47" i="3"/>
  <c r="M47" i="3"/>
  <c r="AQ46" i="3"/>
  <c r="AP46" i="3"/>
  <c r="AO46" i="3"/>
  <c r="AN46" i="3"/>
  <c r="AM46" i="3"/>
  <c r="AA38" i="9" s="1"/>
  <c r="AI46" i="3"/>
  <c r="U46" i="3"/>
  <c r="O46" i="3"/>
  <c r="M46" i="3"/>
  <c r="AQ45" i="3"/>
  <c r="AC37" i="9" s="1"/>
  <c r="AP45" i="3"/>
  <c r="AO45" i="3"/>
  <c r="AN45" i="3"/>
  <c r="AM45" i="3"/>
  <c r="O45" i="3"/>
  <c r="M45" i="3"/>
  <c r="K45" i="3"/>
  <c r="D45" i="3"/>
  <c r="AQ44" i="3"/>
  <c r="AP44" i="3"/>
  <c r="AO44" i="3"/>
  <c r="AN44" i="3"/>
  <c r="AM44" i="3"/>
  <c r="M44" i="3"/>
  <c r="AQ43" i="3"/>
  <c r="AP43" i="3"/>
  <c r="AO43" i="3"/>
  <c r="AN43" i="3"/>
  <c r="AM43" i="3"/>
  <c r="M43" i="3"/>
  <c r="D43" i="3"/>
  <c r="AQ42" i="3"/>
  <c r="AP42" i="3"/>
  <c r="AO42" i="3"/>
  <c r="AN42" i="3"/>
  <c r="AM42" i="3"/>
  <c r="M42" i="3"/>
  <c r="AQ41" i="3"/>
  <c r="AP41" i="3"/>
  <c r="AO41" i="3"/>
  <c r="AN41" i="3"/>
  <c r="AM41" i="3"/>
  <c r="AI41" i="3"/>
  <c r="AG41" i="3"/>
  <c r="O41" i="3"/>
  <c r="M41" i="3"/>
  <c r="K41" i="3"/>
  <c r="C41" i="3"/>
  <c r="AQ40" i="3"/>
  <c r="AP40" i="3"/>
  <c r="AO40" i="3"/>
  <c r="AN40" i="3"/>
  <c r="AM40" i="3"/>
  <c r="M40" i="3"/>
  <c r="K40" i="3"/>
  <c r="J40" i="3"/>
  <c r="D40" i="3"/>
  <c r="AQ39" i="3"/>
  <c r="AP39" i="3"/>
  <c r="AO39" i="3"/>
  <c r="AN39" i="3"/>
  <c r="AM39" i="3"/>
  <c r="AI39" i="3"/>
  <c r="AC39" i="3"/>
  <c r="M39" i="3"/>
  <c r="AQ38" i="3"/>
  <c r="AP38" i="3"/>
  <c r="AO38" i="3"/>
  <c r="AN38" i="3"/>
  <c r="AM38" i="3"/>
  <c r="M38" i="3"/>
  <c r="AQ37" i="3"/>
  <c r="AP37" i="3"/>
  <c r="AO37" i="3"/>
  <c r="AN37" i="3"/>
  <c r="AM37" i="3"/>
  <c r="AI37" i="3"/>
  <c r="AB37" i="3"/>
  <c r="M37" i="3"/>
  <c r="AQ36" i="3"/>
  <c r="AP36" i="3"/>
  <c r="AO36" i="3"/>
  <c r="AN36" i="3"/>
  <c r="AM36" i="3"/>
  <c r="AI36" i="3"/>
  <c r="AE36" i="3"/>
  <c r="M36" i="3"/>
  <c r="K36" i="3"/>
  <c r="J36" i="3"/>
  <c r="AL32" i="3"/>
  <c r="AL57" i="3" s="1"/>
  <c r="AJ32" i="3"/>
  <c r="AJ36" i="3" s="1"/>
  <c r="AI32" i="3"/>
  <c r="AH32" i="3"/>
  <c r="AH40" i="3" s="1"/>
  <c r="AG32" i="3"/>
  <c r="AG59" i="3" s="1"/>
  <c r="AE32" i="3"/>
  <c r="AE54" i="3" s="1"/>
  <c r="AD32" i="3"/>
  <c r="AD54" i="3" s="1"/>
  <c r="AC32" i="3"/>
  <c r="AC42" i="3" s="1"/>
  <c r="AB32" i="3"/>
  <c r="AB59" i="3" s="1"/>
  <c r="Z32" i="3"/>
  <c r="Z57" i="3" s="1"/>
  <c r="Y32" i="3"/>
  <c r="Y57" i="3" s="1"/>
  <c r="X32" i="3"/>
  <c r="X39" i="3" s="1"/>
  <c r="W32" i="3"/>
  <c r="W40" i="3" s="1"/>
  <c r="U32" i="3"/>
  <c r="U56" i="3" s="1"/>
  <c r="T32" i="3"/>
  <c r="T43" i="3" s="1"/>
  <c r="S32" i="3"/>
  <c r="S55" i="3" s="1"/>
  <c r="R32" i="3"/>
  <c r="R48" i="3" s="1"/>
  <c r="P32" i="3"/>
  <c r="P44" i="3" s="1"/>
  <c r="O32" i="3"/>
  <c r="O44" i="3" s="1"/>
  <c r="N32" i="3"/>
  <c r="N40" i="3" s="1"/>
  <c r="K32" i="3"/>
  <c r="K58" i="3" s="1"/>
  <c r="J32" i="3"/>
  <c r="J45" i="3" s="1"/>
  <c r="I32" i="3"/>
  <c r="I38" i="3" s="1"/>
  <c r="H32" i="3"/>
  <c r="H36" i="3" s="1"/>
  <c r="G32" i="3"/>
  <c r="F32" i="3"/>
  <c r="F42" i="3" s="1"/>
  <c r="E32" i="3"/>
  <c r="E42" i="3" s="1"/>
  <c r="D32" i="3"/>
  <c r="C32" i="3"/>
  <c r="AK31" i="3"/>
  <c r="AF31" i="3"/>
  <c r="AA31" i="3"/>
  <c r="V31" i="3"/>
  <c r="Q31" i="3"/>
  <c r="L31" i="3"/>
  <c r="AK30" i="3"/>
  <c r="AF30" i="3"/>
  <c r="AA30" i="3"/>
  <c r="V30" i="3"/>
  <c r="Q30" i="3"/>
  <c r="L30" i="3"/>
  <c r="AK29" i="3"/>
  <c r="AF29" i="3"/>
  <c r="AA29" i="3"/>
  <c r="V29" i="3"/>
  <c r="Q29" i="3"/>
  <c r="L29" i="3"/>
  <c r="AK28" i="3"/>
  <c r="AF28" i="3"/>
  <c r="AA28" i="3"/>
  <c r="V28" i="3"/>
  <c r="Q28" i="3"/>
  <c r="L28" i="3"/>
  <c r="AK27" i="3"/>
  <c r="AF27" i="3"/>
  <c r="AA27" i="3"/>
  <c r="V27" i="3"/>
  <c r="Q27" i="3"/>
  <c r="L27" i="3"/>
  <c r="AK26" i="3"/>
  <c r="AF26" i="3"/>
  <c r="AA26" i="3"/>
  <c r="V26" i="3"/>
  <c r="Q26" i="3"/>
  <c r="L26" i="3"/>
  <c r="AK25" i="3"/>
  <c r="AF25" i="3"/>
  <c r="AA25" i="3"/>
  <c r="V25" i="3"/>
  <c r="Q25" i="3"/>
  <c r="L25" i="3"/>
  <c r="AK24" i="3"/>
  <c r="AF24" i="3"/>
  <c r="AA24" i="3"/>
  <c r="V24" i="3"/>
  <c r="Q24" i="3"/>
  <c r="L24" i="3"/>
  <c r="AK23" i="3"/>
  <c r="AF23" i="3"/>
  <c r="AA23" i="3"/>
  <c r="V23" i="3"/>
  <c r="Q23" i="3"/>
  <c r="L23" i="3"/>
  <c r="AK22" i="3"/>
  <c r="AF22" i="3"/>
  <c r="AA22" i="3"/>
  <c r="V22" i="3"/>
  <c r="Q22" i="3"/>
  <c r="L22" i="3"/>
  <c r="AK21" i="3"/>
  <c r="AF21" i="3"/>
  <c r="AA21" i="3"/>
  <c r="V21" i="3"/>
  <c r="Q21" i="3"/>
  <c r="L21" i="3"/>
  <c r="AK20" i="3"/>
  <c r="AF20" i="3"/>
  <c r="AA20" i="3"/>
  <c r="V20" i="3"/>
  <c r="Q20" i="3"/>
  <c r="L20" i="3"/>
  <c r="AK19" i="3"/>
  <c r="AF19" i="3"/>
  <c r="AA19" i="3"/>
  <c r="V19" i="3"/>
  <c r="Q19" i="3"/>
  <c r="L19" i="3"/>
  <c r="AK18" i="3"/>
  <c r="AF18" i="3"/>
  <c r="AA18" i="3"/>
  <c r="V18" i="3"/>
  <c r="Q18" i="3"/>
  <c r="L18" i="3"/>
  <c r="AK17" i="3"/>
  <c r="AF17" i="3"/>
  <c r="AA17" i="3"/>
  <c r="V17" i="3"/>
  <c r="Q17" i="3"/>
  <c r="L17" i="3"/>
  <c r="AK16" i="3"/>
  <c r="AF16" i="3"/>
  <c r="AA16" i="3"/>
  <c r="V16" i="3"/>
  <c r="Q16" i="3"/>
  <c r="L16" i="3"/>
  <c r="AK15" i="3"/>
  <c r="AF15" i="3"/>
  <c r="AA15" i="3"/>
  <c r="V15" i="3"/>
  <c r="Q15" i="3"/>
  <c r="L15" i="3"/>
  <c r="AK14" i="3"/>
  <c r="AF14" i="3"/>
  <c r="AA14" i="3"/>
  <c r="V14" i="3"/>
  <c r="Q14" i="3"/>
  <c r="L14" i="3"/>
  <c r="AK13" i="3"/>
  <c r="AF13" i="3"/>
  <c r="AA13" i="3"/>
  <c r="V13" i="3"/>
  <c r="Q13" i="3"/>
  <c r="L13" i="3"/>
  <c r="AK12" i="3"/>
  <c r="AF12" i="3"/>
  <c r="AA12" i="3"/>
  <c r="V12" i="3"/>
  <c r="Q12" i="3"/>
  <c r="L12" i="3"/>
  <c r="AK11" i="3"/>
  <c r="AF11" i="3"/>
  <c r="AA11" i="3"/>
  <c r="V11" i="3"/>
  <c r="Q11" i="3"/>
  <c r="L11" i="3"/>
  <c r="AK10" i="3"/>
  <c r="AF10" i="3"/>
  <c r="AA10" i="3"/>
  <c r="V10" i="3"/>
  <c r="Q10" i="3"/>
  <c r="L10" i="3"/>
  <c r="AK9" i="3"/>
  <c r="AF9" i="3"/>
  <c r="AA9" i="3"/>
  <c r="V9" i="3"/>
  <c r="Q9" i="3"/>
  <c r="L9" i="3"/>
  <c r="AK8" i="3"/>
  <c r="AF8" i="3"/>
  <c r="AA8" i="3"/>
  <c r="V8" i="3"/>
  <c r="Q8" i="3"/>
  <c r="L8" i="3"/>
  <c r="B39" i="9"/>
  <c r="B38" i="9"/>
  <c r="AB37" i="9"/>
  <c r="AC36" i="9"/>
  <c r="B31" i="9"/>
  <c r="AC29" i="9"/>
  <c r="AC30" i="9" s="1"/>
  <c r="AB29" i="9"/>
  <c r="AB30" i="9" s="1"/>
  <c r="AA29" i="9"/>
  <c r="AA30" i="9" s="1"/>
  <c r="R29" i="9"/>
  <c r="R30" i="9" s="1"/>
  <c r="Q29" i="9"/>
  <c r="Q30" i="9" s="1"/>
  <c r="B29" i="9"/>
  <c r="AB25" i="9"/>
  <c r="V25" i="9"/>
  <c r="U25" i="9"/>
  <c r="T25" i="9"/>
  <c r="S25" i="9"/>
  <c r="AB23" i="9"/>
  <c r="AB22" i="9"/>
  <c r="T22" i="9"/>
  <c r="O179" i="1"/>
  <c r="K179" i="1"/>
  <c r="F179" i="1"/>
  <c r="O178" i="1"/>
  <c r="K178" i="1"/>
  <c r="F178" i="1"/>
  <c r="O177" i="1"/>
  <c r="M177" i="1"/>
  <c r="K177" i="1"/>
  <c r="F177" i="1"/>
  <c r="P176" i="1"/>
  <c r="O176" i="1"/>
  <c r="M176" i="1"/>
  <c r="K176" i="1"/>
  <c r="F176" i="1"/>
  <c r="O175" i="1"/>
  <c r="K175" i="1"/>
  <c r="F175" i="1"/>
  <c r="O174" i="1"/>
  <c r="K174" i="1"/>
  <c r="I174" i="1"/>
  <c r="F174" i="1"/>
  <c r="O173" i="1"/>
  <c r="M173" i="1"/>
  <c r="K173" i="1"/>
  <c r="F173" i="1"/>
  <c r="P172" i="1"/>
  <c r="O172" i="1"/>
  <c r="K172" i="1"/>
  <c r="F172" i="1"/>
  <c r="O171" i="1"/>
  <c r="K171" i="1"/>
  <c r="F171" i="1"/>
  <c r="O170" i="1"/>
  <c r="K170" i="1"/>
  <c r="F170" i="1"/>
  <c r="O169" i="1"/>
  <c r="M169" i="1"/>
  <c r="K169" i="1"/>
  <c r="F169" i="1"/>
  <c r="O168" i="1"/>
  <c r="K168" i="1"/>
  <c r="F168" i="1"/>
  <c r="O167" i="1"/>
  <c r="K167" i="1"/>
  <c r="I167" i="1"/>
  <c r="F167" i="1"/>
  <c r="O166" i="1"/>
  <c r="K166" i="1"/>
  <c r="F166" i="1"/>
  <c r="O165" i="1"/>
  <c r="K165" i="1"/>
  <c r="F165" i="1"/>
  <c r="O164" i="1"/>
  <c r="K164" i="1"/>
  <c r="F164" i="1"/>
  <c r="P163" i="1"/>
  <c r="O163" i="1"/>
  <c r="K163" i="1"/>
  <c r="F163" i="1"/>
  <c r="O162" i="1"/>
  <c r="M162" i="1"/>
  <c r="K162" i="1"/>
  <c r="F162" i="1"/>
  <c r="O161" i="1"/>
  <c r="M161" i="1"/>
  <c r="K161" i="1"/>
  <c r="I161" i="1"/>
  <c r="F161" i="1"/>
  <c r="O160" i="1"/>
  <c r="K160" i="1"/>
  <c r="I160" i="1"/>
  <c r="F160" i="1"/>
  <c r="P159" i="1"/>
  <c r="O159" i="1"/>
  <c r="K159" i="1"/>
  <c r="F159" i="1"/>
  <c r="O158" i="1"/>
  <c r="M158" i="1"/>
  <c r="K158" i="1"/>
  <c r="I158" i="1"/>
  <c r="F158" i="1"/>
  <c r="O157" i="1"/>
  <c r="M157" i="1"/>
  <c r="K157" i="1"/>
  <c r="F157" i="1"/>
  <c r="O156" i="1"/>
  <c r="K156" i="1"/>
  <c r="F156" i="1"/>
  <c r="O141" i="1"/>
  <c r="L141" i="1"/>
  <c r="O136" i="1"/>
  <c r="L136" i="1"/>
  <c r="H136" i="1"/>
  <c r="O135" i="1"/>
  <c r="L135" i="1"/>
  <c r="H135" i="1"/>
  <c r="O134" i="1"/>
  <c r="L134" i="1"/>
  <c r="O133" i="1"/>
  <c r="L133" i="1"/>
  <c r="O132" i="1"/>
  <c r="L132" i="1"/>
  <c r="H132" i="1"/>
  <c r="O127" i="1"/>
  <c r="L127" i="1"/>
  <c r="H127" i="1"/>
  <c r="O126" i="1"/>
  <c r="L126" i="1"/>
  <c r="H126" i="1"/>
  <c r="O125" i="1"/>
  <c r="L125" i="1"/>
  <c r="H125" i="1"/>
  <c r="O124" i="1"/>
  <c r="L124" i="1"/>
  <c r="H124" i="1"/>
  <c r="O123" i="1"/>
  <c r="L123" i="1"/>
  <c r="H123" i="1"/>
  <c r="O118" i="1"/>
  <c r="L118" i="1"/>
  <c r="H118" i="1"/>
  <c r="O117" i="1"/>
  <c r="L117" i="1"/>
  <c r="H117" i="1"/>
  <c r="O116" i="1"/>
  <c r="L116" i="1"/>
  <c r="H116" i="1"/>
  <c r="O115" i="1"/>
  <c r="L115" i="1"/>
  <c r="H115" i="1"/>
  <c r="O114" i="1"/>
  <c r="L114" i="1"/>
  <c r="H114" i="1"/>
  <c r="K96" i="1"/>
  <c r="H96" i="1"/>
  <c r="O92" i="1"/>
  <c r="O96" i="1" s="1"/>
  <c r="K82" i="1"/>
  <c r="H82" i="1"/>
  <c r="O81" i="1"/>
  <c r="O80" i="1"/>
  <c r="O79" i="1"/>
  <c r="O78" i="1"/>
  <c r="K75" i="1"/>
  <c r="H75" i="1"/>
  <c r="O74" i="1"/>
  <c r="O73" i="1"/>
  <c r="O72" i="1"/>
  <c r="O71" i="1"/>
  <c r="O69" i="1"/>
  <c r="K68" i="1"/>
  <c r="H68" i="1"/>
  <c r="O67" i="1"/>
  <c r="O66" i="1"/>
  <c r="O65" i="1"/>
  <c r="O64" i="1"/>
  <c r="O68" i="1" s="1"/>
  <c r="K61" i="1"/>
  <c r="H61" i="1"/>
  <c r="O61" i="1" s="1"/>
  <c r="O60" i="1"/>
  <c r="O59" i="1"/>
  <c r="O58" i="1"/>
  <c r="O57" i="1"/>
  <c r="M8" i="1"/>
  <c r="A3" i="9" s="1"/>
  <c r="K8" i="1"/>
  <c r="K10" i="1" s="1"/>
  <c r="M7" i="1"/>
  <c r="A6" i="9" s="1"/>
  <c r="B6" i="9" s="1"/>
  <c r="K7" i="1"/>
  <c r="L23" i="16"/>
  <c r="L22" i="16"/>
  <c r="L21" i="16"/>
  <c r="L17" i="16"/>
  <c r="U32" i="16"/>
  <c r="P32" i="16"/>
  <c r="L14" i="16"/>
  <c r="L13" i="16"/>
  <c r="L12" i="16"/>
  <c r="L11" i="16"/>
  <c r="L10" i="16"/>
  <c r="L9" i="16"/>
  <c r="L8" i="16"/>
  <c r="L7" i="16"/>
  <c r="L6" i="16"/>
  <c r="L5" i="16"/>
  <c r="L4" i="16"/>
  <c r="L3" i="16"/>
  <c r="U4" i="16" l="1"/>
  <c r="P4" i="16"/>
  <c r="V60" i="11"/>
  <c r="V59" i="11"/>
  <c r="V53" i="11"/>
  <c r="V58" i="11"/>
  <c r="V56" i="11"/>
  <c r="M10" i="1"/>
  <c r="A11" i="9" s="1"/>
  <c r="B11" i="9" s="1"/>
  <c r="O82" i="1"/>
  <c r="A1" i="9"/>
  <c r="B1" i="9" s="1"/>
  <c r="O75" i="1"/>
  <c r="A8" i="9"/>
  <c r="F180" i="1"/>
  <c r="K180" i="1"/>
  <c r="O180" i="1"/>
  <c r="V57" i="11"/>
  <c r="V51" i="11"/>
  <c r="V54" i="11"/>
  <c r="V43" i="11"/>
  <c r="V49" i="11"/>
  <c r="S61" i="11"/>
  <c r="V38" i="11"/>
  <c r="V41" i="11"/>
  <c r="V44" i="11"/>
  <c r="T63" i="11"/>
  <c r="V39" i="11"/>
  <c r="V45" i="11"/>
  <c r="V48" i="11"/>
  <c r="P44" i="13"/>
  <c r="P48" i="13"/>
  <c r="B30" i="9"/>
  <c r="A26" i="9" s="1"/>
  <c r="A27" i="9" s="1"/>
  <c r="N48" i="13"/>
  <c r="P57" i="13"/>
  <c r="P39" i="13"/>
  <c r="P55" i="13"/>
  <c r="B36" i="9"/>
  <c r="N37" i="13"/>
  <c r="P51" i="13"/>
  <c r="P49" i="13"/>
  <c r="P37" i="13"/>
  <c r="N51" i="13"/>
  <c r="N53" i="13"/>
  <c r="P53" i="13" s="1"/>
  <c r="P36" i="13"/>
  <c r="M58" i="13"/>
  <c r="P58" i="13" s="1"/>
  <c r="M40" i="13"/>
  <c r="P40" i="13" s="1"/>
  <c r="M56" i="13"/>
  <c r="P56" i="13" s="1"/>
  <c r="M42" i="13"/>
  <c r="P42" i="13" s="1"/>
  <c r="O48" i="13"/>
  <c r="L45" i="13"/>
  <c r="L38" i="13"/>
  <c r="L44" i="13"/>
  <c r="L49" i="13"/>
  <c r="L46" i="13"/>
  <c r="L55" i="13"/>
  <c r="L39" i="13"/>
  <c r="L56" i="13"/>
  <c r="L47" i="13"/>
  <c r="L41" i="13"/>
  <c r="L52" i="13"/>
  <c r="L53" i="13"/>
  <c r="O32" i="13"/>
  <c r="Q32" i="13" s="1"/>
  <c r="L37" i="13"/>
  <c r="L40" i="13"/>
  <c r="L43" i="13"/>
  <c r="L51" i="13"/>
  <c r="L57" i="13"/>
  <c r="L42" i="13"/>
  <c r="L50" i="13"/>
  <c r="L58" i="13"/>
  <c r="L54" i="13"/>
  <c r="L36" i="13"/>
  <c r="F53" i="13"/>
  <c r="F56" i="13"/>
  <c r="B17" i="9"/>
  <c r="B18" i="9"/>
  <c r="F39" i="13"/>
  <c r="F49" i="13"/>
  <c r="D45" i="13"/>
  <c r="P165" i="1" s="1"/>
  <c r="D48" i="13"/>
  <c r="P168" i="1" s="1"/>
  <c r="D51" i="13"/>
  <c r="P171" i="1" s="1"/>
  <c r="D42" i="13"/>
  <c r="D36" i="13"/>
  <c r="D54" i="13"/>
  <c r="P174" i="1" s="1"/>
  <c r="D57" i="13"/>
  <c r="P177" i="1" s="1"/>
  <c r="P160" i="1"/>
  <c r="D38" i="13"/>
  <c r="D41" i="13"/>
  <c r="P161" i="1" s="1"/>
  <c r="F50" i="13"/>
  <c r="F55" i="13"/>
  <c r="M175" i="1"/>
  <c r="M170" i="1"/>
  <c r="M178" i="1"/>
  <c r="M159" i="1"/>
  <c r="C45" i="13"/>
  <c r="F47" i="13"/>
  <c r="M166" i="1"/>
  <c r="M163" i="1"/>
  <c r="C48" i="13"/>
  <c r="E48" i="13" s="1"/>
  <c r="F52" i="13"/>
  <c r="C59" i="13"/>
  <c r="F32" i="13"/>
  <c r="H32" i="13" s="1"/>
  <c r="C40" i="13"/>
  <c r="C44" i="13"/>
  <c r="E55" i="13"/>
  <c r="C51" i="13"/>
  <c r="E50" i="13"/>
  <c r="I170" i="1"/>
  <c r="E49" i="13"/>
  <c r="E56" i="13"/>
  <c r="E36" i="13"/>
  <c r="I168" i="1"/>
  <c r="E41" i="13"/>
  <c r="I175" i="1"/>
  <c r="E54" i="13"/>
  <c r="B46" i="13"/>
  <c r="E47" i="13"/>
  <c r="I162" i="1"/>
  <c r="I172" i="1"/>
  <c r="B59" i="13"/>
  <c r="E42" i="13"/>
  <c r="E39" i="13"/>
  <c r="E53" i="13"/>
  <c r="B37" i="13"/>
  <c r="I50" i="13" s="1"/>
  <c r="E38" i="13"/>
  <c r="B51" i="13"/>
  <c r="E52" i="13"/>
  <c r="E32" i="13"/>
  <c r="G32" i="13" s="1"/>
  <c r="B44" i="13"/>
  <c r="I173" i="1"/>
  <c r="B57" i="13"/>
  <c r="I159" i="1"/>
  <c r="B45" i="13"/>
  <c r="B58" i="13"/>
  <c r="B43" i="13"/>
  <c r="AK57" i="2"/>
  <c r="Q48" i="2"/>
  <c r="Q47" i="2"/>
  <c r="Q46" i="2"/>
  <c r="Q44" i="2"/>
  <c r="Q49" i="2"/>
  <c r="Q43" i="2"/>
  <c r="Q56" i="2"/>
  <c r="Q51" i="2"/>
  <c r="Q52" i="2"/>
  <c r="Q41" i="2"/>
  <c r="Q57" i="2"/>
  <c r="Q38" i="2"/>
  <c r="Q39" i="2"/>
  <c r="L47" i="2"/>
  <c r="AA52" i="2"/>
  <c r="Q55" i="2"/>
  <c r="L39" i="2"/>
  <c r="AA44" i="2"/>
  <c r="AF52" i="2"/>
  <c r="L58" i="2"/>
  <c r="L55" i="2"/>
  <c r="AF54" i="2"/>
  <c r="AF58" i="2"/>
  <c r="AF53" i="2"/>
  <c r="AF48" i="2"/>
  <c r="AF46" i="2"/>
  <c r="AF43" i="2"/>
  <c r="AF44" i="2"/>
  <c r="L50" i="2"/>
  <c r="AK52" i="2"/>
  <c r="AA55" i="2"/>
  <c r="Q58" i="2"/>
  <c r="L53" i="2"/>
  <c r="AA58" i="2"/>
  <c r="AA53" i="2"/>
  <c r="AA37" i="2"/>
  <c r="AA36" i="2"/>
  <c r="AK42" i="2"/>
  <c r="AK44" i="2"/>
  <c r="AK49" i="2"/>
  <c r="AK55" i="2"/>
  <c r="AK45" i="2"/>
  <c r="AK48" i="2"/>
  <c r="AK50" i="2"/>
  <c r="AK46" i="2"/>
  <c r="AK43" i="2"/>
  <c r="AK56" i="2"/>
  <c r="AK51" i="2"/>
  <c r="AK38" i="2"/>
  <c r="AK41" i="2"/>
  <c r="AK40" i="2"/>
  <c r="AK47" i="2"/>
  <c r="Q45" i="2"/>
  <c r="AK58" i="2"/>
  <c r="Q40" i="2"/>
  <c r="AF45" i="2"/>
  <c r="L51" i="2"/>
  <c r="AK53" i="2"/>
  <c r="AA56" i="2"/>
  <c r="L59" i="2"/>
  <c r="I22" i="9"/>
  <c r="L54" i="2"/>
  <c r="L43" i="2"/>
  <c r="L49" i="2"/>
  <c r="L46" i="2"/>
  <c r="L45" i="2"/>
  <c r="L44" i="2"/>
  <c r="AA48" i="2"/>
  <c r="AF56" i="2"/>
  <c r="Q59" i="2"/>
  <c r="V42" i="2"/>
  <c r="L37" i="2"/>
  <c r="AF50" i="2"/>
  <c r="AF42" i="2"/>
  <c r="L40" i="2"/>
  <c r="AK37" i="2"/>
  <c r="AA40" i="2"/>
  <c r="AK39" i="2"/>
  <c r="AF40" i="2"/>
  <c r="AA51" i="2"/>
  <c r="AA59" i="2"/>
  <c r="AA50" i="2"/>
  <c r="L48" i="2"/>
  <c r="L38" i="2"/>
  <c r="AA43" i="2"/>
  <c r="AF51" i="2"/>
  <c r="Q54" i="2"/>
  <c r="AF59" i="2"/>
  <c r="J22" i="9"/>
  <c r="L42" i="2"/>
  <c r="AA42" i="2"/>
  <c r="Q37" i="2"/>
  <c r="AA45" i="2"/>
  <c r="L57" i="2"/>
  <c r="AK59" i="2"/>
  <c r="L56" i="2"/>
  <c r="AF37" i="2"/>
  <c r="L41" i="2"/>
  <c r="AA46" i="2"/>
  <c r="AA54" i="2"/>
  <c r="Q23" i="9"/>
  <c r="AA38" i="2"/>
  <c r="V57" i="2"/>
  <c r="S37" i="2"/>
  <c r="J24" i="9" s="1"/>
  <c r="AM37" i="2"/>
  <c r="Z24" i="9" s="1"/>
  <c r="R38" i="2"/>
  <c r="I23" i="9" s="1"/>
  <c r="AL38" i="2"/>
  <c r="R52" i="2"/>
  <c r="AL52" i="2"/>
  <c r="Z54" i="2"/>
  <c r="R57" i="2"/>
  <c r="AL57" i="2"/>
  <c r="U59" i="2"/>
  <c r="AN60" i="2"/>
  <c r="R37" i="2"/>
  <c r="T37" i="2"/>
  <c r="T60" i="2" s="1"/>
  <c r="S38" i="2"/>
  <c r="AM38" i="2"/>
  <c r="R39" i="2"/>
  <c r="AL39" i="2"/>
  <c r="S52" i="2"/>
  <c r="AM52" i="2"/>
  <c r="S57" i="2"/>
  <c r="AM57" i="2"/>
  <c r="U37" i="2"/>
  <c r="T38" i="2"/>
  <c r="S39" i="2"/>
  <c r="AM39" i="2"/>
  <c r="R40" i="2"/>
  <c r="AL40" i="2"/>
  <c r="T52" i="2"/>
  <c r="X53" i="2"/>
  <c r="T57" i="2"/>
  <c r="X58" i="2"/>
  <c r="C59" i="2"/>
  <c r="W59" i="2"/>
  <c r="Y54" i="2"/>
  <c r="V32" i="2"/>
  <c r="C36" i="2"/>
  <c r="C60" i="2" s="1"/>
  <c r="W36" i="2"/>
  <c r="U38" i="2"/>
  <c r="L23" i="9" s="1"/>
  <c r="T39" i="2"/>
  <c r="S40" i="2"/>
  <c r="AM40" i="2"/>
  <c r="R41" i="2"/>
  <c r="AL41" i="2"/>
  <c r="U52" i="2"/>
  <c r="Y53" i="2"/>
  <c r="I54" i="2"/>
  <c r="AC54" i="2"/>
  <c r="U57" i="2"/>
  <c r="Y58" i="2"/>
  <c r="D59" i="2"/>
  <c r="X59" i="2"/>
  <c r="D36" i="2"/>
  <c r="D60" i="2" s="1"/>
  <c r="X36" i="2"/>
  <c r="C37" i="2"/>
  <c r="W37" i="2"/>
  <c r="M24" i="9" s="1"/>
  <c r="U39" i="2"/>
  <c r="T40" i="2"/>
  <c r="S41" i="2"/>
  <c r="AM41" i="2"/>
  <c r="R42" i="2"/>
  <c r="AL42" i="2"/>
  <c r="R51" i="2"/>
  <c r="AL51" i="2"/>
  <c r="Z53" i="2"/>
  <c r="R56" i="2"/>
  <c r="AL56" i="2"/>
  <c r="Z58" i="2"/>
  <c r="E59" i="2"/>
  <c r="Y59" i="2"/>
  <c r="O22" i="9"/>
  <c r="AL44" i="2"/>
  <c r="X52" i="2"/>
  <c r="Z38" i="2"/>
  <c r="P23" i="9" s="1"/>
  <c r="Y39" i="2"/>
  <c r="D40" i="2"/>
  <c r="X40" i="2"/>
  <c r="U43" i="2"/>
  <c r="T44" i="2"/>
  <c r="S45" i="2"/>
  <c r="R46" i="2"/>
  <c r="I25" i="9" s="1"/>
  <c r="R47" i="2"/>
  <c r="AL47" i="2"/>
  <c r="R48" i="2"/>
  <c r="R49" i="2"/>
  <c r="AL49" i="2"/>
  <c r="R50" i="2"/>
  <c r="AL50" i="2"/>
  <c r="Z52" i="2"/>
  <c r="R55" i="2"/>
  <c r="AL55" i="2"/>
  <c r="Z57" i="2"/>
  <c r="I36" i="2"/>
  <c r="AC36" i="2"/>
  <c r="H37" i="2"/>
  <c r="H60" i="2" s="1"/>
  <c r="AB37" i="2"/>
  <c r="Q24" i="9" s="1"/>
  <c r="G38" i="2"/>
  <c r="G60" i="2" s="1"/>
  <c r="F39" i="2"/>
  <c r="F60" i="2" s="1"/>
  <c r="Z39" i="2"/>
  <c r="E40" i="2"/>
  <c r="Y40" i="2"/>
  <c r="D41" i="2"/>
  <c r="X41" i="2"/>
  <c r="C42" i="2"/>
  <c r="W42" i="2"/>
  <c r="U44" i="2"/>
  <c r="T45" i="2"/>
  <c r="S46" i="2"/>
  <c r="J25" i="9" s="1"/>
  <c r="AM46" i="2"/>
  <c r="S47" i="2"/>
  <c r="AM47" i="2"/>
  <c r="S48" i="2"/>
  <c r="AM48" i="2"/>
  <c r="S49" i="2"/>
  <c r="AM49" i="2"/>
  <c r="S50" i="2"/>
  <c r="AM50" i="2"/>
  <c r="W51" i="2"/>
  <c r="K53" i="2"/>
  <c r="AE53" i="2"/>
  <c r="O54" i="2"/>
  <c r="AI54" i="2"/>
  <c r="S55" i="2"/>
  <c r="AM55" i="2"/>
  <c r="W56" i="2"/>
  <c r="K58" i="2"/>
  <c r="AE58" i="2"/>
  <c r="J59" i="2"/>
  <c r="AD59" i="2"/>
  <c r="D37" i="2"/>
  <c r="Z37" i="2"/>
  <c r="P24" i="9" s="1"/>
  <c r="E39" i="2"/>
  <c r="I37" i="2"/>
  <c r="AC37" i="2"/>
  <c r="G39" i="2"/>
  <c r="AA39" i="2"/>
  <c r="F40" i="2"/>
  <c r="Z40" i="2"/>
  <c r="E41" i="2"/>
  <c r="Y41" i="2"/>
  <c r="D42" i="2"/>
  <c r="X42" i="2"/>
  <c r="C43" i="2"/>
  <c r="W43" i="2"/>
  <c r="U45" i="2"/>
  <c r="T46" i="2"/>
  <c r="T47" i="2"/>
  <c r="T48" i="2"/>
  <c r="T49" i="2"/>
  <c r="T50" i="2"/>
  <c r="X51" i="2"/>
  <c r="H52" i="2"/>
  <c r="AB52" i="2"/>
  <c r="T55" i="2"/>
  <c r="X56" i="2"/>
  <c r="H57" i="2"/>
  <c r="AB57" i="2"/>
  <c r="AL48" i="2"/>
  <c r="J37" i="2"/>
  <c r="J60" i="2" s="1"/>
  <c r="AD37" i="2"/>
  <c r="I38" i="2"/>
  <c r="AC38" i="2"/>
  <c r="R23" i="9" s="1"/>
  <c r="H39" i="2"/>
  <c r="AB39" i="2"/>
  <c r="G40" i="2"/>
  <c r="F41" i="2"/>
  <c r="Z41" i="2"/>
  <c r="E42" i="2"/>
  <c r="Y42" i="2"/>
  <c r="D43" i="2"/>
  <c r="X43" i="2"/>
  <c r="C44" i="2"/>
  <c r="W44" i="2"/>
  <c r="U46" i="2"/>
  <c r="L25" i="9" s="1"/>
  <c r="U47" i="2"/>
  <c r="U48" i="2"/>
  <c r="U49" i="2"/>
  <c r="U50" i="2"/>
  <c r="Y51" i="2"/>
  <c r="I52" i="2"/>
  <c r="AC52" i="2"/>
  <c r="M53" i="2"/>
  <c r="AG53" i="2"/>
  <c r="U55" i="2"/>
  <c r="Y56" i="2"/>
  <c r="I57" i="2"/>
  <c r="AC57" i="2"/>
  <c r="M58" i="2"/>
  <c r="AG58" i="2"/>
  <c r="D39" i="2"/>
  <c r="F38" i="2"/>
  <c r="L36" i="2"/>
  <c r="L60" i="2" s="1"/>
  <c r="AF36" i="2"/>
  <c r="K37" i="2"/>
  <c r="K60" i="2" s="1"/>
  <c r="AE37" i="2"/>
  <c r="T24" i="9" s="1"/>
  <c r="J38" i="2"/>
  <c r="AD38" i="2"/>
  <c r="S23" i="9" s="1"/>
  <c r="I39" i="2"/>
  <c r="AC39" i="2"/>
  <c r="H40" i="2"/>
  <c r="AB40" i="2"/>
  <c r="G41" i="2"/>
  <c r="F42" i="2"/>
  <c r="Z42" i="2"/>
  <c r="E43" i="2"/>
  <c r="Y43" i="2"/>
  <c r="D44" i="2"/>
  <c r="X44" i="2"/>
  <c r="C45" i="2"/>
  <c r="W45" i="2"/>
  <c r="Z51" i="2"/>
  <c r="J52" i="2"/>
  <c r="AD52" i="2"/>
  <c r="N53" i="2"/>
  <c r="AH53" i="2"/>
  <c r="R54" i="2"/>
  <c r="AL54" i="2"/>
  <c r="Z56" i="2"/>
  <c r="J57" i="2"/>
  <c r="AD57" i="2"/>
  <c r="N58" i="2"/>
  <c r="AH58" i="2"/>
  <c r="M59" i="2"/>
  <c r="AG59" i="2"/>
  <c r="E37" i="2"/>
  <c r="E60" i="2" s="1"/>
  <c r="X38" i="2"/>
  <c r="N23" i="9" s="1"/>
  <c r="R44" i="2"/>
  <c r="M36" i="2"/>
  <c r="AG36" i="2"/>
  <c r="K38" i="2"/>
  <c r="AE38" i="2"/>
  <c r="J39" i="2"/>
  <c r="AD39" i="2"/>
  <c r="I40" i="2"/>
  <c r="AC40" i="2"/>
  <c r="H41" i="2"/>
  <c r="AB41" i="2"/>
  <c r="G42" i="2"/>
  <c r="F43" i="2"/>
  <c r="Z43" i="2"/>
  <c r="E44" i="2"/>
  <c r="Y44" i="2"/>
  <c r="D45" i="2"/>
  <c r="X45" i="2"/>
  <c r="C46" i="2"/>
  <c r="W46" i="2"/>
  <c r="W47" i="2"/>
  <c r="W48" i="2"/>
  <c r="W49" i="2"/>
  <c r="W50" i="2"/>
  <c r="K52" i="2"/>
  <c r="AE52" i="2"/>
  <c r="O53" i="2"/>
  <c r="AI53" i="2"/>
  <c r="S54" i="2"/>
  <c r="AM54" i="2"/>
  <c r="W55" i="2"/>
  <c r="K57" i="2"/>
  <c r="AE57" i="2"/>
  <c r="O58" i="2"/>
  <c r="AI58" i="2"/>
  <c r="N59" i="2"/>
  <c r="AH59" i="2"/>
  <c r="N36" i="2"/>
  <c r="AH36" i="2"/>
  <c r="M37" i="2"/>
  <c r="AG37" i="2"/>
  <c r="K39" i="2"/>
  <c r="AE39" i="2"/>
  <c r="J40" i="2"/>
  <c r="AD40" i="2"/>
  <c r="I41" i="2"/>
  <c r="AC41" i="2"/>
  <c r="H42" i="2"/>
  <c r="AB42" i="2"/>
  <c r="G43" i="2"/>
  <c r="F44" i="2"/>
  <c r="Z44" i="2"/>
  <c r="E45" i="2"/>
  <c r="Y45" i="2"/>
  <c r="D46" i="2"/>
  <c r="X46" i="2"/>
  <c r="D47" i="2"/>
  <c r="X47" i="2"/>
  <c r="D48" i="2"/>
  <c r="X48" i="2"/>
  <c r="D49" i="2"/>
  <c r="X49" i="2"/>
  <c r="D50" i="2"/>
  <c r="X50" i="2"/>
  <c r="H51" i="2"/>
  <c r="AB51" i="2"/>
  <c r="P53" i="2"/>
  <c r="AJ53" i="2"/>
  <c r="T54" i="2"/>
  <c r="X55" i="2"/>
  <c r="H56" i="2"/>
  <c r="AB56" i="2"/>
  <c r="P58" i="2"/>
  <c r="AJ58" i="2"/>
  <c r="O59" i="2"/>
  <c r="AI59" i="2"/>
  <c r="Y37" i="2"/>
  <c r="O24" i="9" s="1"/>
  <c r="X57" i="2"/>
  <c r="AM45" i="2"/>
  <c r="O36" i="2"/>
  <c r="AI36" i="2"/>
  <c r="N37" i="2"/>
  <c r="F24" i="9" s="1"/>
  <c r="AH37" i="2"/>
  <c r="V24" i="9" s="1"/>
  <c r="M38" i="2"/>
  <c r="E23" i="9" s="1"/>
  <c r="AG38" i="2"/>
  <c r="U23" i="9" s="1"/>
  <c r="K40" i="2"/>
  <c r="AE40" i="2"/>
  <c r="J41" i="2"/>
  <c r="AD41" i="2"/>
  <c r="I42" i="2"/>
  <c r="AC42" i="2"/>
  <c r="H43" i="2"/>
  <c r="AB43" i="2"/>
  <c r="G44" i="2"/>
  <c r="F45" i="2"/>
  <c r="Z45" i="2"/>
  <c r="E46" i="2"/>
  <c r="Y46" i="2"/>
  <c r="O25" i="9" s="1"/>
  <c r="E47" i="2"/>
  <c r="Y47" i="2"/>
  <c r="E48" i="2"/>
  <c r="Y48" i="2"/>
  <c r="E49" i="2"/>
  <c r="Y49" i="2"/>
  <c r="Y60" i="2" s="1"/>
  <c r="E50" i="2"/>
  <c r="Y50" i="2"/>
  <c r="I51" i="2"/>
  <c r="AC51" i="2"/>
  <c r="M52" i="2"/>
  <c r="AG52" i="2"/>
  <c r="Y55" i="2"/>
  <c r="I56" i="2"/>
  <c r="AC56" i="2"/>
  <c r="M57" i="2"/>
  <c r="AG57" i="2"/>
  <c r="P59" i="2"/>
  <c r="AJ59" i="2"/>
  <c r="D38" i="2"/>
  <c r="P36" i="2"/>
  <c r="AJ36" i="2"/>
  <c r="O37" i="2"/>
  <c r="AI37" i="2"/>
  <c r="N38" i="2"/>
  <c r="AH38" i="2"/>
  <c r="M39" i="2"/>
  <c r="AG39" i="2"/>
  <c r="K41" i="2"/>
  <c r="AE41" i="2"/>
  <c r="J42" i="2"/>
  <c r="AD42" i="2"/>
  <c r="I43" i="2"/>
  <c r="AC43" i="2"/>
  <c r="H44" i="2"/>
  <c r="AB44" i="2"/>
  <c r="G45" i="2"/>
  <c r="F46" i="2"/>
  <c r="Z46" i="2"/>
  <c r="P25" i="9" s="1"/>
  <c r="F47" i="2"/>
  <c r="Z47" i="2"/>
  <c r="F48" i="2"/>
  <c r="Z48" i="2"/>
  <c r="F49" i="2"/>
  <c r="Z49" i="2"/>
  <c r="F50" i="2"/>
  <c r="Z50" i="2"/>
  <c r="J51" i="2"/>
  <c r="AD51" i="2"/>
  <c r="N52" i="2"/>
  <c r="AH52" i="2"/>
  <c r="R53" i="2"/>
  <c r="AL53" i="2"/>
  <c r="J56" i="2"/>
  <c r="AD56" i="2"/>
  <c r="N57" i="2"/>
  <c r="AH57" i="2"/>
  <c r="R58" i="2"/>
  <c r="AL58" i="2"/>
  <c r="X37" i="2"/>
  <c r="E38" i="2"/>
  <c r="Y38" i="2"/>
  <c r="X39" i="2"/>
  <c r="R45" i="2"/>
  <c r="AL45" i="2"/>
  <c r="Y52" i="2"/>
  <c r="Q36" i="2"/>
  <c r="Q60" i="2" s="1"/>
  <c r="AK36" i="2"/>
  <c r="P37" i="2"/>
  <c r="H24" i="9" s="1"/>
  <c r="AJ37" i="2"/>
  <c r="X24" i="9" s="1"/>
  <c r="O38" i="2"/>
  <c r="G23" i="9" s="1"/>
  <c r="AI38" i="2"/>
  <c r="W23" i="9" s="1"/>
  <c r="N39" i="2"/>
  <c r="AH39" i="2"/>
  <c r="M40" i="2"/>
  <c r="AG40" i="2"/>
  <c r="K42" i="2"/>
  <c r="AE42" i="2"/>
  <c r="J43" i="2"/>
  <c r="AD43" i="2"/>
  <c r="I44" i="2"/>
  <c r="AC44" i="2"/>
  <c r="H45" i="2"/>
  <c r="AB45" i="2"/>
  <c r="G46" i="2"/>
  <c r="G47" i="2"/>
  <c r="G48" i="2"/>
  <c r="G49" i="2"/>
  <c r="G50" i="2"/>
  <c r="K51" i="2"/>
  <c r="AE51" i="2"/>
  <c r="O52" i="2"/>
  <c r="AI52" i="2"/>
  <c r="S53" i="2"/>
  <c r="AM53" i="2"/>
  <c r="K56" i="2"/>
  <c r="AE56" i="2"/>
  <c r="O57" i="2"/>
  <c r="AI57" i="2"/>
  <c r="S58" i="2"/>
  <c r="AM58" i="2"/>
  <c r="R59" i="2"/>
  <c r="AL59" i="2"/>
  <c r="G37" i="2"/>
  <c r="AL46" i="2"/>
  <c r="Y25" i="9" s="1"/>
  <c r="AL36" i="2"/>
  <c r="Z22" i="9" s="1"/>
  <c r="P38" i="2"/>
  <c r="AJ38" i="2"/>
  <c r="AI39" i="2"/>
  <c r="AH40" i="2"/>
  <c r="AG41" i="2"/>
  <c r="H46" i="2"/>
  <c r="AB46" i="2"/>
  <c r="H47" i="2"/>
  <c r="AB47" i="2"/>
  <c r="H48" i="2"/>
  <c r="AB48" i="2"/>
  <c r="H49" i="2"/>
  <c r="AB49" i="2"/>
  <c r="H50" i="2"/>
  <c r="AB50" i="2"/>
  <c r="P52" i="2"/>
  <c r="AJ52" i="2"/>
  <c r="T53" i="2"/>
  <c r="AJ57" i="2"/>
  <c r="AM59" i="2"/>
  <c r="U39" i="3"/>
  <c r="W44" i="3"/>
  <c r="E36" i="9"/>
  <c r="R46" i="3"/>
  <c r="U54" i="3"/>
  <c r="M29" i="9"/>
  <c r="M30" i="9" s="1"/>
  <c r="U48" i="3"/>
  <c r="P29" i="9"/>
  <c r="P30" i="9" s="1"/>
  <c r="AC36" i="3"/>
  <c r="C43" i="3"/>
  <c r="Y50" i="3"/>
  <c r="C38" i="3"/>
  <c r="E37" i="9"/>
  <c r="U59" i="3"/>
  <c r="AC38" i="9"/>
  <c r="AC57" i="3"/>
  <c r="T36" i="3"/>
  <c r="W41" i="3"/>
  <c r="AA36" i="9"/>
  <c r="Z38" i="3"/>
  <c r="W43" i="3"/>
  <c r="D47" i="3"/>
  <c r="AD57" i="3"/>
  <c r="AC38" i="3"/>
  <c r="AB43" i="3"/>
  <c r="W45" i="3"/>
  <c r="U55" i="3"/>
  <c r="U43" i="3"/>
  <c r="AI45" i="3"/>
  <c r="S47" i="3"/>
  <c r="J49" i="3"/>
  <c r="U53" i="3"/>
  <c r="AI55" i="3"/>
  <c r="U50" i="3"/>
  <c r="O40" i="3"/>
  <c r="T47" i="3"/>
  <c r="K39" i="9" s="1"/>
  <c r="Z53" i="3"/>
  <c r="D37" i="3"/>
  <c r="P40" i="3"/>
  <c r="U47" i="3"/>
  <c r="L39" i="9" s="1"/>
  <c r="O49" i="3"/>
  <c r="O51" i="3"/>
  <c r="AD53" i="3"/>
  <c r="T48" i="3"/>
  <c r="U36" i="3"/>
  <c r="H37" i="3"/>
  <c r="Y40" i="3"/>
  <c r="I42" i="3"/>
  <c r="U49" i="3"/>
  <c r="AI51" i="3"/>
  <c r="AI53" i="3"/>
  <c r="AB40" i="3"/>
  <c r="X49" i="3"/>
  <c r="O37" i="3"/>
  <c r="H39" i="3"/>
  <c r="AI40" i="3"/>
  <c r="R42" i="3"/>
  <c r="C44" i="3"/>
  <c r="O58" i="3"/>
  <c r="C36" i="3"/>
  <c r="U37" i="3"/>
  <c r="I39" i="3"/>
  <c r="W42" i="3"/>
  <c r="C46" i="3"/>
  <c r="AH58" i="3"/>
  <c r="D36" i="3"/>
  <c r="W37" i="3"/>
  <c r="D46" i="3"/>
  <c r="O56" i="3"/>
  <c r="AI58" i="3"/>
  <c r="I36" i="3"/>
  <c r="X37" i="3"/>
  <c r="O39" i="3"/>
  <c r="AI42" i="3"/>
  <c r="U44" i="3"/>
  <c r="D48" i="3"/>
  <c r="W56" i="3"/>
  <c r="V40" i="11"/>
  <c r="V32" i="11"/>
  <c r="V46" i="11"/>
  <c r="V52" i="11"/>
  <c r="V62" i="11"/>
  <c r="V55" i="11"/>
  <c r="T61" i="11"/>
  <c r="H134" i="1"/>
  <c r="T29" i="9"/>
  <c r="T30" i="9" s="1"/>
  <c r="AD37" i="3"/>
  <c r="S46" i="3"/>
  <c r="Y49" i="3"/>
  <c r="AE50" i="3"/>
  <c r="AE53" i="3"/>
  <c r="J56" i="3"/>
  <c r="AE37" i="3"/>
  <c r="E40" i="3"/>
  <c r="D44" i="3"/>
  <c r="S45" i="3"/>
  <c r="T46" i="3"/>
  <c r="L38" i="9" s="1"/>
  <c r="X47" i="3"/>
  <c r="X48" i="3"/>
  <c r="AD49" i="3"/>
  <c r="AI50" i="3"/>
  <c r="J52" i="3"/>
  <c r="AG53" i="3"/>
  <c r="J59" i="3"/>
  <c r="E39" i="3"/>
  <c r="G40" i="3"/>
  <c r="T45" i="3"/>
  <c r="AE49" i="3"/>
  <c r="G44" i="3"/>
  <c r="Y47" i="3"/>
  <c r="Y48" i="3"/>
  <c r="F39" i="3"/>
  <c r="H40" i="3"/>
  <c r="D41" i="3"/>
  <c r="J44" i="3"/>
  <c r="U45" i="3"/>
  <c r="X46" i="3"/>
  <c r="AD47" i="3"/>
  <c r="T39" i="9" s="1"/>
  <c r="AD48" i="3"/>
  <c r="AI49" i="3"/>
  <c r="Z52" i="3"/>
  <c r="R56" i="3"/>
  <c r="O59" i="3"/>
  <c r="AF55" i="3"/>
  <c r="F41" i="3"/>
  <c r="Y46" i="3"/>
  <c r="AE47" i="3"/>
  <c r="AF58" i="3"/>
  <c r="AQ60" i="3"/>
  <c r="G41" i="3"/>
  <c r="C42" i="3"/>
  <c r="X45" i="3"/>
  <c r="AD46" i="3"/>
  <c r="S38" i="9" s="1"/>
  <c r="AD52" i="3"/>
  <c r="X56" i="3"/>
  <c r="J58" i="3"/>
  <c r="Y59" i="3"/>
  <c r="M37" i="9"/>
  <c r="AE48" i="3"/>
  <c r="AH47" i="3"/>
  <c r="C37" i="3"/>
  <c r="J41" i="3"/>
  <c r="D42" i="3"/>
  <c r="K43" i="3"/>
  <c r="T44" i="3"/>
  <c r="Y45" i="3"/>
  <c r="AE46" i="3"/>
  <c r="T38" i="9" s="1"/>
  <c r="AI47" i="3"/>
  <c r="W39" i="9" s="1"/>
  <c r="O55" i="3"/>
  <c r="Y56" i="3"/>
  <c r="AI59" i="3"/>
  <c r="L32" i="3"/>
  <c r="L59" i="3" s="1"/>
  <c r="AE45" i="3"/>
  <c r="AA39" i="9"/>
  <c r="J51" i="3"/>
  <c r="R55" i="3"/>
  <c r="Z56" i="3"/>
  <c r="J54" i="3"/>
  <c r="T55" i="3"/>
  <c r="T58" i="3"/>
  <c r="G37" i="3"/>
  <c r="X58" i="3"/>
  <c r="AF32" i="3"/>
  <c r="AF36" i="3" s="1"/>
  <c r="M60" i="3"/>
  <c r="J37" i="3"/>
  <c r="Z39" i="3"/>
  <c r="U40" i="3"/>
  <c r="S41" i="3"/>
  <c r="X43" i="3"/>
  <c r="Y44" i="3"/>
  <c r="AB38" i="9"/>
  <c r="J50" i="3"/>
  <c r="R51" i="3"/>
  <c r="O54" i="3"/>
  <c r="X55" i="3"/>
  <c r="AE58" i="3"/>
  <c r="G38" i="3"/>
  <c r="Y39" i="3"/>
  <c r="T40" i="3"/>
  <c r="J42" i="3"/>
  <c r="X44" i="3"/>
  <c r="O36" i="3"/>
  <c r="K37" i="3"/>
  <c r="J38" i="3"/>
  <c r="AB39" i="3"/>
  <c r="X40" i="3"/>
  <c r="T41" i="3"/>
  <c r="O42" i="3"/>
  <c r="Y43" i="3"/>
  <c r="D49" i="3"/>
  <c r="W51" i="3"/>
  <c r="J53" i="3"/>
  <c r="R54" i="3"/>
  <c r="Y55" i="3"/>
  <c r="AG58" i="3"/>
  <c r="X51" i="3"/>
  <c r="T54" i="3"/>
  <c r="AD55" i="3"/>
  <c r="AE43" i="3"/>
  <c r="R50" i="3"/>
  <c r="Y51" i="3"/>
  <c r="AE55" i="3"/>
  <c r="Y41" i="3"/>
  <c r="J47" i="3"/>
  <c r="S50" i="3"/>
  <c r="X54" i="3"/>
  <c r="S37" i="3"/>
  <c r="N29" i="9"/>
  <c r="N30" i="9" s="1"/>
  <c r="Y36" i="3"/>
  <c r="O36" i="9" s="1"/>
  <c r="T37" i="3"/>
  <c r="AD38" i="3"/>
  <c r="Z41" i="3"/>
  <c r="Y42" i="3"/>
  <c r="N48" i="3"/>
  <c r="R49" i="3"/>
  <c r="T50" i="3"/>
  <c r="T53" i="3"/>
  <c r="Y54" i="3"/>
  <c r="J57" i="3"/>
  <c r="AE39" i="3"/>
  <c r="X41" i="3"/>
  <c r="X36" i="3"/>
  <c r="AE40" i="3"/>
  <c r="X42" i="3"/>
  <c r="AG43" i="3"/>
  <c r="O29" i="9"/>
  <c r="O30" i="9" s="1"/>
  <c r="AB36" i="3"/>
  <c r="AG38" i="3"/>
  <c r="AJ40" i="3"/>
  <c r="AD41" i="3"/>
  <c r="Z42" i="3"/>
  <c r="C45" i="3"/>
  <c r="J46" i="3"/>
  <c r="O47" i="3"/>
  <c r="O48" i="3"/>
  <c r="S49" i="3"/>
  <c r="Z54" i="3"/>
  <c r="AE41" i="3"/>
  <c r="R47" i="3"/>
  <c r="J39" i="9" s="1"/>
  <c r="T49" i="3"/>
  <c r="X50" i="3"/>
  <c r="X53" i="3"/>
  <c r="X36" i="9"/>
  <c r="L40" i="3"/>
  <c r="L57" i="3"/>
  <c r="L37" i="3"/>
  <c r="L44" i="3"/>
  <c r="L36" i="3"/>
  <c r="Z37" i="9"/>
  <c r="V53" i="3"/>
  <c r="L53" i="3"/>
  <c r="AK32" i="3"/>
  <c r="AK40" i="3" s="1"/>
  <c r="P45" i="3"/>
  <c r="H37" i="9" s="1"/>
  <c r="P55" i="3"/>
  <c r="P50" i="3"/>
  <c r="P49" i="3"/>
  <c r="P48" i="3"/>
  <c r="P47" i="3"/>
  <c r="P46" i="3"/>
  <c r="H38" i="9" s="1"/>
  <c r="P43" i="3"/>
  <c r="P41" i="3"/>
  <c r="P56" i="3"/>
  <c r="P51" i="3"/>
  <c r="P42" i="3"/>
  <c r="P39" i="3"/>
  <c r="P57" i="3"/>
  <c r="P52" i="3"/>
  <c r="P37" i="3"/>
  <c r="P59" i="3"/>
  <c r="P58" i="3"/>
  <c r="P53" i="3"/>
  <c r="P54" i="3"/>
  <c r="P38" i="3"/>
  <c r="L39" i="3"/>
  <c r="N49" i="3"/>
  <c r="AF42" i="3"/>
  <c r="L19" i="16"/>
  <c r="AL45" i="3"/>
  <c r="AL44" i="3"/>
  <c r="AL43" i="3"/>
  <c r="AL41" i="3"/>
  <c r="Y29" i="9"/>
  <c r="Y30" i="9" s="1"/>
  <c r="AL40" i="3"/>
  <c r="AL39" i="3"/>
  <c r="AL37" i="3"/>
  <c r="AL59" i="3"/>
  <c r="AL58" i="3"/>
  <c r="AL53" i="3"/>
  <c r="AY32" i="3"/>
  <c r="AZ32" i="3" s="1"/>
  <c r="R45" i="3"/>
  <c r="J37" i="9" s="1"/>
  <c r="R43" i="3"/>
  <c r="R44" i="3"/>
  <c r="R41" i="3"/>
  <c r="R39" i="3"/>
  <c r="R40" i="3"/>
  <c r="R37" i="3"/>
  <c r="R59" i="3"/>
  <c r="R58" i="3"/>
  <c r="R53" i="3"/>
  <c r="AL36" i="3"/>
  <c r="R38" i="3"/>
  <c r="N37" i="9"/>
  <c r="L18" i="16"/>
  <c r="AJ55" i="3"/>
  <c r="AJ50" i="3"/>
  <c r="AJ49" i="3"/>
  <c r="AJ48" i="3"/>
  <c r="AJ47" i="3"/>
  <c r="AJ46" i="3"/>
  <c r="X38" i="9" s="1"/>
  <c r="AJ45" i="3"/>
  <c r="X37" i="9" s="1"/>
  <c r="AJ43" i="3"/>
  <c r="X29" i="9"/>
  <c r="X30" i="9" s="1"/>
  <c r="AJ56" i="3"/>
  <c r="AJ51" i="3"/>
  <c r="AJ42" i="3"/>
  <c r="AJ41" i="3"/>
  <c r="AJ39" i="3"/>
  <c r="AJ57" i="3"/>
  <c r="AJ52" i="3"/>
  <c r="AJ37" i="3"/>
  <c r="AJ59" i="3"/>
  <c r="AJ58" i="3"/>
  <c r="AJ53" i="3"/>
  <c r="AJ54" i="3"/>
  <c r="L56" i="3"/>
  <c r="L48" i="3"/>
  <c r="AF53" i="3"/>
  <c r="AM60" i="3"/>
  <c r="N50" i="3"/>
  <c r="R52" i="3"/>
  <c r="L51" i="3"/>
  <c r="AF56" i="3"/>
  <c r="AH42" i="3"/>
  <c r="N51" i="3"/>
  <c r="AO60" i="3"/>
  <c r="AH56" i="3"/>
  <c r="V32" i="3"/>
  <c r="AP60" i="3"/>
  <c r="AL42" i="3"/>
  <c r="AJ44" i="3"/>
  <c r="AH46" i="3"/>
  <c r="AH54" i="3"/>
  <c r="AB36" i="9"/>
  <c r="J38" i="9"/>
  <c r="L43" i="3"/>
  <c r="AF48" i="3"/>
  <c r="AH37" i="3"/>
  <c r="AA37" i="9"/>
  <c r="AH53" i="3"/>
  <c r="AH55" i="3"/>
  <c r="AL56" i="3"/>
  <c r="N45" i="3"/>
  <c r="F37" i="9" s="1"/>
  <c r="N43" i="3"/>
  <c r="N44" i="3"/>
  <c r="N41" i="3"/>
  <c r="N39" i="3"/>
  <c r="N57" i="3"/>
  <c r="N52" i="3"/>
  <c r="N38" i="3"/>
  <c r="N36" i="3"/>
  <c r="N59" i="3"/>
  <c r="AL52" i="3"/>
  <c r="AL54" i="3"/>
  <c r="AL55" i="3"/>
  <c r="N58" i="3"/>
  <c r="W29" i="9"/>
  <c r="W30" i="9" s="1"/>
  <c r="L49" i="3"/>
  <c r="Z37" i="3"/>
  <c r="Z36" i="3"/>
  <c r="Z59" i="3"/>
  <c r="Z55" i="3"/>
  <c r="Z50" i="3"/>
  <c r="Z48" i="3"/>
  <c r="Z49" i="3"/>
  <c r="Z47" i="3"/>
  <c r="Z46" i="3"/>
  <c r="Z45" i="3"/>
  <c r="Z44" i="3"/>
  <c r="Z43" i="3"/>
  <c r="Z40" i="3"/>
  <c r="P36" i="3"/>
  <c r="AJ38" i="3"/>
  <c r="AL47" i="3"/>
  <c r="AH48" i="3"/>
  <c r="V29" i="9"/>
  <c r="V30" i="9" s="1"/>
  <c r="AH38" i="3"/>
  <c r="Z29" i="9"/>
  <c r="Z30" i="9" s="1"/>
  <c r="L38" i="3"/>
  <c r="U5" i="16"/>
  <c r="E38" i="3"/>
  <c r="E36" i="3"/>
  <c r="E37" i="3"/>
  <c r="E50" i="3"/>
  <c r="E49" i="3"/>
  <c r="E48" i="3"/>
  <c r="E47" i="3"/>
  <c r="E46" i="3"/>
  <c r="E45" i="3"/>
  <c r="E44" i="3"/>
  <c r="E41" i="3"/>
  <c r="AA32" i="3"/>
  <c r="AA53" i="3" s="1"/>
  <c r="R36" i="3"/>
  <c r="AL38" i="3"/>
  <c r="Z51" i="3"/>
  <c r="AN60" i="3"/>
  <c r="L41" i="3"/>
  <c r="AL48" i="3"/>
  <c r="AC58" i="3"/>
  <c r="AC53" i="3"/>
  <c r="AC54" i="3"/>
  <c r="AC55" i="3"/>
  <c r="AC50" i="3"/>
  <c r="AC49" i="3"/>
  <c r="AC48" i="3"/>
  <c r="AC47" i="3"/>
  <c r="AC46" i="3"/>
  <c r="AC45" i="3"/>
  <c r="AC44" i="3"/>
  <c r="AC43" i="3"/>
  <c r="AC56" i="3"/>
  <c r="AC51" i="3"/>
  <c r="AC41" i="3"/>
  <c r="AC40" i="3"/>
  <c r="AC37" i="3"/>
  <c r="AC59" i="3"/>
  <c r="H59" i="3"/>
  <c r="H58" i="3"/>
  <c r="H53" i="3"/>
  <c r="H54" i="3"/>
  <c r="H55" i="3"/>
  <c r="H50" i="3"/>
  <c r="H49" i="3"/>
  <c r="H48" i="3"/>
  <c r="H47" i="3"/>
  <c r="H46" i="3"/>
  <c r="H45" i="3"/>
  <c r="H44" i="3"/>
  <c r="H56" i="3"/>
  <c r="H51" i="3"/>
  <c r="H42" i="3"/>
  <c r="H41" i="3"/>
  <c r="H57" i="3"/>
  <c r="H52" i="3"/>
  <c r="H38" i="3"/>
  <c r="AD59" i="3"/>
  <c r="AD45" i="3"/>
  <c r="AD44" i="3"/>
  <c r="AD43" i="3"/>
  <c r="S29" i="9"/>
  <c r="S30" i="9" s="1"/>
  <c r="AD56" i="3"/>
  <c r="AD51" i="3"/>
  <c r="AD42" i="3"/>
  <c r="AD40" i="3"/>
  <c r="AD39" i="3"/>
  <c r="AD36" i="3"/>
  <c r="T36" i="9" s="1"/>
  <c r="E43" i="3"/>
  <c r="AL49" i="3"/>
  <c r="AH50" i="3"/>
  <c r="AL51" i="3"/>
  <c r="Z58" i="3"/>
  <c r="AL46" i="3"/>
  <c r="F37" i="3"/>
  <c r="F36" i="3"/>
  <c r="F59" i="3"/>
  <c r="F50" i="3"/>
  <c r="F49" i="3"/>
  <c r="F48" i="3"/>
  <c r="F47" i="3"/>
  <c r="F46" i="3"/>
  <c r="F45" i="3"/>
  <c r="F44" i="3"/>
  <c r="F43" i="3"/>
  <c r="F40" i="3"/>
  <c r="AB39" i="9"/>
  <c r="I58" i="3"/>
  <c r="I53" i="3"/>
  <c r="I54" i="3"/>
  <c r="I55" i="3"/>
  <c r="I50" i="3"/>
  <c r="I49" i="3"/>
  <c r="I48" i="3"/>
  <c r="I47" i="3"/>
  <c r="I46" i="3"/>
  <c r="I45" i="3"/>
  <c r="I44" i="3"/>
  <c r="I43" i="3"/>
  <c r="I56" i="3"/>
  <c r="I51" i="3"/>
  <c r="I41" i="3"/>
  <c r="I40" i="3"/>
  <c r="I37" i="3"/>
  <c r="N37" i="3"/>
  <c r="N42" i="3"/>
  <c r="H43" i="3"/>
  <c r="N46" i="3"/>
  <c r="AD58" i="3"/>
  <c r="AH49" i="3"/>
  <c r="AH51" i="3"/>
  <c r="L55" i="3"/>
  <c r="AF41" i="3"/>
  <c r="L15" i="16"/>
  <c r="AG54" i="3"/>
  <c r="AG55" i="3"/>
  <c r="AG50" i="3"/>
  <c r="AG49" i="3"/>
  <c r="AG48" i="3"/>
  <c r="AG47" i="3"/>
  <c r="AG46" i="3"/>
  <c r="AG45" i="3"/>
  <c r="AG44" i="3"/>
  <c r="AG56" i="3"/>
  <c r="AG51" i="3"/>
  <c r="AG42" i="3"/>
  <c r="U29" i="9"/>
  <c r="U30" i="9" s="1"/>
  <c r="AG40" i="3"/>
  <c r="AG39" i="3"/>
  <c r="AG57" i="3"/>
  <c r="AG52" i="3"/>
  <c r="AG37" i="3"/>
  <c r="AG36" i="3"/>
  <c r="F38" i="3"/>
  <c r="AL50" i="3"/>
  <c r="N54" i="3"/>
  <c r="R57" i="3"/>
  <c r="Q32" i="3"/>
  <c r="Q45" i="3" s="1"/>
  <c r="L16" i="16"/>
  <c r="AH45" i="3"/>
  <c r="AH44" i="3"/>
  <c r="AH43" i="3"/>
  <c r="AH41" i="3"/>
  <c r="AH39" i="3"/>
  <c r="AH57" i="3"/>
  <c r="AH52" i="3"/>
  <c r="AH36" i="3"/>
  <c r="AH59" i="3"/>
  <c r="N47" i="3"/>
  <c r="N53" i="3"/>
  <c r="N55" i="3"/>
  <c r="N56" i="3"/>
  <c r="AB38" i="3"/>
  <c r="G39" i="3"/>
  <c r="AB52" i="3"/>
  <c r="AB57" i="3"/>
  <c r="K59" i="3"/>
  <c r="AE59" i="3"/>
  <c r="K38" i="3"/>
  <c r="AE38" i="3"/>
  <c r="J39" i="3"/>
  <c r="AB41" i="3"/>
  <c r="G42" i="3"/>
  <c r="W46" i="3"/>
  <c r="W47" i="3"/>
  <c r="W48" i="3"/>
  <c r="W49" i="3"/>
  <c r="W50" i="3"/>
  <c r="K52" i="3"/>
  <c r="AE52" i="3"/>
  <c r="S54" i="3"/>
  <c r="W55" i="3"/>
  <c r="K57" i="3"/>
  <c r="AE57" i="3"/>
  <c r="K39" i="3"/>
  <c r="AB42" i="3"/>
  <c r="G43" i="3"/>
  <c r="AB51" i="3"/>
  <c r="AB56" i="3"/>
  <c r="G45" i="3"/>
  <c r="AB44" i="3"/>
  <c r="O38" i="3"/>
  <c r="AI38" i="3"/>
  <c r="K42" i="3"/>
  <c r="AE42" i="3"/>
  <c r="J43" i="3"/>
  <c r="AB45" i="3"/>
  <c r="G46" i="3"/>
  <c r="G47" i="3"/>
  <c r="G48" i="3"/>
  <c r="G49" i="3"/>
  <c r="G50" i="3"/>
  <c r="K51" i="3"/>
  <c r="AE51" i="3"/>
  <c r="O52" i="3"/>
  <c r="AI52" i="3"/>
  <c r="S53" i="3"/>
  <c r="W54" i="3"/>
  <c r="K56" i="3"/>
  <c r="AE56" i="3"/>
  <c r="O57" i="3"/>
  <c r="AI57" i="3"/>
  <c r="S58" i="3"/>
  <c r="AB46" i="3"/>
  <c r="Q38" i="9" s="1"/>
  <c r="AB47" i="3"/>
  <c r="AB48" i="3"/>
  <c r="AB49" i="3"/>
  <c r="AB50" i="3"/>
  <c r="AB55" i="3"/>
  <c r="S59" i="3"/>
  <c r="S36" i="3"/>
  <c r="K44" i="3"/>
  <c r="AE44" i="3"/>
  <c r="U58" i="3"/>
  <c r="T59" i="3"/>
  <c r="K55" i="3"/>
  <c r="S57" i="3"/>
  <c r="W58" i="3"/>
  <c r="T38" i="3"/>
  <c r="S39" i="3"/>
  <c r="O43" i="3"/>
  <c r="AI43" i="3"/>
  <c r="T52" i="3"/>
  <c r="AB54" i="3"/>
  <c r="T57" i="3"/>
  <c r="C59" i="3"/>
  <c r="W59" i="3"/>
  <c r="S38" i="3"/>
  <c r="K46" i="3"/>
  <c r="E38" i="9" s="1"/>
  <c r="K47" i="3"/>
  <c r="E39" i="9" s="1"/>
  <c r="K48" i="3"/>
  <c r="K49" i="3"/>
  <c r="K50" i="3"/>
  <c r="S52" i="3"/>
  <c r="W53" i="3"/>
  <c r="W36" i="3"/>
  <c r="U38" i="3"/>
  <c r="T39" i="3"/>
  <c r="S40" i="3"/>
  <c r="AI44" i="3"/>
  <c r="U52" i="3"/>
  <c r="Y53" i="3"/>
  <c r="U57" i="3"/>
  <c r="Y58" i="3"/>
  <c r="D59" i="3"/>
  <c r="X59" i="3"/>
  <c r="W38" i="3"/>
  <c r="K54" i="3"/>
  <c r="W57" i="3"/>
  <c r="Y37" i="3"/>
  <c r="D38" i="3"/>
  <c r="X38" i="3"/>
  <c r="C39" i="3"/>
  <c r="W39" i="3"/>
  <c r="U41" i="3"/>
  <c r="T42" i="3"/>
  <c r="S43" i="3"/>
  <c r="T51" i="3"/>
  <c r="X52" i="3"/>
  <c r="AB53" i="3"/>
  <c r="T56" i="3"/>
  <c r="X57" i="3"/>
  <c r="AB58" i="3"/>
  <c r="G59" i="3"/>
  <c r="S42" i="3"/>
  <c r="S51" i="3"/>
  <c r="W52" i="3"/>
  <c r="S56" i="3"/>
  <c r="G36" i="3"/>
  <c r="Y38" i="3"/>
  <c r="D39" i="3"/>
  <c r="C40" i="3"/>
  <c r="U42" i="3"/>
  <c r="S44" i="3"/>
  <c r="U51" i="3"/>
  <c r="Y52" i="3"/>
  <c r="AM19" i="13"/>
  <c r="AM15" i="13"/>
  <c r="AM33" i="13"/>
  <c r="AI6" i="13"/>
  <c r="AK6" i="13" s="1"/>
  <c r="AM13" i="13"/>
  <c r="AI15" i="13"/>
  <c r="AK15" i="13" s="1"/>
  <c r="AI19" i="13"/>
  <c r="AM21" i="13"/>
  <c r="AM29" i="13"/>
  <c r="AM31" i="13"/>
  <c r="AI33" i="13"/>
  <c r="AK33" i="13" s="1"/>
  <c r="AI29" i="13"/>
  <c r="AM25" i="13"/>
  <c r="AM12" i="13"/>
  <c r="AI21" i="13"/>
  <c r="AK21" i="13" s="1"/>
  <c r="AM14" i="13"/>
  <c r="AM23" i="13"/>
  <c r="AM18" i="13"/>
  <c r="AM30" i="13"/>
  <c r="AM22" i="13"/>
  <c r="AM11" i="13"/>
  <c r="AM26" i="13"/>
  <c r="AM32" i="13"/>
  <c r="AI11" i="13"/>
  <c r="AK11" i="13" s="1"/>
  <c r="AM24" i="13"/>
  <c r="AI24" i="13"/>
  <c r="AK24" i="13" s="1"/>
  <c r="AM28" i="13"/>
  <c r="AM17" i="13"/>
  <c r="AG35" i="10"/>
  <c r="AK35" i="10" s="1"/>
  <c r="AI12" i="13"/>
  <c r="AK12" i="13" s="1"/>
  <c r="AM20" i="13"/>
  <c r="AI26" i="13"/>
  <c r="AK26" i="13" s="1"/>
  <c r="AI32" i="13"/>
  <c r="AK32" i="13" s="1"/>
  <c r="V37" i="11"/>
  <c r="AM16" i="13"/>
  <c r="AI22" i="13"/>
  <c r="AK22" i="13" s="1"/>
  <c r="AI31" i="13"/>
  <c r="AI25" i="13"/>
  <c r="AK25" i="13" s="1"/>
  <c r="AF35" i="13"/>
  <c r="AI35" i="13" s="1"/>
  <c r="AK35" i="13" s="1"/>
  <c r="AM27" i="13"/>
  <c r="AI18" i="13"/>
  <c r="AK18" i="13" s="1"/>
  <c r="V61" i="11" l="1"/>
  <c r="B33" i="9"/>
  <c r="N60" i="13"/>
  <c r="B34" i="9"/>
  <c r="M60" i="13"/>
  <c r="P60" i="13" s="1"/>
  <c r="S51" i="13"/>
  <c r="O51" i="13"/>
  <c r="S43" i="13"/>
  <c r="O43" i="13"/>
  <c r="S40" i="13"/>
  <c r="O40" i="13"/>
  <c r="S37" i="13"/>
  <c r="O37" i="13"/>
  <c r="S47" i="13"/>
  <c r="O47" i="13"/>
  <c r="S57" i="13"/>
  <c r="O57" i="13"/>
  <c r="O53" i="13"/>
  <c r="S53" i="13"/>
  <c r="S41" i="13"/>
  <c r="O41" i="13"/>
  <c r="O56" i="13"/>
  <c r="S56" i="13"/>
  <c r="S49" i="13"/>
  <c r="O49" i="13"/>
  <c r="S52" i="13"/>
  <c r="O52" i="13"/>
  <c r="O39" i="13"/>
  <c r="S39" i="13"/>
  <c r="S46" i="13"/>
  <c r="O46" i="13"/>
  <c r="S36" i="13"/>
  <c r="L60" i="13"/>
  <c r="O60" i="13" s="1"/>
  <c r="O36" i="13"/>
  <c r="S44" i="13"/>
  <c r="O44" i="13"/>
  <c r="S55" i="13"/>
  <c r="O55" i="13"/>
  <c r="S54" i="13"/>
  <c r="O54" i="13"/>
  <c r="S38" i="13"/>
  <c r="O38" i="13"/>
  <c r="S58" i="13"/>
  <c r="O58" i="13"/>
  <c r="S45" i="13"/>
  <c r="O45" i="13"/>
  <c r="S50" i="13"/>
  <c r="O50" i="13"/>
  <c r="S48" i="13"/>
  <c r="S42" i="13"/>
  <c r="O42" i="13"/>
  <c r="P158" i="1"/>
  <c r="B16" i="9"/>
  <c r="F38" i="13"/>
  <c r="D60" i="13"/>
  <c r="B15" i="9"/>
  <c r="P156" i="1"/>
  <c r="F57" i="13"/>
  <c r="P162" i="1"/>
  <c r="F42" i="13"/>
  <c r="F36" i="13"/>
  <c r="F54" i="13"/>
  <c r="F41" i="13"/>
  <c r="B19" i="9"/>
  <c r="M160" i="1"/>
  <c r="F40" i="13"/>
  <c r="M164" i="1"/>
  <c r="F44" i="13"/>
  <c r="F59" i="13"/>
  <c r="M179" i="1"/>
  <c r="C60" i="13"/>
  <c r="F60" i="13" s="1"/>
  <c r="E40" i="13"/>
  <c r="M165" i="1"/>
  <c r="F45" i="13"/>
  <c r="M168" i="1"/>
  <c r="F48" i="13"/>
  <c r="F51" i="13"/>
  <c r="M171" i="1"/>
  <c r="E51" i="13"/>
  <c r="I171" i="1"/>
  <c r="I51" i="13"/>
  <c r="I40" i="13"/>
  <c r="I48" i="13"/>
  <c r="I56" i="13"/>
  <c r="B60" i="13"/>
  <c r="I179" i="1"/>
  <c r="E59" i="13"/>
  <c r="E37" i="13"/>
  <c r="I157" i="1"/>
  <c r="I37" i="13"/>
  <c r="I41" i="13"/>
  <c r="I52" i="13"/>
  <c r="E58" i="13"/>
  <c r="I178" i="1"/>
  <c r="I58" i="13"/>
  <c r="I39" i="13"/>
  <c r="I53" i="13"/>
  <c r="I163" i="1"/>
  <c r="E43" i="13"/>
  <c r="I43" i="13"/>
  <c r="E46" i="13"/>
  <c r="I46" i="13"/>
  <c r="I166" i="1"/>
  <c r="I57" i="13"/>
  <c r="I177" i="1"/>
  <c r="E57" i="13"/>
  <c r="I42" i="13"/>
  <c r="I45" i="13"/>
  <c r="I165" i="1"/>
  <c r="E45" i="13"/>
  <c r="I55" i="13"/>
  <c r="I38" i="13"/>
  <c r="I49" i="13"/>
  <c r="I36" i="13"/>
  <c r="I54" i="13"/>
  <c r="I164" i="1"/>
  <c r="I44" i="13"/>
  <c r="E44" i="13"/>
  <c r="I47" i="13"/>
  <c r="R25" i="9"/>
  <c r="Q25" i="9"/>
  <c r="M22" i="9"/>
  <c r="W60" i="2"/>
  <c r="V41" i="2"/>
  <c r="V39" i="2"/>
  <c r="V44" i="2"/>
  <c r="V56" i="2"/>
  <c r="V51" i="2"/>
  <c r="V36" i="2"/>
  <c r="V59" i="2"/>
  <c r="V58" i="2"/>
  <c r="V53" i="2"/>
  <c r="R60" i="2"/>
  <c r="V47" i="2"/>
  <c r="AD60" i="2"/>
  <c r="R24" i="9"/>
  <c r="S22" i="9"/>
  <c r="AC60" i="2"/>
  <c r="R22" i="9"/>
  <c r="S60" i="2"/>
  <c r="V52" i="2"/>
  <c r="X23" i="9"/>
  <c r="AK60" i="2"/>
  <c r="AF60" i="2"/>
  <c r="I60" i="2"/>
  <c r="N22" i="9"/>
  <c r="X60" i="2"/>
  <c r="AA23" i="9"/>
  <c r="Z23" i="9"/>
  <c r="AB60" i="2"/>
  <c r="T23" i="9"/>
  <c r="AA24" i="9"/>
  <c r="V23" i="9"/>
  <c r="Z25" i="9"/>
  <c r="AM60" i="2"/>
  <c r="V37" i="2"/>
  <c r="E22" i="9"/>
  <c r="M60" i="2"/>
  <c r="I24" i="9"/>
  <c r="V38" i="2"/>
  <c r="AA60" i="2"/>
  <c r="O23" i="9"/>
  <c r="AJ60" i="2"/>
  <c r="X22" i="9"/>
  <c r="G22" i="9"/>
  <c r="O60" i="2"/>
  <c r="E24" i="9"/>
  <c r="K25" i="9"/>
  <c r="AA25" i="9"/>
  <c r="V40" i="2"/>
  <c r="H23" i="9"/>
  <c r="J23" i="9"/>
  <c r="N24" i="9"/>
  <c r="F22" i="9"/>
  <c r="N60" i="2"/>
  <c r="M23" i="9"/>
  <c r="V45" i="2"/>
  <c r="AL60" i="2"/>
  <c r="Y22" i="9"/>
  <c r="V48" i="2"/>
  <c r="Z60" i="2"/>
  <c r="F23" i="9"/>
  <c r="AI60" i="2"/>
  <c r="W22" i="9"/>
  <c r="N25" i="9"/>
  <c r="Y24" i="9"/>
  <c r="V55" i="2"/>
  <c r="W24" i="9"/>
  <c r="AH60" i="2"/>
  <c r="V22" i="9"/>
  <c r="K23" i="9"/>
  <c r="V54" i="2"/>
  <c r="V43" i="2"/>
  <c r="V50" i="2"/>
  <c r="K24" i="9"/>
  <c r="AG60" i="2"/>
  <c r="U22" i="9"/>
  <c r="G24" i="9"/>
  <c r="M25" i="9"/>
  <c r="L24" i="9"/>
  <c r="V46" i="2"/>
  <c r="S24" i="9"/>
  <c r="U60" i="2"/>
  <c r="V49" i="2"/>
  <c r="U24" i="9"/>
  <c r="P60" i="2"/>
  <c r="H22" i="9"/>
  <c r="Y23" i="9"/>
  <c r="AE60" i="2"/>
  <c r="U6" i="16"/>
  <c r="L46" i="3"/>
  <c r="L52" i="3"/>
  <c r="O39" i="9"/>
  <c r="K37" i="9"/>
  <c r="C60" i="3"/>
  <c r="K38" i="9"/>
  <c r="R38" i="9"/>
  <c r="L42" i="3"/>
  <c r="L60" i="3" s="1"/>
  <c r="L47" i="3"/>
  <c r="L45" i="3"/>
  <c r="L54" i="3"/>
  <c r="L36" i="9"/>
  <c r="R37" i="9"/>
  <c r="H39" i="9"/>
  <c r="AK43" i="3"/>
  <c r="O38" i="9"/>
  <c r="AF47" i="3"/>
  <c r="O60" i="3"/>
  <c r="L58" i="3"/>
  <c r="O37" i="9"/>
  <c r="U39" i="9"/>
  <c r="R36" i="9"/>
  <c r="R39" i="9"/>
  <c r="L50" i="3"/>
  <c r="V63" i="11"/>
  <c r="I38" i="9"/>
  <c r="P37" i="9"/>
  <c r="AF50" i="3"/>
  <c r="Q37" i="9"/>
  <c r="L37" i="9"/>
  <c r="P38" i="9"/>
  <c r="P39" i="9"/>
  <c r="I39" i="9"/>
  <c r="Q39" i="9"/>
  <c r="AF43" i="3"/>
  <c r="AF45" i="3"/>
  <c r="H60" i="3"/>
  <c r="AF46" i="3"/>
  <c r="J60" i="3"/>
  <c r="AF39" i="3"/>
  <c r="AF44" i="3"/>
  <c r="Y37" i="9"/>
  <c r="X39" i="9"/>
  <c r="D60" i="3"/>
  <c r="Y60" i="3"/>
  <c r="AF51" i="3"/>
  <c r="AF49" i="3"/>
  <c r="AJ60" i="3"/>
  <c r="K60" i="3"/>
  <c r="U37" i="9"/>
  <c r="AF38" i="3"/>
  <c r="AK51" i="3"/>
  <c r="AF54" i="3"/>
  <c r="AF52" i="3"/>
  <c r="Q50" i="3"/>
  <c r="I60" i="3"/>
  <c r="AI60" i="3"/>
  <c r="AE60" i="3"/>
  <c r="AF59" i="3"/>
  <c r="G36" i="9"/>
  <c r="T60" i="3"/>
  <c r="AF37" i="3"/>
  <c r="U60" i="3"/>
  <c r="U38" i="9"/>
  <c r="AF40" i="3"/>
  <c r="AF57" i="3"/>
  <c r="Q36" i="3"/>
  <c r="S60" i="3"/>
  <c r="J36" i="9"/>
  <c r="Q46" i="3"/>
  <c r="AA48" i="3"/>
  <c r="AL60" i="3"/>
  <c r="Z36" i="9"/>
  <c r="Y36" i="9"/>
  <c r="G37" i="9"/>
  <c r="F60" i="3"/>
  <c r="AA36" i="3"/>
  <c r="AK45" i="3"/>
  <c r="AK53" i="3"/>
  <c r="Q56" i="3"/>
  <c r="Z60" i="3"/>
  <c r="P36" i="9"/>
  <c r="V57" i="3"/>
  <c r="V42" i="3"/>
  <c r="V52" i="3"/>
  <c r="V38" i="3"/>
  <c r="V43" i="3"/>
  <c r="V55" i="3"/>
  <c r="V46" i="3"/>
  <c r="V56" i="3"/>
  <c r="V45" i="3"/>
  <c r="AA47" i="3"/>
  <c r="Q51" i="3"/>
  <c r="Q48" i="3"/>
  <c r="AA39" i="3"/>
  <c r="G39" i="9"/>
  <c r="F39" i="9"/>
  <c r="Q52" i="3"/>
  <c r="V37" i="3"/>
  <c r="AA45" i="3"/>
  <c r="AK44" i="3"/>
  <c r="AK57" i="3"/>
  <c r="AK52" i="3"/>
  <c r="AK59" i="3"/>
  <c r="AK39" i="3"/>
  <c r="AK54" i="3"/>
  <c r="AK37" i="3"/>
  <c r="AA55" i="3"/>
  <c r="Q55" i="3"/>
  <c r="AK42" i="3"/>
  <c r="AK36" i="3"/>
  <c r="Q47" i="3"/>
  <c r="AK49" i="3"/>
  <c r="Q38" i="3"/>
  <c r="AA49" i="3"/>
  <c r="E60" i="3"/>
  <c r="P60" i="3"/>
  <c r="H36" i="9"/>
  <c r="AK47" i="3"/>
  <c r="AK55" i="3"/>
  <c r="K36" i="9"/>
  <c r="AA54" i="3"/>
  <c r="M39" i="9"/>
  <c r="N39" i="9"/>
  <c r="G38" i="9"/>
  <c r="F38" i="9"/>
  <c r="N38" i="9"/>
  <c r="M38" i="9"/>
  <c r="Q58" i="3"/>
  <c r="V44" i="3"/>
  <c r="Y38" i="9"/>
  <c r="Z38" i="9"/>
  <c r="V41" i="3"/>
  <c r="AK58" i="3"/>
  <c r="V54" i="3"/>
  <c r="Q42" i="3"/>
  <c r="Q57" i="3"/>
  <c r="AK38" i="3"/>
  <c r="AA58" i="3"/>
  <c r="Q49" i="3"/>
  <c r="AA50" i="3"/>
  <c r="V39" i="3"/>
  <c r="Q36" i="9"/>
  <c r="AH60" i="3"/>
  <c r="V36" i="9"/>
  <c r="S37" i="9"/>
  <c r="T37" i="9"/>
  <c r="Z39" i="9"/>
  <c r="Y39" i="9"/>
  <c r="V39" i="9"/>
  <c r="AA46" i="3"/>
  <c r="AK48" i="3"/>
  <c r="V40" i="3"/>
  <c r="I37" i="9"/>
  <c r="AA59" i="3"/>
  <c r="AK46" i="3"/>
  <c r="V36" i="3"/>
  <c r="V49" i="3"/>
  <c r="V58" i="3"/>
  <c r="AA57" i="3"/>
  <c r="AA52" i="3"/>
  <c r="AA43" i="3"/>
  <c r="AA56" i="3"/>
  <c r="AA51" i="3"/>
  <c r="AA41" i="3"/>
  <c r="AA38" i="3"/>
  <c r="AA37" i="3"/>
  <c r="Q44" i="3"/>
  <c r="Q40" i="3"/>
  <c r="Q59" i="3"/>
  <c r="Q37" i="3"/>
  <c r="Q43" i="3"/>
  <c r="Q39" i="3"/>
  <c r="Q54" i="3"/>
  <c r="G60" i="3"/>
  <c r="V59" i="3"/>
  <c r="U36" i="9"/>
  <c r="AG60" i="3"/>
  <c r="V50" i="3"/>
  <c r="W60" i="3"/>
  <c r="M36" i="9"/>
  <c r="N36" i="9"/>
  <c r="V37" i="9"/>
  <c r="W37" i="9"/>
  <c r="V47" i="3"/>
  <c r="N60" i="3"/>
  <c r="F36" i="9"/>
  <c r="AK56" i="3"/>
  <c r="W36" i="9"/>
  <c r="AK50" i="3"/>
  <c r="AA44" i="3"/>
  <c r="Q41" i="3"/>
  <c r="S39" i="9"/>
  <c r="AA42" i="3"/>
  <c r="AA40" i="3"/>
  <c r="AC60" i="3"/>
  <c r="V51" i="3"/>
  <c r="X60" i="3"/>
  <c r="AB60" i="3"/>
  <c r="AK41" i="3"/>
  <c r="S36" i="9"/>
  <c r="AD60" i="3"/>
  <c r="R60" i="3"/>
  <c r="I36" i="9"/>
  <c r="W38" i="9"/>
  <c r="V38" i="9"/>
  <c r="Q53" i="3"/>
  <c r="V48" i="3"/>
  <c r="M180" i="1" l="1"/>
  <c r="P180" i="1"/>
  <c r="A22" i="9"/>
  <c r="A23" i="9" s="1"/>
  <c r="B20" i="9"/>
  <c r="E60" i="13"/>
  <c r="I180" i="1"/>
  <c r="V60" i="2"/>
  <c r="Q60" i="3"/>
  <c r="AF60" i="3"/>
  <c r="V60" i="3"/>
  <c r="AK60" i="3"/>
  <c r="AA60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7801724-BEB6-4874-9299-EEC2483DBD37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D2062D26-17D9-4FDE-A27E-CCEB05156C66}" name="WorksheetConnection_Interactive Map!$C$3:$D$26" type="102" refreshedVersion="8" minRefreshableVersion="5">
    <extLst>
      <ext xmlns:x15="http://schemas.microsoft.com/office/spreadsheetml/2010/11/main" uri="{DE250136-89BD-433C-8126-D09CA5730AF9}">
        <x15:connection id="Range 2">
          <x15:rangePr sourceName="_xlcn.WorksheetConnection_InteractiveMapC3D261"/>
        </x15:connection>
      </ext>
    </extLst>
  </connection>
  <connection id="3" xr16:uid="{14590EC4-8CAB-4F33-BC84-C35BBA13E1F1}" name="WorksheetConnection_Regional Split!$G$2:$H$25" type="102" refreshedVersion="8" minRefreshableVersion="5">
    <extLst>
      <ext xmlns:x15="http://schemas.microsoft.com/office/spreadsheetml/2010/11/main" uri="{DE250136-89BD-433C-8126-D09CA5730AF9}">
        <x15:connection id="Range 1">
          <x15:rangePr sourceName="_xlcn.WorksheetConnection_RegionalSplitG2H251"/>
        </x15:connection>
      </ext>
    </extLst>
  </connection>
  <connection id="4" xr16:uid="{522DF465-160C-4E77-B7EE-F666FC5FB240}" name="WorksheetConnection_Regional Split!$G$3:$H$25" type="102" refreshedVersion="8" minRefreshableVersion="5">
    <extLst>
      <ext xmlns:x15="http://schemas.microsoft.com/office/spreadsheetml/2010/11/main" uri="{DE250136-89BD-433C-8126-D09CA5730AF9}">
        <x15:connection id="Range">
          <x15:rangePr sourceName="_xlcn.WorksheetConnection_RegionalSplitG3H251"/>
        </x15:connection>
      </ext>
    </extLst>
  </connection>
</connection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<sst xmlns="http://schemas.openxmlformats.org/spreadsheetml/2006/main" count="1817" uniqueCount="282">
  <si>
    <t>Contact Information</t>
  </si>
  <si>
    <t>Phone: 345-244-1606</t>
  </si>
  <si>
    <t>Download Statistics</t>
  </si>
  <si>
    <t>Remittance Report</t>
  </si>
  <si>
    <t xml:space="preserve">               CAYMAN ISLANDS REMITTANCE REPORT - MONEY SERVICE PROVIDERS (REMITTANCE COMPANIES)</t>
  </si>
  <si>
    <t xml:space="preserve">                   (Workers' remittances transmitted by the remittance companies licensed as Money Service Providers)</t>
  </si>
  <si>
    <t>REMITTANCE  OUTFLOWS  BY COUNTRY  (US$ - Actual Amounts)</t>
  </si>
  <si>
    <t>COUNTRY</t>
  </si>
  <si>
    <t>Year 2012</t>
  </si>
  <si>
    <t>Year 2013</t>
  </si>
  <si>
    <t>Year 2014*</t>
  </si>
  <si>
    <t>Year 2015</t>
  </si>
  <si>
    <t>Year 2016</t>
  </si>
  <si>
    <t>2017Q1</t>
  </si>
  <si>
    <t>2017Q2</t>
  </si>
  <si>
    <t>JAMAICA</t>
  </si>
  <si>
    <t>HONDURAS</t>
  </si>
  <si>
    <t>PHILIPPINES</t>
  </si>
  <si>
    <t>DOMINICAN REPUBLIC</t>
  </si>
  <si>
    <t>NICARAGUA</t>
  </si>
  <si>
    <t>COLOMBIA</t>
  </si>
  <si>
    <t>GUYANA</t>
  </si>
  <si>
    <t>TRINIDAD &amp; TOBAGO</t>
  </si>
  <si>
    <t>INDIA</t>
  </si>
  <si>
    <t>UNITED KINGDOM</t>
  </si>
  <si>
    <t>UNITED STATES</t>
  </si>
  <si>
    <t>CANADA</t>
  </si>
  <si>
    <t>n/a</t>
  </si>
  <si>
    <t>COSTA RICA</t>
  </si>
  <si>
    <t>BARBADOS</t>
  </si>
  <si>
    <t>PANAMA</t>
  </si>
  <si>
    <t>BELIZE</t>
  </si>
  <si>
    <t>CHINA</t>
  </si>
  <si>
    <t>CUBA</t>
  </si>
  <si>
    <t>KENYA</t>
  </si>
  <si>
    <t>MEXICO</t>
  </si>
  <si>
    <t>NEPAL</t>
  </si>
  <si>
    <t>PERU</t>
  </si>
  <si>
    <t>OTHER</t>
  </si>
  <si>
    <t>TOTALS</t>
  </si>
  <si>
    <t>REMITTANCE  OUTFLOWS  BY COUNTRY BY PERCENTAGE (%)</t>
  </si>
  <si>
    <t xml:space="preserve">* aggregated information does not include one reporting entity. </t>
  </si>
  <si>
    <t>Source: Money Service Providers (MSP's) licensed by Cayman Islands Monetary Authority (CIMA).</t>
  </si>
  <si>
    <t xml:space="preserve">n/a - data not collected </t>
  </si>
  <si>
    <t xml:space="preserve">                     (Workers' remittances transmitted by the remittance companies licensed as Money Service Providers)</t>
  </si>
  <si>
    <t>REMITTANCE INFLOWS  BY COUNTRY  (US$ - Actual Amounts)</t>
  </si>
  <si>
    <t>REMITTANCE INFLOWS  BY COUNTRY BY PERCENTAGE (%)</t>
  </si>
  <si>
    <t>Total Remittance Outflows</t>
  </si>
  <si>
    <t>Total Remittance Inflows</t>
  </si>
  <si>
    <t>Net Remittances</t>
  </si>
  <si>
    <t>Period</t>
  </si>
  <si>
    <t>Total Inflows</t>
  </si>
  <si>
    <t>Total Outflows</t>
  </si>
  <si>
    <t xml:space="preserve">Table 1: Cayman's Remittances
</t>
  </si>
  <si>
    <t xml:space="preserve"> (US$ - Actual Amounts)</t>
  </si>
  <si>
    <t>US</t>
  </si>
  <si>
    <t>Other</t>
  </si>
  <si>
    <t>HN</t>
  </si>
  <si>
    <t>PH</t>
  </si>
  <si>
    <t>JA</t>
  </si>
  <si>
    <t>UK</t>
  </si>
  <si>
    <t>CA</t>
  </si>
  <si>
    <t>FAQs</t>
  </si>
  <si>
    <t>Where can I obtain copies of the Money Services Law?</t>
  </si>
  <si>
    <t>What is a Money Service Business?</t>
  </si>
  <si>
    <t>Source of Remittance Inflows:</t>
  </si>
  <si>
    <t xml:space="preserve">Money Services Providers </t>
  </si>
  <si>
    <t xml:space="preserve">Number of licences </t>
  </si>
  <si>
    <t xml:space="preserve">               CAYMAN ISLANDS REMITTANCE REPORT BY NUMBER OF TRANSACTIONS, BY COUNTRY &amp; VALUE  (in US$)</t>
  </si>
  <si>
    <t xml:space="preserve"> REMITTANCE  OUTFLOWS  BY TRANSACTIONS, COUNTRY, VALUE (Actual Amounts) </t>
  </si>
  <si>
    <t>Transactions (more than) &gt; CI$500</t>
  </si>
  <si>
    <t xml:space="preserve">COUNTRY </t>
  </si>
  <si>
    <t>COLUMBIA</t>
  </si>
  <si>
    <t>TOTAL TRANSACTIONS</t>
  </si>
  <si>
    <t>VALUE IN US$ (&gt;CI$500)</t>
  </si>
  <si>
    <t>Transactions (less than) &lt; CI$500</t>
  </si>
  <si>
    <t>VALUE IN US$  (&lt;CI$500)</t>
  </si>
  <si>
    <t>GRAND TOTAL</t>
  </si>
  <si>
    <t xml:space="preserve">* aggregated information does not include one reporting entity.  </t>
  </si>
  <si>
    <t>n/a - data not collected</t>
  </si>
  <si>
    <t xml:space="preserve">                        CAYMAN ISLANDS REMITTANCE REPORT BY NUMBER OF TRANSACTIONS, BY COUNTRY &amp; VALUE  (in US$)</t>
  </si>
  <si>
    <t xml:space="preserve">                                    (Workers' remittances transmitted by the remittance companies licensed as Money Service Providers)</t>
  </si>
  <si>
    <t xml:space="preserve"> REMITTANCE  INFLOWS  BY TRANSACTIONS FOR ALL COUNTRIES (Actual Amounts) </t>
  </si>
  <si>
    <t xml:space="preserve">ALL COUNTRIES </t>
  </si>
  <si>
    <t xml:space="preserve"> REMITTANCE  INFLOWS  BY COUNTRY and VALUE (Actual Amounts) </t>
  </si>
  <si>
    <t xml:space="preserve">VALUE IN US$ </t>
  </si>
  <si>
    <t>OUTFLOWS</t>
  </si>
  <si>
    <t>INFLOWS</t>
  </si>
  <si>
    <t>Destination of 
Remittance Outflows:</t>
  </si>
  <si>
    <t>Did You Know?</t>
  </si>
  <si>
    <t>The Cayman Islands Remittance Reports do not include remittances by commercial retail banks.</t>
  </si>
  <si>
    <t>REMITTANCE  OUTFLOWS  BY COUNTRY AND BY COUNTRY BY PERCENTAGE
 (US$ - Actual Amounts)</t>
  </si>
  <si>
    <t>Active Remittance Service Providers</t>
  </si>
  <si>
    <t>Did You Know? Alt</t>
  </si>
  <si>
    <t>Number of Transactions (more than) &gt; CI$500</t>
  </si>
  <si>
    <t>Number of Transactions (less than) &lt; CI$500</t>
  </si>
  <si>
    <t>Total Transactions per Quarter</t>
  </si>
  <si>
    <t>Year</t>
  </si>
  <si>
    <t>Number of Transactions</t>
  </si>
  <si>
    <t>2017Q3</t>
  </si>
  <si>
    <t xml:space="preserve">REMITTANCE  INFLOWS  BY COUNTRY and VALUE (Actual Amounts) </t>
  </si>
  <si>
    <t>ZIMBABWE</t>
  </si>
  <si>
    <t>2017Q4</t>
  </si>
  <si>
    <t>Year 2017</t>
  </si>
  <si>
    <t>REMITTANCE  INFLOWS BY COUNTRY  (US$ - Actual Amounts)</t>
  </si>
  <si>
    <t>2018Q1</t>
  </si>
  <si>
    <t>TRANS OUTFLOWS</t>
  </si>
  <si>
    <t>TRANS INFLOWS</t>
  </si>
  <si>
    <t>2018Q2</t>
  </si>
  <si>
    <t>2018Q3</t>
  </si>
  <si>
    <t>2018Q4</t>
  </si>
  <si>
    <t>Year 2018</t>
  </si>
  <si>
    <t>2019Q1</t>
  </si>
  <si>
    <t>2019 Q1</t>
  </si>
  <si>
    <t>17/18 Diff</t>
  </si>
  <si>
    <t>18/19 Diff</t>
  </si>
  <si>
    <t>2019 Q2</t>
  </si>
  <si>
    <t>2019 Q3</t>
  </si>
  <si>
    <t>2019Q3</t>
  </si>
  <si>
    <t>2019Q2</t>
  </si>
  <si>
    <t>Prepared by: 
Financial Stability and Statistics Division</t>
  </si>
  <si>
    <t>2019 Q4</t>
  </si>
  <si>
    <t>2020 Q1</t>
  </si>
  <si>
    <t>2020 Q2</t>
  </si>
  <si>
    <t>2020 Q3</t>
  </si>
  <si>
    <t>2020 Q4</t>
  </si>
  <si>
    <t>Total 2020</t>
  </si>
  <si>
    <t>2019Q4</t>
  </si>
  <si>
    <t>2020Q4</t>
  </si>
  <si>
    <t>Cayman's Islands Remittances
Number of Transactions by Country and Value (in US$)
For 5 Largest Countries by Number of Transactions</t>
  </si>
  <si>
    <t>Cayman's Islands Remittances
US$ - Actual Amounts</t>
  </si>
  <si>
    <t>Year 2019</t>
  </si>
  <si>
    <t>2020Q1</t>
  </si>
  <si>
    <t>2020Q2</t>
  </si>
  <si>
    <t>2020Q3</t>
  </si>
  <si>
    <t>Year 2020</t>
  </si>
  <si>
    <t>2021Q1</t>
  </si>
  <si>
    <t>Total 2021</t>
  </si>
  <si>
    <t>2021 Q1</t>
  </si>
  <si>
    <t>2021 Q2</t>
  </si>
  <si>
    <t>2021Q2</t>
  </si>
  <si>
    <t>2021Q3</t>
  </si>
  <si>
    <t>2021 Q3</t>
  </si>
  <si>
    <t>2021Q4</t>
  </si>
  <si>
    <t>Year 2021</t>
  </si>
  <si>
    <t>2021 Q4</t>
  </si>
  <si>
    <t>Total 2022</t>
  </si>
  <si>
    <t>2022Q1</t>
  </si>
  <si>
    <t>2022 Q1</t>
  </si>
  <si>
    <t>2022Q2</t>
  </si>
  <si>
    <t>2022 Q2</t>
  </si>
  <si>
    <t>2022Q3</t>
  </si>
  <si>
    <t>2022 Q3</t>
  </si>
  <si>
    <t>Outflow D %</t>
  </si>
  <si>
    <t>Outflow D amount</t>
  </si>
  <si>
    <t>Inflow D %</t>
  </si>
  <si>
    <t>Inflow D amount</t>
  </si>
  <si>
    <t>2022Q4</t>
  </si>
  <si>
    <t>Year 2022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</si>
  <si>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</si>
  <si>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2022 Q4</t>
  </si>
  <si>
    <t>2023Q1</t>
  </si>
  <si>
    <t>2023 Q1</t>
  </si>
  <si>
    <t>Total 2023</t>
  </si>
  <si>
    <t>Net R %</t>
  </si>
  <si>
    <t>2023Q2</t>
  </si>
  <si>
    <t>2023 Q2</t>
  </si>
  <si>
    <t>2023Q3</t>
  </si>
  <si>
    <t>2023 Q3</t>
  </si>
  <si>
    <t>2023Q4</t>
  </si>
  <si>
    <t>Year 2023</t>
  </si>
  <si>
    <t>2023 Q4</t>
  </si>
  <si>
    <t>Chart 2: Share of Remittance Inflows from Source Countries 2023Q4</t>
  </si>
  <si>
    <t>Chart 1: Share of Remittance Outflows to Source Countries 2023Q4</t>
  </si>
  <si>
    <t>CAYMAN ISLANDS 
REMITTANCES BULLETIN - March 2024</t>
  </si>
  <si>
    <t>Updated -June 2024</t>
  </si>
  <si>
    <t>Total 2024</t>
  </si>
  <si>
    <t>2024 Q1</t>
  </si>
  <si>
    <t>2024Q1</t>
  </si>
  <si>
    <t>First Quarter 2024</t>
  </si>
  <si>
    <r>
      <rPr>
        <sz val="9"/>
        <color theme="0"/>
        <rFont val="Verdana"/>
        <family val="2"/>
      </rPr>
      <t xml:space="preserve">Website: </t>
    </r>
    <r>
      <rPr>
        <u/>
        <sz val="9"/>
        <color theme="0"/>
        <rFont val="Verdana"/>
        <family val="2"/>
      </rPr>
      <t>www.cima.ky</t>
    </r>
  </si>
  <si>
    <r>
      <rPr>
        <sz val="9"/>
        <color theme="0"/>
        <rFont val="Verdana"/>
        <family val="2"/>
      </rPr>
      <t>Email:</t>
    </r>
    <r>
      <rPr>
        <u/>
        <sz val="9"/>
        <color theme="0"/>
        <rFont val="Verdana"/>
        <family val="2"/>
      </rPr>
      <t xml:space="preserve"> 
ContactBanking@cima.ky</t>
    </r>
  </si>
  <si>
    <r>
      <rPr>
        <sz val="8"/>
        <color theme="0"/>
        <rFont val="Verdana"/>
        <family val="2"/>
      </rPr>
      <t xml:space="preserve">The Remittance Outflows of </t>
    </r>
    <r>
      <rPr>
        <b/>
        <sz val="8"/>
        <color theme="0"/>
        <rFont val="Verdana"/>
        <family val="2"/>
      </rPr>
      <t>US$78,090,402</t>
    </r>
    <r>
      <rPr>
        <sz val="8"/>
        <color theme="0"/>
        <rFont val="Verdana"/>
        <family val="2"/>
      </rPr>
      <t xml:space="preserve"> decreased by </t>
    </r>
    <r>
      <rPr>
        <b/>
        <sz val="8"/>
        <color theme="0"/>
        <rFont val="Verdana"/>
        <family val="2"/>
      </rPr>
      <t>4.9%</t>
    </r>
    <r>
      <rPr>
        <sz val="8"/>
        <color theme="0"/>
        <rFont val="Verdana"/>
        <family val="2"/>
      </rPr>
      <t xml:space="preserve"> or </t>
    </r>
    <r>
      <rPr>
        <b/>
        <sz val="8"/>
        <color theme="0"/>
        <rFont val="Verdana"/>
        <family val="2"/>
      </rPr>
      <t>US$3,988,745</t>
    </r>
    <r>
      <rPr>
        <sz val="8"/>
        <color theme="0"/>
        <rFont val="Verdana"/>
        <family val="2"/>
      </rPr>
      <t xml:space="preserve"> relative to the previous quarter, 2023Q4. The Inflows of </t>
    </r>
    <r>
      <rPr>
        <b/>
        <sz val="8"/>
        <color theme="0"/>
        <rFont val="Verdana"/>
        <family val="2"/>
      </rPr>
      <t>US$2,419,087</t>
    </r>
    <r>
      <rPr>
        <sz val="8"/>
        <color theme="0"/>
        <rFont val="Verdana"/>
        <family val="2"/>
      </rPr>
      <t xml:space="preserve"> decreased by </t>
    </r>
    <r>
      <rPr>
        <b/>
        <sz val="8"/>
        <color theme="0"/>
        <rFont val="Verdana"/>
        <family val="2"/>
      </rPr>
      <t>2.2%</t>
    </r>
    <r>
      <rPr>
        <sz val="8"/>
        <color theme="0"/>
        <rFont val="Verdana"/>
        <family val="2"/>
      </rPr>
      <t xml:space="preserve"> or </t>
    </r>
    <r>
      <rPr>
        <b/>
        <sz val="8"/>
        <color theme="0"/>
        <rFont val="Verdana"/>
        <family val="2"/>
      </rPr>
      <t>US$54,034</t>
    </r>
    <r>
      <rPr>
        <sz val="8"/>
        <color theme="0"/>
        <rFont val="Verdana"/>
        <family val="2"/>
      </rPr>
      <t xml:space="preserve"> compared to 2023Q4. For the quarter, net remittances decreased by </t>
    </r>
    <r>
      <rPr>
        <b/>
        <sz val="8"/>
        <color theme="0"/>
        <rFont val="Verdana"/>
        <family val="2"/>
      </rPr>
      <t>4.94%</t>
    </r>
    <r>
      <rPr>
        <sz val="8"/>
        <color theme="0"/>
        <rFont val="Verdana"/>
        <family val="2"/>
      </rPr>
      <t>.</t>
    </r>
  </si>
  <si>
    <r>
      <rPr>
        <sz val="8"/>
        <color theme="0"/>
        <rFont val="Verdana"/>
        <family val="2"/>
      </rPr>
      <t xml:space="preserve">
In the first quarter of 2024, the 4 largest recipients of Cayman Islands' remittances continue to be Jamaica, with </t>
    </r>
    <r>
      <rPr>
        <b/>
        <sz val="8"/>
        <color theme="0"/>
        <rFont val="Verdana"/>
        <family val="2"/>
      </rPr>
      <t>61.8%</t>
    </r>
    <r>
      <rPr>
        <sz val="8"/>
        <color theme="0"/>
        <rFont val="Verdana"/>
        <family val="2"/>
      </rPr>
      <t xml:space="preserve"> which is a decrease of </t>
    </r>
    <r>
      <rPr>
        <b/>
        <sz val="8"/>
        <color theme="0"/>
        <rFont val="Verdana"/>
        <family val="2"/>
      </rPr>
      <t>0.41%</t>
    </r>
    <r>
      <rPr>
        <sz val="8"/>
        <color theme="0"/>
        <rFont val="Verdana"/>
        <family val="2"/>
      </rPr>
      <t xml:space="preserve"> from 2023Q4, followed by the Philippines with</t>
    </r>
    <r>
      <rPr>
        <b/>
        <sz val="8"/>
        <color theme="0"/>
        <rFont val="Verdana"/>
        <family val="2"/>
      </rPr>
      <t xml:space="preserve"> 15.2%, </t>
    </r>
    <r>
      <rPr>
        <sz val="8"/>
        <color theme="0"/>
        <rFont val="Verdana"/>
        <family val="2"/>
      </rPr>
      <t xml:space="preserve"> Honduras with </t>
    </r>
    <r>
      <rPr>
        <b/>
        <sz val="8"/>
        <color theme="0"/>
        <rFont val="Verdana"/>
        <family val="2"/>
      </rPr>
      <t>6.8%</t>
    </r>
    <r>
      <rPr>
        <sz val="8"/>
        <color theme="0"/>
        <rFont val="Verdana"/>
        <family val="2"/>
      </rPr>
      <t xml:space="preserve">, and the United States with </t>
    </r>
    <r>
      <rPr>
        <b/>
        <sz val="8"/>
        <color theme="0"/>
        <rFont val="Verdana"/>
        <family val="2"/>
      </rPr>
      <t>4.2%</t>
    </r>
    <r>
      <rPr>
        <sz val="8"/>
        <color theme="0"/>
        <rFont val="Verdana"/>
        <family val="2"/>
      </rPr>
      <t xml:space="preserve"> while 'Other Countries' accounted for </t>
    </r>
    <r>
      <rPr>
        <b/>
        <sz val="8"/>
        <color theme="0"/>
        <rFont val="Verdana"/>
        <family val="2"/>
      </rPr>
      <t>12%</t>
    </r>
    <r>
      <rPr>
        <sz val="8"/>
        <color theme="0"/>
        <rFont val="Verdana"/>
        <family val="2"/>
      </rPr>
      <t xml:space="preserve"> (Chart 1).</t>
    </r>
  </si>
  <si>
    <r>
      <rPr>
        <sz val="8"/>
        <color theme="0"/>
        <rFont val="Verdana"/>
        <family val="2"/>
      </rPr>
      <t xml:space="preserve">
The Cayman Islands' primary source of Remittance Inflows, is the United States; whose share of inflows have shown a decrease of </t>
    </r>
    <r>
      <rPr>
        <b/>
        <sz val="8"/>
        <color theme="0"/>
        <rFont val="Verdana"/>
        <family val="2"/>
      </rPr>
      <t>0.94%</t>
    </r>
    <r>
      <rPr>
        <sz val="8"/>
        <color theme="0"/>
        <rFont val="Verdana"/>
        <family val="2"/>
      </rPr>
      <t xml:space="preserve">. Jamaica and the United Kingdom reported decreases of </t>
    </r>
    <r>
      <rPr>
        <b/>
        <sz val="8"/>
        <color theme="0"/>
        <rFont val="Verdana"/>
        <family val="2"/>
      </rPr>
      <t>2.04%</t>
    </r>
    <r>
      <rPr>
        <sz val="8"/>
        <color theme="0"/>
        <rFont val="Verdana"/>
        <family val="2"/>
      </rPr>
      <t xml:space="preserve"> and </t>
    </r>
    <r>
      <rPr>
        <b/>
        <sz val="8"/>
        <color theme="0"/>
        <rFont val="Verdana"/>
        <family val="2"/>
      </rPr>
      <t>1%</t>
    </r>
    <r>
      <rPr>
        <sz val="8"/>
        <color theme="0"/>
        <rFont val="Verdana"/>
        <family val="2"/>
      </rPr>
      <t xml:space="preserve"> respectively. Canada's share of movements also showed a marginal decrease (Chart 2).</t>
    </r>
  </si>
  <si>
    <t>Remittance Outflows Growth Rate</t>
  </si>
  <si>
    <t>YEAR</t>
  </si>
  <si>
    <t>Remittance Inflows Growth Rate</t>
  </si>
  <si>
    <t>Caribbean</t>
  </si>
  <si>
    <t>Asia</t>
  </si>
  <si>
    <t>Africa</t>
  </si>
  <si>
    <t>South America</t>
  </si>
  <si>
    <t>North America</t>
  </si>
  <si>
    <t>Europe</t>
  </si>
  <si>
    <t>Central America</t>
  </si>
  <si>
    <t># of Transactions (more than) &gt; $CI500 - Outflows</t>
  </si>
  <si>
    <t># of Transactions (less than) &lt; $CI500 - Outflows</t>
  </si>
  <si>
    <t>Grand Total</t>
  </si>
  <si>
    <t xml:space="preserve"> Inflows</t>
  </si>
  <si>
    <t xml:space="preserve"> Outflows</t>
  </si>
  <si>
    <t xml:space="preserve"> # of Transactions (more than) &gt; $CI500 - Outflows</t>
  </si>
  <si>
    <t xml:space="preserve"> # of Transactions (less than) &lt; $CI500 - Outflows</t>
  </si>
  <si>
    <t>Country</t>
  </si>
  <si>
    <t>Unspecified</t>
  </si>
  <si>
    <t>Quarter</t>
  </si>
  <si>
    <t>Total Government Fee Charged for Transfers &lt; CI$500/US$609.76 in USD</t>
  </si>
  <si>
    <t>Total Amount to be Paid to Cayman Islands Government in USD</t>
  </si>
  <si>
    <t>Total Amount to be Paid to Cayman Islands Government in KYD</t>
  </si>
  <si>
    <t>2013 Q1</t>
  </si>
  <si>
    <t>2013 Q2</t>
  </si>
  <si>
    <t>2014 Q1</t>
  </si>
  <si>
    <t>2014 Q2</t>
  </si>
  <si>
    <t>2015 Q1</t>
  </si>
  <si>
    <t>2015 Q2</t>
  </si>
  <si>
    <t>2016 Q1</t>
  </si>
  <si>
    <t>2016 Q2</t>
  </si>
  <si>
    <t>2017 Q1</t>
  </si>
  <si>
    <t>2017 Q2</t>
  </si>
  <si>
    <t>2018 Q1</t>
  </si>
  <si>
    <t>2018 Q2</t>
  </si>
  <si>
    <t>2013 Q3</t>
  </si>
  <si>
    <t>2013 Q4</t>
  </si>
  <si>
    <t>2014 Q3</t>
  </si>
  <si>
    <t>2014 Q4</t>
  </si>
  <si>
    <t>2015 Q3</t>
  </si>
  <si>
    <t>2015 Q4</t>
  </si>
  <si>
    <t>2016 Q3</t>
  </si>
  <si>
    <t>2016 Q4</t>
  </si>
  <si>
    <t>2017 Q3</t>
  </si>
  <si>
    <t>2017 Q4</t>
  </si>
  <si>
    <t>2018 Q3</t>
  </si>
  <si>
    <t>2018 Q4</t>
  </si>
  <si>
    <t>2024 Q2</t>
  </si>
  <si>
    <t>2024 Q3</t>
  </si>
  <si>
    <t>2024 Q4</t>
  </si>
  <si>
    <t>2025 Q1</t>
  </si>
  <si>
    <t>2025 Q2</t>
  </si>
  <si>
    <t>Change in Amount to be Paid to CI GOV in USD</t>
  </si>
  <si>
    <t>COUNTRY NET MSB REMITTANCES</t>
  </si>
  <si>
    <t>RANK</t>
  </si>
  <si>
    <t>-</t>
  </si>
  <si>
    <t>Previous Quarter COUNTRY NET MSB REMITTANCES</t>
  </si>
  <si>
    <t>Money Service Business Remittances by Quarter</t>
  </si>
  <si>
    <t xml:space="preserve">Remittance Inflows Growth Rate </t>
  </si>
  <si>
    <t xml:space="preserve">Remittance Outflows Growth Rate </t>
  </si>
  <si>
    <t>Money Service Providers Statistics</t>
  </si>
  <si>
    <t>2025 Q3</t>
  </si>
  <si>
    <t>2025 Q4</t>
  </si>
  <si>
    <t>SOURCE: Outflows</t>
  </si>
  <si>
    <t>SOURCE: Inflows</t>
  </si>
  <si>
    <t>Total Government Fee Charged for Transfers ≥ CI$500/US$609.76 in USD</t>
  </si>
  <si>
    <t>Unused Data</t>
  </si>
  <si>
    <t>PAGES</t>
  </si>
  <si>
    <t xml:space="preserve"> </t>
  </si>
  <si>
    <t>Money Service Business Statistics Dashboard</t>
  </si>
  <si>
    <t>Prepared by Financial Stability and Statistics Division</t>
  </si>
  <si>
    <t>Updated:</t>
  </si>
  <si>
    <t>2024Q2</t>
  </si>
  <si>
    <t>2024Q3</t>
  </si>
  <si>
    <t>2024Q4</t>
  </si>
  <si>
    <t>Year 2024</t>
  </si>
  <si>
    <t>2025Q1</t>
  </si>
  <si>
    <t>2025Q2</t>
  </si>
  <si>
    <t>2025Q3</t>
  </si>
  <si>
    <t>Diff 25Q3/25Q2</t>
  </si>
  <si>
    <t>Total 2025</t>
  </si>
  <si>
    <t>Year 2023 Q3</t>
  </si>
  <si>
    <t>Year 2024 Q3</t>
  </si>
  <si>
    <t>Year 2025 Q3</t>
  </si>
  <si>
    <t>Updated - December 2025</t>
  </si>
  <si>
    <t>Updated: December 2025</t>
  </si>
  <si>
    <t>Website: www.cima.ky        </t>
  </si>
  <si>
    <t>Data Tables</t>
  </si>
  <si>
    <t>Cayman Islands Remittances
Number of Transactions by Country and Value (in US$)
For 5 Largest Countries by Number of Transactions</t>
  </si>
  <si>
    <t>Cayman Islands Remittances
US$ - Actual Amounts</t>
  </si>
  <si>
    <t>Remittances - Total Outflows, Total Inflows, Net Remittances in US$</t>
  </si>
  <si>
    <t>Number of Transactions by Country and Value (in US$) - 5 Largest Countries by Number of Transactions</t>
  </si>
  <si>
    <t>REMITTANCE OUTFLOWS BY COUNTRY AND BY COUNTRY BY PERCENTAGE
 (US$ - Actual Amounts)</t>
  </si>
  <si>
    <t>Remittance Outflows by Country and By Country by Percentage in US$</t>
  </si>
  <si>
    <t># of Transactions (more than) &gt; $CI500 - Outflows Top 5 Countries &amp;  # of Transactions (less than) &lt; $CI500 - Outflows Top 5 Countries</t>
  </si>
  <si>
    <t xml:space="preserve">Email:  ContactFinancialStability@cima.ky </t>
  </si>
  <si>
    <t>Phone: 345-949-7089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</si>
</sst>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-&quot;£&quot;* #,##0.00_-;\-&quot;£&quot;* #,##0.00_-;_-&quot;£&quot;* &quot;-&quot;??_-;_-@_-"/>
    <numFmt numFmtId="168" formatCode="_(* #,##0_);_(* \(#,##0\);_(* &quot;-&quot;??_);_(@_)"/>
    <numFmt numFmtId="169" formatCode="0.0%"/>
    <numFmt numFmtId="170" formatCode="_-* #,##0_-;\-* #,##0_-;_-* &quot;-&quot;??_-;_-@_-"/>
    <numFmt numFmtId="171" formatCode="#,##0_ ;\-#,##0\ "/>
    <numFmt numFmtId="172" formatCode="_(&quot;$&quot;* #,##0_);_(&quot;$&quot;* \(#,##0\);_(&quot;$&quot;* &quot;-&quot;??_);_(@_)"/>
    <numFmt numFmtId="173" formatCode="0.000%"/>
    <numFmt numFmtId="174" formatCode="&quot;$&quot;#,##0"/>
    <numFmt numFmtId="175" formatCode="0.00000%"/>
    <numFmt numFmtId="176" formatCode="_-* #,##0.00_-;\-* #,##0.00_-;_-* &quot;-&quot;_-;_-@_-"/>
    <numFmt numFmtId="177" formatCode="&quot;$&quot;#,##0.00"/>
    <numFmt numFmtId="178" formatCode="_([$$-409]* #,##0.00_);_([$$-409]* \(#,##0.00\);_([$$-409]* &quot;-&quot;??_);_(@_)"/>
    <numFmt numFmtId="179" formatCode="[$-409]mmmm\ d\,\ yyyy;@"/>
  </numFmts>
  <fonts count="9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  <font>
      <b/>
      <sz val="9"/>
      <color theme="1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sz val="9"/>
      <name val="Verdana"/>
      <family val="2"/>
    </font>
    <font>
      <b/>
      <sz val="9"/>
      <color indexed="63"/>
      <name val="Verdana"/>
      <family val="2"/>
    </font>
    <font>
      <b/>
      <sz val="9"/>
      <name val="Verdana"/>
      <family val="2"/>
    </font>
    <font>
      <b/>
      <sz val="9"/>
      <color theme="0"/>
      <name val="Verdana"/>
      <family val="2"/>
    </font>
    <font>
      <b/>
      <sz val="8"/>
      <color theme="0"/>
      <name val="Verdana"/>
      <family val="2"/>
    </font>
    <font>
      <sz val="10"/>
      <color indexed="10"/>
      <name val="Verdana"/>
      <family val="2"/>
    </font>
    <font>
      <sz val="8"/>
      <name val="Calibri"/>
      <family val="2"/>
    </font>
    <font>
      <sz val="8"/>
      <name val="Verdana"/>
      <family val="2"/>
    </font>
    <font>
      <sz val="8"/>
      <color indexed="63"/>
      <name val="Verdana"/>
      <family val="2"/>
    </font>
    <font>
      <sz val="5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Verdana"/>
      <family val="2"/>
    </font>
    <font>
      <sz val="7"/>
      <color theme="1"/>
      <name val="Verdana"/>
      <family val="2"/>
    </font>
    <font>
      <sz val="6"/>
      <color theme="1"/>
      <name val="Verdana"/>
      <family val="2"/>
    </font>
    <font>
      <sz val="5"/>
      <color theme="1"/>
      <name val="Verdana"/>
      <family val="2"/>
    </font>
    <font>
      <b/>
      <sz val="6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0"/>
      <name val="Verdana"/>
      <family val="2"/>
    </font>
    <font>
      <u/>
      <sz val="6"/>
      <color theme="10"/>
      <name val="Verdana"/>
      <family val="2"/>
    </font>
    <font>
      <b/>
      <u/>
      <sz val="9"/>
      <color theme="1"/>
      <name val="Verdana"/>
      <family val="2"/>
    </font>
    <font>
      <u/>
      <sz val="8"/>
      <color theme="4" tint="-0.249977111117893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Verdana"/>
      <family val="2"/>
    </font>
    <font>
      <b/>
      <sz val="8"/>
      <name val="Verdana"/>
      <family val="2"/>
    </font>
    <font>
      <b/>
      <sz val="8"/>
      <color indexed="9"/>
      <name val="Verdana"/>
      <family val="2"/>
    </font>
    <font>
      <sz val="11"/>
      <color indexed="10"/>
      <name val="Verdana"/>
      <family val="2"/>
    </font>
    <font>
      <b/>
      <sz val="11"/>
      <name val="Verdana"/>
      <family val="2"/>
    </font>
    <font>
      <sz val="8"/>
      <color indexed="10"/>
      <name val="Verdana"/>
      <family val="2"/>
    </font>
    <font>
      <sz val="8"/>
      <color theme="1"/>
      <name val="Verdana"/>
      <family val="2"/>
    </font>
    <font>
      <sz val="9"/>
      <color theme="1"/>
      <name val="Verdana"/>
      <family val="2"/>
    </font>
    <font>
      <u/>
      <sz val="8"/>
      <color theme="10"/>
      <name val="Verdana"/>
      <family val="2"/>
    </font>
    <font>
      <b/>
      <i/>
      <sz val="8"/>
      <color theme="1"/>
      <name val="Verdana"/>
      <family val="2"/>
    </font>
    <font>
      <i/>
      <sz val="7"/>
      <color theme="1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7"/>
      <color theme="9" tint="-0.249977111117893"/>
      <name val="Verdana"/>
      <family val="2"/>
    </font>
    <font>
      <b/>
      <u/>
      <sz val="9"/>
      <color theme="0"/>
      <name val="Verdana"/>
      <family val="2"/>
    </font>
    <font>
      <u/>
      <sz val="8"/>
      <color theme="0"/>
      <name val="Verdana"/>
      <family val="2"/>
    </font>
    <font>
      <b/>
      <sz val="11"/>
      <color theme="1"/>
      <name val="Verdana"/>
      <family val="2"/>
    </font>
    <font>
      <sz val="6"/>
      <color indexed="63"/>
      <name val="Verdana"/>
      <family val="2"/>
    </font>
    <font>
      <sz val="6"/>
      <name val="Verdana"/>
      <family val="2"/>
    </font>
    <font>
      <b/>
      <sz val="14"/>
      <name val="Verdana"/>
      <family val="2"/>
    </font>
    <font>
      <sz val="7"/>
      <name val="Verdana"/>
      <family val="2"/>
    </font>
    <font>
      <sz val="9"/>
      <color theme="0"/>
      <name val="Verdana"/>
      <family val="2"/>
    </font>
    <font>
      <sz val="9"/>
      <color theme="1"/>
      <name val="Calibri"/>
      <family val="2"/>
      <scheme val="minor"/>
    </font>
    <font>
      <u/>
      <sz val="9"/>
      <color theme="0"/>
      <name val="Verdana"/>
      <family val="2"/>
    </font>
    <font>
      <sz val="8"/>
      <color theme="0"/>
      <name val="Verdana"/>
      <family val="2"/>
    </font>
    <font>
      <b/>
      <sz val="14"/>
      <color theme="0"/>
      <name val="Verdana"/>
      <family val="2"/>
    </font>
    <font>
      <b/>
      <u/>
      <sz val="9"/>
      <name val="Verdana"/>
      <family val="2"/>
    </font>
    <font>
      <b/>
      <u/>
      <sz val="7"/>
      <name val="Verdana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Verdana"/>
      <family val="2"/>
    </font>
    <font>
      <b/>
      <u/>
      <sz val="12"/>
      <color theme="0"/>
      <name val="Verdana"/>
      <family val="2"/>
    </font>
    <font>
      <u/>
      <sz val="12"/>
      <color theme="0"/>
      <name val="Verdana"/>
      <family val="2"/>
    </font>
    <font>
      <sz val="11"/>
      <color rgb="FF393E47"/>
      <name val="Arial"/>
      <family val="2"/>
    </font>
    <font>
      <b/>
      <sz val="16"/>
      <color rgb="FF00447C"/>
      <name val="Verdana"/>
      <family val="2"/>
    </font>
    <font>
      <b/>
      <sz val="14"/>
      <color theme="0"/>
      <name val="Calibri"/>
      <family val="2"/>
      <scheme val="minor"/>
    </font>
    <font>
      <b/>
      <sz val="14"/>
      <color rgb="FF00447C"/>
      <name val="Calibri"/>
      <family val="2"/>
      <scheme val="minor"/>
    </font>
    <font>
      <b/>
      <sz val="24"/>
      <color rgb="FF00447C"/>
      <name val="Verdana"/>
      <family val="2"/>
    </font>
    <font>
      <b/>
      <i/>
      <sz val="14"/>
      <color theme="0"/>
      <name val="Calibri"/>
      <family val="2"/>
      <scheme val="minor"/>
    </font>
    <font>
      <b/>
      <sz val="24"/>
      <color rgb="FFFF0000"/>
      <name val="Verdana"/>
      <family val="2"/>
    </font>
    <font>
      <sz val="12"/>
      <color theme="1"/>
      <name val="Verdana"/>
      <family val="2"/>
    </font>
    <font>
      <b/>
      <sz val="16"/>
      <color theme="1"/>
      <name val="Verdana"/>
      <family val="2"/>
    </font>
    <font>
      <b/>
      <sz val="28"/>
      <color theme="0"/>
      <name val="Verdana"/>
      <family val="2"/>
    </font>
    <font>
      <sz val="10"/>
      <color rgb="FFFFFFFF"/>
      <name val="Verdana"/>
      <family val="2"/>
    </font>
    <font>
      <b/>
      <u/>
      <sz val="10"/>
      <color theme="0"/>
      <name val="Verdana"/>
      <family val="2"/>
    </font>
    <font>
      <sz val="10"/>
      <color theme="0"/>
      <name val="Verdana"/>
      <family val="2"/>
    </font>
    <font>
      <i/>
      <sz val="10"/>
      <color theme="0"/>
      <name val="Verdana"/>
      <family val="2"/>
    </font>
    <font>
      <u/>
      <sz val="11"/>
      <color rgb="FFFFFFFF"/>
      <name val="Calibri"/>
      <family val="2"/>
      <scheme val="minor"/>
    </font>
    <font>
      <sz val="14"/>
      <color theme="1"/>
      <name val="Verdana"/>
      <family val="2"/>
    </font>
    <font>
      <u/>
      <sz val="14"/>
      <color theme="10"/>
      <name val="Calibri"/>
      <family val="2"/>
      <scheme val="minor"/>
    </font>
    <font>
      <sz val="14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447C"/>
        <bgColor indexed="64"/>
      </patternFill>
    </fill>
    <fill>
      <patternFill patternType="solid">
        <fgColor rgb="FF4E98D2"/>
        <bgColor indexed="64"/>
      </patternFill>
    </fill>
    <fill>
      <patternFill patternType="solid">
        <fgColor rgb="FFC9E7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3366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0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/>
      <bottom style="thin">
        <color theme="3" tint="-0.499984740745262"/>
      </bottom>
      <diagonal/>
    </border>
    <border>
      <left/>
      <right style="thin">
        <color theme="3" tint="-0.499984740745262"/>
      </right>
      <top/>
      <bottom/>
      <diagonal/>
    </border>
    <border>
      <left/>
      <right/>
      <top style="thin">
        <color theme="3" tint="-0.499984740745262"/>
      </top>
      <bottom/>
      <diagonal/>
    </border>
    <border>
      <left/>
      <right style="thin">
        <color theme="3" tint="-0.499984740745262"/>
      </right>
      <top/>
      <bottom style="thin">
        <color theme="3" tint="-0.499984740745262"/>
      </bottom>
      <diagonal/>
    </border>
    <border>
      <left/>
      <right style="thin">
        <color theme="3" tint="-0.499984740745262"/>
      </right>
      <top style="thin">
        <color theme="3" tint="-0.499984740745262"/>
      </top>
      <bottom style="thin">
        <color theme="3" tint="-0.499984740745262"/>
      </bottom>
      <diagonal/>
    </border>
    <border>
      <left/>
      <right/>
      <top style="thin">
        <color theme="3" tint="-0.499984740745262"/>
      </top>
      <bottom style="thin">
        <color theme="3" tint="-0.499984740745262"/>
      </bottom>
      <diagonal/>
    </border>
    <border>
      <left style="medium">
        <color indexed="64"/>
      </left>
      <right/>
      <top/>
      <bottom style="medium">
        <color theme="3" tint="-0.499984740745262"/>
      </bottom>
      <diagonal/>
    </border>
    <border>
      <left/>
      <right/>
      <top/>
      <bottom style="medium">
        <color theme="3" tint="-0.499984740745262"/>
      </bottom>
      <diagonal/>
    </border>
    <border>
      <left/>
      <right style="medium">
        <color indexed="64"/>
      </right>
      <top/>
      <bottom style="medium">
        <color theme="3" tint="-0.499984740745262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0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theme="3" tint="-0.499984740745262"/>
      </bottom>
      <diagonal/>
    </border>
    <border>
      <left/>
      <right style="medium">
        <color indexed="64"/>
      </right>
      <top/>
      <bottom style="thin">
        <color theme="3" tint="-0.499984740745262"/>
      </bottom>
      <diagonal/>
    </border>
    <border>
      <left style="medium">
        <color indexed="64"/>
      </left>
      <right/>
      <top style="thin">
        <color theme="3" tint="-0.499984740745262"/>
      </top>
      <bottom style="thin">
        <color theme="3" tint="-0.499984740745262"/>
      </bottom>
      <diagonal/>
    </border>
    <border>
      <left/>
      <right style="medium">
        <color indexed="64"/>
      </right>
      <top style="thin">
        <color theme="3" tint="-0.499984740745262"/>
      </top>
      <bottom style="thin">
        <color theme="3" tint="-0.499984740745262"/>
      </bottom>
      <diagonal/>
    </border>
    <border>
      <left style="medium">
        <color indexed="64"/>
      </left>
      <right/>
      <top style="thin">
        <color theme="3" tint="-0.499984740745262"/>
      </top>
      <bottom/>
      <diagonal/>
    </border>
    <border>
      <left/>
      <right style="medium">
        <color indexed="64"/>
      </right>
      <top style="thin">
        <color theme="3" tint="-0.499984740745262"/>
      </top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/>
      <bottom style="thin">
        <color rgb="FF00447C"/>
      </bottom>
      <diagonal/>
    </border>
    <border>
      <left/>
      <right/>
      <top style="thin">
        <color theme="4" tint="0.39997558519241921"/>
      </top>
      <bottom/>
      <diagonal/>
    </border>
  </borders>
  <cellStyleXfs count="91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7" fontId="1" fillId="0" borderId="0" applyFont="0" applyFill="0" applyBorder="0" applyAlignment="0" applyProtection="0"/>
    <xf numFmtId="0" fontId="46" fillId="0" borderId="0"/>
    <xf numFmtId="43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0" fontId="1" fillId="0" borderId="0"/>
    <xf numFmtId="0" fontId="49" fillId="2" borderId="9" applyNumberFormat="0" applyBorder="0" applyProtection="0"/>
    <xf numFmtId="0" fontId="49" fillId="2" borderId="30" applyNumberFormat="0" applyProtection="0"/>
    <xf numFmtId="0" fontId="49" fillId="2" borderId="30" applyNumberFormat="0" applyProtection="0"/>
    <xf numFmtId="37" fontId="6" fillId="0" borderId="30">
      <alignment horizontal="center" vertical="center"/>
      <protection locked="0"/>
    </xf>
    <xf numFmtId="37" fontId="6" fillId="0" borderId="30">
      <alignment horizontal="center" vertical="center"/>
      <protection locked="0"/>
    </xf>
    <xf numFmtId="0" fontId="47" fillId="0" borderId="0">
      <alignment vertical="top"/>
    </xf>
    <xf numFmtId="0" fontId="47" fillId="0" borderId="0">
      <alignment vertical="top"/>
    </xf>
    <xf numFmtId="166" fontId="1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8" fillId="0" borderId="0" applyFont="0" applyFill="0" applyBorder="0" applyAlignment="0" applyProtection="0"/>
    <xf numFmtId="0" fontId="47" fillId="6" borderId="30" applyNumberFormat="0" applyFont="0" applyBorder="0" applyAlignment="0" applyProtection="0">
      <alignment horizontal="center"/>
    </xf>
    <xf numFmtId="0" fontId="47" fillId="6" borderId="30" applyNumberFormat="0" applyFont="0" applyBorder="0" applyAlignment="0" applyProtection="0">
      <alignment horizontal="center"/>
    </xf>
    <xf numFmtId="0" fontId="49" fillId="2" borderId="52" applyNumberFormat="0" applyFont="0" applyFill="0" applyAlignment="0" applyProtection="0"/>
    <xf numFmtId="0" fontId="47" fillId="0" borderId="0"/>
    <xf numFmtId="0" fontId="1" fillId="0" borderId="0"/>
    <xf numFmtId="0" fontId="1" fillId="0" borderId="0"/>
    <xf numFmtId="0" fontId="1" fillId="0" borderId="0"/>
    <xf numFmtId="9" fontId="47" fillId="0" borderId="0" applyFont="0" applyFill="0" applyBorder="0" applyAlignment="0" applyProtection="0"/>
    <xf numFmtId="3" fontId="47" fillId="7" borderId="30" applyFont="0" applyProtection="0">
      <alignment horizontal="right"/>
    </xf>
    <xf numFmtId="3" fontId="47" fillId="7" borderId="30" applyFont="0" applyProtection="0">
      <alignment horizontal="right"/>
    </xf>
    <xf numFmtId="9" fontId="47" fillId="7" borderId="30" applyFont="0" applyProtection="0">
      <alignment horizontal="right"/>
    </xf>
    <xf numFmtId="9" fontId="47" fillId="7" borderId="30" applyFont="0" applyProtection="0">
      <alignment horizontal="right"/>
    </xf>
    <xf numFmtId="0" fontId="49" fillId="2" borderId="9" applyNumberFormat="0" applyFill="0" applyBorder="0" applyProtection="0"/>
    <xf numFmtId="0" fontId="49" fillId="5" borderId="9" applyNumberFormat="0" applyFill="0" applyBorder="0" applyProtection="0"/>
    <xf numFmtId="44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1" fillId="0" borderId="0"/>
    <xf numFmtId="43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0" fontId="46" fillId="0" borderId="0">
      <alignment vertical="top"/>
    </xf>
    <xf numFmtId="0" fontId="46" fillId="0" borderId="0">
      <alignment vertical="top"/>
    </xf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46" fillId="6" borderId="30" applyNumberFormat="0" applyFont="0" applyBorder="0" applyAlignment="0" applyProtection="0">
      <alignment horizontal="center"/>
    </xf>
    <xf numFmtId="0" fontId="46" fillId="6" borderId="30" applyNumberFormat="0" applyFont="0" applyBorder="0" applyAlignment="0" applyProtection="0">
      <alignment horizontal="center"/>
    </xf>
    <xf numFmtId="0" fontId="1" fillId="0" borderId="0"/>
    <xf numFmtId="0" fontId="46" fillId="0" borderId="0"/>
    <xf numFmtId="9" fontId="46" fillId="0" borderId="0" applyFont="0" applyFill="0" applyBorder="0" applyAlignment="0" applyProtection="0"/>
    <xf numFmtId="3" fontId="46" fillId="7" borderId="30" applyFont="0" applyProtection="0">
      <alignment horizontal="right"/>
    </xf>
    <xf numFmtId="3" fontId="46" fillId="7" borderId="30" applyFont="0" applyProtection="0">
      <alignment horizontal="right"/>
    </xf>
    <xf numFmtId="9" fontId="46" fillId="7" borderId="30" applyFont="0" applyProtection="0">
      <alignment horizontal="right"/>
    </xf>
    <xf numFmtId="9" fontId="46" fillId="7" borderId="30" applyFont="0" applyProtection="0">
      <alignment horizontal="right"/>
    </xf>
    <xf numFmtId="165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46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50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822">
    <xf numFmtId="0" fontId="0" fillId="0" borderId="0" xfId="0"/>
    <xf numFmtId="0" fontId="0" fillId="3" borderId="0" xfId="0" applyFill="1"/>
    <xf numFmtId="0" fontId="18" fillId="3" borderId="0" xfId="0" applyFont="1" applyFill="1"/>
    <xf numFmtId="0" fontId="5" fillId="3" borderId="0" xfId="0" applyFont="1" applyFill="1" applyAlignment="1">
      <alignment horizontal="center"/>
    </xf>
    <xf numFmtId="0" fontId="2" fillId="3" borderId="0" xfId="3" applyFill="1" applyAlignment="1">
      <alignment horizontal="left" indent="6"/>
    </xf>
    <xf numFmtId="0" fontId="4" fillId="3" borderId="0" xfId="3" applyFont="1" applyFill="1" applyAlignment="1">
      <alignment wrapText="1"/>
    </xf>
    <xf numFmtId="0" fontId="3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4" fillId="3" borderId="0" xfId="3" applyFont="1" applyFill="1" applyAlignment="1">
      <alignment horizontal="left"/>
    </xf>
    <xf numFmtId="0" fontId="24" fillId="3" borderId="0" xfId="0" applyFont="1" applyFill="1"/>
    <xf numFmtId="0" fontId="25" fillId="3" borderId="0" xfId="0" applyFont="1" applyFill="1"/>
    <xf numFmtId="0" fontId="23" fillId="3" borderId="0" xfId="0" applyFont="1" applyFill="1"/>
    <xf numFmtId="0" fontId="21" fillId="3" borderId="0" xfId="0" applyFont="1" applyFill="1"/>
    <xf numFmtId="170" fontId="30" fillId="3" borderId="0" xfId="0" applyNumberFormat="1" applyFont="1" applyFill="1" applyAlignment="1">
      <alignment horizontal="center"/>
    </xf>
    <xf numFmtId="0" fontId="30" fillId="3" borderId="0" xfId="0" applyFont="1" applyFill="1" applyAlignment="1">
      <alignment horizontal="center"/>
    </xf>
    <xf numFmtId="0" fontId="7" fillId="3" borderId="0" xfId="0" applyFont="1" applyFill="1"/>
    <xf numFmtId="0" fontId="8" fillId="3" borderId="0" xfId="0" applyFont="1" applyFill="1"/>
    <xf numFmtId="0" fontId="36" fillId="3" borderId="0" xfId="0" applyFont="1" applyFill="1"/>
    <xf numFmtId="0" fontId="40" fillId="3" borderId="0" xfId="0" applyFont="1" applyFill="1"/>
    <xf numFmtId="0" fontId="41" fillId="3" borderId="0" xfId="0" applyFont="1" applyFill="1"/>
    <xf numFmtId="0" fontId="41" fillId="3" borderId="0" xfId="0" applyFont="1" applyFill="1" applyAlignment="1">
      <alignment horizontal="center"/>
    </xf>
    <xf numFmtId="0" fontId="41" fillId="3" borderId="0" xfId="0" applyFont="1" applyFill="1" applyAlignment="1">
      <alignment horizontal="left"/>
    </xf>
    <xf numFmtId="0" fontId="43" fillId="3" borderId="0" xfId="3" applyFont="1" applyFill="1" applyAlignment="1">
      <alignment horizontal="left"/>
    </xf>
    <xf numFmtId="0" fontId="41" fillId="3" borderId="0" xfId="0" applyFont="1" applyFill="1" applyAlignment="1">
      <alignment wrapText="1"/>
    </xf>
    <xf numFmtId="0" fontId="45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center" vertical="center"/>
    </xf>
    <xf numFmtId="0" fontId="25" fillId="3" borderId="0" xfId="0" applyFont="1" applyFill="1" applyAlignment="1">
      <alignment horizontal="left" indent="1"/>
    </xf>
    <xf numFmtId="0" fontId="41" fillId="3" borderId="20" xfId="0" applyFont="1" applyFill="1" applyBorder="1"/>
    <xf numFmtId="0" fontId="45" fillId="3" borderId="20" xfId="0" applyFont="1" applyFill="1" applyBorder="1" applyAlignment="1">
      <alignment vertical="top" wrapText="1"/>
    </xf>
    <xf numFmtId="0" fontId="24" fillId="3" borderId="20" xfId="0" applyFont="1" applyFill="1" applyBorder="1"/>
    <xf numFmtId="0" fontId="0" fillId="3" borderId="27" xfId="0" applyFill="1" applyBorder="1"/>
    <xf numFmtId="0" fontId="24" fillId="3" borderId="36" xfId="0" applyFont="1" applyFill="1" applyBorder="1"/>
    <xf numFmtId="0" fontId="23" fillId="3" borderId="36" xfId="0" applyFont="1" applyFill="1" applyBorder="1"/>
    <xf numFmtId="0" fontId="0" fillId="3" borderId="36" xfId="0" applyFill="1" applyBorder="1"/>
    <xf numFmtId="0" fontId="41" fillId="3" borderId="27" xfId="0" applyFont="1" applyFill="1" applyBorder="1"/>
    <xf numFmtId="0" fontId="41" fillId="3" borderId="36" xfId="0" applyFont="1" applyFill="1" applyBorder="1" applyAlignment="1">
      <alignment horizontal="center"/>
    </xf>
    <xf numFmtId="0" fontId="41" fillId="3" borderId="26" xfId="0" applyFont="1" applyFill="1" applyBorder="1"/>
    <xf numFmtId="0" fontId="25" fillId="3" borderId="20" xfId="0" applyFont="1" applyFill="1" applyBorder="1" applyAlignment="1">
      <alignment horizontal="left" indent="1"/>
    </xf>
    <xf numFmtId="0" fontId="41" fillId="3" borderId="20" xfId="0" applyFont="1" applyFill="1" applyBorder="1" applyAlignment="1">
      <alignment horizontal="center"/>
    </xf>
    <xf numFmtId="0" fontId="41" fillId="3" borderId="21" xfId="0" applyFont="1" applyFill="1" applyBorder="1" applyAlignment="1">
      <alignment horizontal="center"/>
    </xf>
    <xf numFmtId="0" fontId="0" fillId="3" borderId="20" xfId="0" applyFill="1" applyBorder="1"/>
    <xf numFmtId="0" fontId="9" fillId="3" borderId="27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horizontal="center" vertical="center"/>
    </xf>
    <xf numFmtId="0" fontId="41" fillId="3" borderId="36" xfId="0" applyFont="1" applyFill="1" applyBorder="1"/>
    <xf numFmtId="0" fontId="25" fillId="3" borderId="27" xfId="0" applyFont="1" applyFill="1" applyBorder="1" applyAlignment="1">
      <alignment horizontal="left" indent="1"/>
    </xf>
    <xf numFmtId="0" fontId="41" fillId="3" borderId="21" xfId="0" applyFont="1" applyFill="1" applyBorder="1"/>
    <xf numFmtId="0" fontId="0" fillId="3" borderId="46" xfId="0" applyFill="1" applyBorder="1"/>
    <xf numFmtId="0" fontId="0" fillId="3" borderId="47" xfId="0" applyFill="1" applyBorder="1"/>
    <xf numFmtId="0" fontId="0" fillId="3" borderId="48" xfId="0" applyFill="1" applyBorder="1"/>
    <xf numFmtId="170" fontId="23" fillId="3" borderId="0" xfId="1" applyNumberFormat="1" applyFont="1" applyFill="1"/>
    <xf numFmtId="0" fontId="6" fillId="3" borderId="0" xfId="0" applyFont="1" applyFill="1"/>
    <xf numFmtId="0" fontId="11" fillId="3" borderId="0" xfId="0" applyFont="1" applyFill="1"/>
    <xf numFmtId="0" fontId="13" fillId="3" borderId="0" xfId="0" applyFont="1" applyFill="1"/>
    <xf numFmtId="0" fontId="16" fillId="3" borderId="0" xfId="0" applyFont="1" applyFill="1"/>
    <xf numFmtId="1" fontId="6" fillId="3" borderId="0" xfId="0" applyNumberFormat="1" applyFont="1" applyFill="1"/>
    <xf numFmtId="0" fontId="38" fillId="3" borderId="0" xfId="0" applyFont="1" applyFill="1"/>
    <xf numFmtId="3" fontId="11" fillId="0" borderId="9" xfId="37" applyNumberFormat="1" applyFont="1" applyBorder="1" applyAlignment="1">
      <alignment horizontal="right"/>
    </xf>
    <xf numFmtId="3" fontId="11" fillId="0" borderId="9" xfId="37" applyNumberFormat="1" applyFont="1" applyBorder="1" applyAlignment="1" applyProtection="1">
      <alignment horizontal="right"/>
      <protection hidden="1"/>
    </xf>
    <xf numFmtId="0" fontId="9" fillId="4" borderId="3" xfId="0" applyFont="1" applyFill="1" applyBorder="1"/>
    <xf numFmtId="0" fontId="9" fillId="4" borderId="4" xfId="0" applyFont="1" applyFill="1" applyBorder="1" applyAlignment="1">
      <alignment horizontal="center"/>
    </xf>
    <xf numFmtId="0" fontId="9" fillId="4" borderId="4" xfId="0" applyFont="1" applyFill="1" applyBorder="1"/>
    <xf numFmtId="1" fontId="9" fillId="4" borderId="5" xfId="0" applyNumberFormat="1" applyFont="1" applyFill="1" applyBorder="1" applyAlignment="1">
      <alignment horizontal="center"/>
    </xf>
    <xf numFmtId="1" fontId="9" fillId="4" borderId="4" xfId="0" applyNumberFormat="1" applyFont="1" applyFill="1" applyBorder="1" applyAlignment="1">
      <alignment horizontal="center"/>
    </xf>
    <xf numFmtId="1" fontId="10" fillId="4" borderId="31" xfId="0" applyNumberFormat="1" applyFont="1" applyFill="1" applyBorder="1" applyAlignment="1">
      <alignment horizontal="center"/>
    </xf>
    <xf numFmtId="0" fontId="10" fillId="4" borderId="22" xfId="0" applyFont="1" applyFill="1" applyBorder="1" applyAlignment="1">
      <alignment horizontal="left"/>
    </xf>
    <xf numFmtId="0" fontId="9" fillId="4" borderId="5" xfId="0" applyFont="1" applyFill="1" applyBorder="1" applyAlignment="1">
      <alignment horizontal="center"/>
    </xf>
    <xf numFmtId="1" fontId="14" fillId="4" borderId="5" xfId="0" applyNumberFormat="1" applyFont="1" applyFill="1" applyBorder="1" applyAlignment="1">
      <alignment horizontal="center"/>
    </xf>
    <xf numFmtId="168" fontId="11" fillId="0" borderId="9" xfId="0" applyNumberFormat="1" applyFont="1" applyBorder="1" applyAlignment="1">
      <alignment horizontal="center"/>
    </xf>
    <xf numFmtId="0" fontId="17" fillId="0" borderId="0" xfId="0" applyFont="1" applyAlignment="1">
      <alignment horizontal="left"/>
    </xf>
    <xf numFmtId="0" fontId="14" fillId="4" borderId="27" xfId="0" applyFont="1" applyFill="1" applyBorder="1" applyAlignment="1">
      <alignment horizontal="left"/>
    </xf>
    <xf numFmtId="0" fontId="14" fillId="4" borderId="3" xfId="0" applyFont="1" applyFill="1" applyBorder="1" applyAlignment="1">
      <alignment horizontal="left"/>
    </xf>
    <xf numFmtId="0" fontId="13" fillId="3" borderId="26" xfId="0" applyFont="1" applyFill="1" applyBorder="1" applyAlignment="1">
      <alignment horizontal="left"/>
    </xf>
    <xf numFmtId="0" fontId="35" fillId="0" borderId="5" xfId="0" applyFont="1" applyBorder="1" applyAlignment="1">
      <alignment horizontal="center"/>
    </xf>
    <xf numFmtId="0" fontId="35" fillId="0" borderId="4" xfId="0" applyFont="1" applyBorder="1" applyAlignment="1">
      <alignment horizontal="center"/>
    </xf>
    <xf numFmtId="0" fontId="35" fillId="2" borderId="5" xfId="0" applyFont="1" applyFill="1" applyBorder="1" applyAlignment="1">
      <alignment horizontal="center"/>
    </xf>
    <xf numFmtId="0" fontId="36" fillId="0" borderId="5" xfId="0" applyFont="1" applyBorder="1" applyAlignment="1">
      <alignment horizontal="center"/>
    </xf>
    <xf numFmtId="0" fontId="36" fillId="2" borderId="5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left"/>
    </xf>
    <xf numFmtId="0" fontId="35" fillId="3" borderId="5" xfId="0" applyFont="1" applyFill="1" applyBorder="1" applyAlignment="1">
      <alignment horizontal="center"/>
    </xf>
    <xf numFmtId="0" fontId="35" fillId="3" borderId="4" xfId="0" applyFont="1" applyFill="1" applyBorder="1" applyAlignment="1">
      <alignment horizontal="center"/>
    </xf>
    <xf numFmtId="0" fontId="37" fillId="4" borderId="4" xfId="0" applyFont="1" applyFill="1" applyBorder="1"/>
    <xf numFmtId="0" fontId="37" fillId="4" borderId="5" xfId="0" applyFont="1" applyFill="1" applyBorder="1"/>
    <xf numFmtId="0" fontId="37" fillId="4" borderId="31" xfId="0" applyFont="1" applyFill="1" applyBorder="1"/>
    <xf numFmtId="0" fontId="36" fillId="3" borderId="3" xfId="0" applyFont="1" applyFill="1" applyBorder="1" applyAlignment="1">
      <alignment horizontal="left"/>
    </xf>
    <xf numFmtId="0" fontId="35" fillId="3" borderId="3" xfId="0" applyFont="1" applyFill="1" applyBorder="1" applyAlignment="1">
      <alignment horizontal="center"/>
    </xf>
    <xf numFmtId="0" fontId="36" fillId="0" borderId="51" xfId="0" applyFont="1" applyBorder="1" applyAlignment="1">
      <alignment horizontal="center"/>
    </xf>
    <xf numFmtId="0" fontId="36" fillId="2" borderId="51" xfId="0" applyFont="1" applyFill="1" applyBorder="1" applyAlignment="1">
      <alignment horizontal="center"/>
    </xf>
    <xf numFmtId="0" fontId="37" fillId="3" borderId="0" xfId="0" applyFont="1" applyFill="1" applyAlignment="1">
      <alignment horizontal="left"/>
    </xf>
    <xf numFmtId="0" fontId="36" fillId="0" borderId="0" xfId="0" applyFont="1"/>
    <xf numFmtId="0" fontId="36" fillId="3" borderId="4" xfId="0" applyFont="1" applyFill="1" applyBorder="1" applyAlignment="1">
      <alignment horizontal="center"/>
    </xf>
    <xf numFmtId="0" fontId="37" fillId="3" borderId="4" xfId="0" applyFont="1" applyFill="1" applyBorder="1" applyAlignment="1">
      <alignment horizontal="left"/>
    </xf>
    <xf numFmtId="0" fontId="19" fillId="3" borderId="0" xfId="0" applyFont="1" applyFill="1"/>
    <xf numFmtId="0" fontId="6" fillId="0" borderId="0" xfId="0" applyFont="1"/>
    <xf numFmtId="1" fontId="6" fillId="0" borderId="0" xfId="0" applyNumberFormat="1" applyFont="1"/>
    <xf numFmtId="0" fontId="9" fillId="4" borderId="3" xfId="0" applyFont="1" applyFill="1" applyBorder="1" applyAlignment="1">
      <alignment horizontal="left"/>
    </xf>
    <xf numFmtId="0" fontId="12" fillId="0" borderId="8" xfId="0" applyFont="1" applyBorder="1" applyAlignment="1">
      <alignment horizontal="left"/>
    </xf>
    <xf numFmtId="168" fontId="11" fillId="0" borderId="24" xfId="37" applyNumberFormat="1" applyFont="1" applyBorder="1" applyAlignment="1">
      <alignment horizontal="right"/>
    </xf>
    <xf numFmtId="164" fontId="11" fillId="0" borderId="2" xfId="37" applyNumberFormat="1" applyFont="1" applyBorder="1" applyAlignment="1" applyProtection="1">
      <alignment horizontal="right"/>
      <protection hidden="1"/>
    </xf>
    <xf numFmtId="164" fontId="11" fillId="0" borderId="24" xfId="0" applyNumberFormat="1" applyFont="1" applyBorder="1" applyAlignment="1">
      <alignment horizontal="right"/>
    </xf>
    <xf numFmtId="164" fontId="11" fillId="2" borderId="24" xfId="0" applyNumberFormat="1" applyFont="1" applyFill="1" applyBorder="1" applyAlignment="1">
      <alignment horizontal="right"/>
    </xf>
    <xf numFmtId="164" fontId="11" fillId="0" borderId="33" xfId="37" applyNumberFormat="1" applyFont="1" applyBorder="1" applyAlignment="1" applyProtection="1">
      <alignment horizontal="right"/>
      <protection hidden="1"/>
    </xf>
    <xf numFmtId="164" fontId="11" fillId="2" borderId="33" xfId="37" applyNumberFormat="1" applyFont="1" applyFill="1" applyBorder="1" applyAlignment="1" applyProtection="1">
      <alignment horizontal="right"/>
      <protection hidden="1"/>
    </xf>
    <xf numFmtId="0" fontId="12" fillId="0" borderId="12" xfId="0" applyFont="1" applyBorder="1" applyAlignment="1">
      <alignment horizontal="left"/>
    </xf>
    <xf numFmtId="168" fontId="11" fillId="0" borderId="9" xfId="37" applyNumberFormat="1" applyFont="1" applyBorder="1" applyAlignment="1">
      <alignment horizontal="right"/>
    </xf>
    <xf numFmtId="164" fontId="11" fillId="0" borderId="10" xfId="37" applyNumberFormat="1" applyFont="1" applyBorder="1" applyAlignment="1" applyProtection="1">
      <alignment horizontal="right"/>
      <protection hidden="1"/>
    </xf>
    <xf numFmtId="164" fontId="11" fillId="0" borderId="9" xfId="0" applyNumberFormat="1" applyFont="1" applyBorder="1" applyAlignment="1">
      <alignment horizontal="right"/>
    </xf>
    <xf numFmtId="164" fontId="11" fillId="2" borderId="9" xfId="0" applyNumberFormat="1" applyFont="1" applyFill="1" applyBorder="1" applyAlignment="1">
      <alignment horizontal="right"/>
    </xf>
    <xf numFmtId="164" fontId="11" fillId="0" borderId="13" xfId="37" applyNumberFormat="1" applyFont="1" applyBorder="1" applyAlignment="1" applyProtection="1">
      <alignment horizontal="right"/>
      <protection hidden="1"/>
    </xf>
    <xf numFmtId="0" fontId="12" fillId="0" borderId="14" xfId="0" applyFont="1" applyBorder="1" applyAlignment="1">
      <alignment horizontal="left"/>
    </xf>
    <xf numFmtId="168" fontId="11" fillId="0" borderId="9" xfId="37" applyNumberFormat="1" applyFont="1" applyBorder="1" applyAlignment="1">
      <alignment horizontal="center"/>
    </xf>
    <xf numFmtId="168" fontId="11" fillId="0" borderId="10" xfId="37" applyNumberFormat="1" applyFont="1" applyBorder="1" applyAlignment="1">
      <alignment horizontal="center"/>
    </xf>
    <xf numFmtId="168" fontId="11" fillId="2" borderId="10" xfId="37" applyNumberFormat="1" applyFont="1" applyFill="1" applyBorder="1" applyAlignment="1">
      <alignment horizontal="center"/>
    </xf>
    <xf numFmtId="168" fontId="11" fillId="2" borderId="9" xfId="37" applyNumberFormat="1" applyFont="1" applyFill="1" applyBorder="1" applyAlignment="1">
      <alignment horizontal="center"/>
    </xf>
    <xf numFmtId="164" fontId="11" fillId="0" borderId="15" xfId="37" applyNumberFormat="1" applyFont="1" applyBorder="1" applyAlignment="1" applyProtection="1">
      <alignment horizontal="right"/>
      <protection hidden="1"/>
    </xf>
    <xf numFmtId="164" fontId="11" fillId="0" borderId="16" xfId="37" applyNumberFormat="1" applyFont="1" applyBorder="1" applyAlignment="1" applyProtection="1">
      <alignment horizontal="center"/>
      <protection hidden="1"/>
    </xf>
    <xf numFmtId="164" fontId="11" fillId="0" borderId="17" xfId="37" applyNumberFormat="1" applyFont="1" applyBorder="1" applyAlignment="1" applyProtection="1">
      <alignment horizontal="center"/>
      <protection hidden="1"/>
    </xf>
    <xf numFmtId="164" fontId="11" fillId="2" borderId="16" xfId="37" applyNumberFormat="1" applyFont="1" applyFill="1" applyBorder="1" applyAlignment="1" applyProtection="1">
      <alignment horizontal="center"/>
      <protection hidden="1"/>
    </xf>
    <xf numFmtId="164" fontId="11" fillId="0" borderId="18" xfId="37" applyNumberFormat="1" applyFont="1" applyBorder="1" applyAlignment="1" applyProtection="1">
      <alignment horizontal="right"/>
      <protection hidden="1"/>
    </xf>
    <xf numFmtId="164" fontId="11" fillId="2" borderId="16" xfId="37" applyNumberFormat="1" applyFont="1" applyFill="1" applyBorder="1" applyAlignment="1" applyProtection="1">
      <alignment horizontal="right"/>
      <protection hidden="1"/>
    </xf>
    <xf numFmtId="168" fontId="15" fillId="4" borderId="19" xfId="37" applyNumberFormat="1" applyFont="1" applyFill="1" applyBorder="1" applyAlignment="1">
      <alignment horizontal="right"/>
    </xf>
    <xf numFmtId="168" fontId="15" fillId="4" borderId="20" xfId="37" applyNumberFormat="1" applyFont="1" applyFill="1" applyBorder="1" applyAlignment="1">
      <alignment horizontal="right"/>
    </xf>
    <xf numFmtId="168" fontId="15" fillId="4" borderId="21" xfId="37" applyNumberFormat="1" applyFont="1" applyFill="1" applyBorder="1" applyAlignment="1">
      <alignment horizontal="right"/>
    </xf>
    <xf numFmtId="169" fontId="11" fillId="0" borderId="24" xfId="2" applyNumberFormat="1" applyFont="1" applyBorder="1" applyAlignment="1">
      <alignment horizontal="center"/>
    </xf>
    <xf numFmtId="169" fontId="11" fillId="2" borderId="2" xfId="2" applyNumberFormat="1" applyFont="1" applyFill="1" applyBorder="1" applyAlignment="1">
      <alignment horizontal="center"/>
    </xf>
    <xf numFmtId="169" fontId="11" fillId="2" borderId="24" xfId="2" applyNumberFormat="1" applyFont="1" applyFill="1" applyBorder="1" applyAlignment="1">
      <alignment horizontal="center"/>
    </xf>
    <xf numFmtId="0" fontId="12" fillId="0" borderId="25" xfId="0" applyFont="1" applyBorder="1" applyAlignment="1">
      <alignment horizontal="left"/>
    </xf>
    <xf numFmtId="169" fontId="11" fillId="0" borderId="2" xfId="2" applyNumberFormat="1" applyFont="1" applyBorder="1" applyAlignment="1">
      <alignment horizontal="center"/>
    </xf>
    <xf numFmtId="9" fontId="15" fillId="4" borderId="5" xfId="2" applyFont="1" applyFill="1" applyBorder="1" applyAlignment="1">
      <alignment horizontal="center"/>
    </xf>
    <xf numFmtId="9" fontId="15" fillId="4" borderId="4" xfId="2" applyFont="1" applyFill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left"/>
    </xf>
    <xf numFmtId="3" fontId="11" fillId="0" borderId="24" xfId="37" applyNumberFormat="1" applyFont="1" applyBorder="1" applyAlignment="1" applyProtection="1">
      <alignment horizontal="right"/>
      <protection hidden="1"/>
    </xf>
    <xf numFmtId="3" fontId="11" fillId="0" borderId="24" xfId="0" applyNumberFormat="1" applyFont="1" applyBorder="1" applyAlignment="1">
      <alignment horizontal="right"/>
    </xf>
    <xf numFmtId="3" fontId="11" fillId="2" borderId="24" xfId="0" applyNumberFormat="1" applyFont="1" applyFill="1" applyBorder="1" applyAlignment="1">
      <alignment horizontal="right"/>
    </xf>
    <xf numFmtId="3" fontId="11" fillId="2" borderId="2" xfId="0" applyNumberFormat="1" applyFont="1" applyFill="1" applyBorder="1" applyAlignment="1">
      <alignment horizontal="right"/>
    </xf>
    <xf numFmtId="3" fontId="11" fillId="2" borderId="24" xfId="37" applyNumberFormat="1" applyFont="1" applyFill="1" applyBorder="1" applyAlignment="1" applyProtection="1">
      <alignment horizontal="right"/>
      <protection hidden="1"/>
    </xf>
    <xf numFmtId="3" fontId="11" fillId="0" borderId="9" xfId="0" applyNumberFormat="1" applyFont="1" applyBorder="1" applyAlignment="1">
      <alignment horizontal="right"/>
    </xf>
    <xf numFmtId="3" fontId="11" fillId="2" borderId="9" xfId="0" applyNumberFormat="1" applyFont="1" applyFill="1" applyBorder="1" applyAlignment="1">
      <alignment horizontal="right"/>
    </xf>
    <xf numFmtId="3" fontId="11" fillId="2" borderId="10" xfId="0" applyNumberFormat="1" applyFont="1" applyFill="1" applyBorder="1" applyAlignment="1">
      <alignment horizontal="right"/>
    </xf>
    <xf numFmtId="3" fontId="11" fillId="0" borderId="16" xfId="37" applyNumberFormat="1" applyFont="1" applyBorder="1" applyAlignment="1" applyProtection="1">
      <alignment horizontal="right"/>
      <protection hidden="1"/>
    </xf>
    <xf numFmtId="168" fontId="15" fillId="4" borderId="5" xfId="37" applyNumberFormat="1" applyFont="1" applyFill="1" applyBorder="1" applyAlignment="1">
      <alignment horizontal="right"/>
    </xf>
    <xf numFmtId="168" fontId="15" fillId="4" borderId="4" xfId="37" applyNumberFormat="1" applyFont="1" applyFill="1" applyBorder="1" applyAlignment="1">
      <alignment horizontal="right"/>
    </xf>
    <xf numFmtId="9" fontId="14" fillId="4" borderId="5" xfId="2" applyFont="1" applyFill="1" applyBorder="1" applyAlignment="1">
      <alignment horizontal="center"/>
    </xf>
    <xf numFmtId="0" fontId="12" fillId="0" borderId="29" xfId="0" applyFont="1" applyBorder="1" applyAlignment="1">
      <alignment horizontal="left"/>
    </xf>
    <xf numFmtId="169" fontId="11" fillId="0" borderId="23" xfId="2" applyNumberFormat="1" applyFont="1" applyBorder="1" applyAlignment="1">
      <alignment horizontal="center"/>
    </xf>
    <xf numFmtId="0" fontId="13" fillId="3" borderId="26" xfId="0" applyFont="1" applyFill="1" applyBorder="1"/>
    <xf numFmtId="0" fontId="12" fillId="0" borderId="8" xfId="0" applyFont="1" applyBorder="1"/>
    <xf numFmtId="170" fontId="11" fillId="3" borderId="24" xfId="0" applyNumberFormat="1" applyFont="1" applyFill="1" applyBorder="1" applyProtection="1">
      <protection hidden="1"/>
    </xf>
    <xf numFmtId="170" fontId="11" fillId="0" borderId="2" xfId="0" applyNumberFormat="1" applyFont="1" applyBorder="1"/>
    <xf numFmtId="170" fontId="11" fillId="2" borderId="24" xfId="0" applyNumberFormat="1" applyFont="1" applyFill="1" applyBorder="1"/>
    <xf numFmtId="170" fontId="11" fillId="2" borderId="24" xfId="0" applyNumberFormat="1" applyFont="1" applyFill="1" applyBorder="1" applyProtection="1">
      <protection hidden="1"/>
    </xf>
    <xf numFmtId="0" fontId="12" fillId="0" borderId="12" xfId="0" applyFont="1" applyBorder="1"/>
    <xf numFmtId="0" fontId="12" fillId="0" borderId="14" xfId="0" applyFont="1" applyBorder="1"/>
    <xf numFmtId="0" fontId="12" fillId="0" borderId="25" xfId="0" applyFont="1" applyBorder="1"/>
    <xf numFmtId="170" fontId="11" fillId="3" borderId="19" xfId="0" applyNumberFormat="1" applyFont="1" applyFill="1" applyBorder="1" applyProtection="1">
      <protection hidden="1"/>
    </xf>
    <xf numFmtId="170" fontId="11" fillId="2" borderId="19" xfId="0" applyNumberFormat="1" applyFont="1" applyFill="1" applyBorder="1"/>
    <xf numFmtId="0" fontId="10" fillId="4" borderId="3" xfId="0" applyFont="1" applyFill="1" applyBorder="1"/>
    <xf numFmtId="0" fontId="13" fillId="0" borderId="26" xfId="0" applyFont="1" applyBorder="1"/>
    <xf numFmtId="0" fontId="13" fillId="3" borderId="27" xfId="0" applyFont="1" applyFill="1" applyBorder="1"/>
    <xf numFmtId="170" fontId="11" fillId="3" borderId="2" xfId="0" applyNumberFormat="1" applyFont="1" applyFill="1" applyBorder="1" applyAlignment="1" applyProtection="1">
      <alignment horizontal="right"/>
      <protection hidden="1"/>
    </xf>
    <xf numFmtId="170" fontId="11" fillId="0" borderId="24" xfId="0" applyNumberFormat="1" applyFont="1" applyBorder="1" applyAlignment="1">
      <alignment horizontal="right"/>
    </xf>
    <xf numFmtId="170" fontId="11" fillId="2" borderId="24" xfId="0" applyNumberFormat="1" applyFont="1" applyFill="1" applyBorder="1" applyAlignment="1">
      <alignment horizontal="right"/>
    </xf>
    <xf numFmtId="170" fontId="11" fillId="3" borderId="24" xfId="0" applyNumberFormat="1" applyFont="1" applyFill="1" applyBorder="1" applyAlignment="1" applyProtection="1">
      <alignment horizontal="right"/>
      <protection hidden="1"/>
    </xf>
    <xf numFmtId="170" fontId="11" fillId="2" borderId="24" xfId="0" applyNumberFormat="1" applyFont="1" applyFill="1" applyBorder="1" applyAlignment="1" applyProtection="1">
      <alignment horizontal="right"/>
      <protection hidden="1"/>
    </xf>
    <xf numFmtId="170" fontId="11" fillId="2" borderId="19" xfId="0" applyNumberFormat="1" applyFont="1" applyFill="1" applyBorder="1" applyAlignment="1">
      <alignment horizontal="right"/>
    </xf>
    <xf numFmtId="170" fontId="11" fillId="3" borderId="19" xfId="0" applyNumberFormat="1" applyFont="1" applyFill="1" applyBorder="1" applyAlignment="1" applyProtection="1">
      <alignment horizontal="right"/>
      <protection hidden="1"/>
    </xf>
    <xf numFmtId="0" fontId="13" fillId="3" borderId="3" xfId="0" applyFont="1" applyFill="1" applyBorder="1" applyAlignment="1">
      <alignment horizontal="left"/>
    </xf>
    <xf numFmtId="170" fontId="11" fillId="3" borderId="5" xfId="0" applyNumberFormat="1" applyFont="1" applyFill="1" applyBorder="1" applyAlignment="1" applyProtection="1">
      <alignment horizontal="right"/>
      <protection hidden="1"/>
    </xf>
    <xf numFmtId="170" fontId="11" fillId="3" borderId="32" xfId="0" applyNumberFormat="1" applyFont="1" applyFill="1" applyBorder="1" applyAlignment="1" applyProtection="1">
      <alignment horizontal="right"/>
      <protection hidden="1"/>
    </xf>
    <xf numFmtId="170" fontId="11" fillId="2" borderId="5" xfId="0" applyNumberFormat="1" applyFont="1" applyFill="1" applyBorder="1" applyAlignment="1" applyProtection="1">
      <alignment horizontal="right"/>
      <protection hidden="1"/>
    </xf>
    <xf numFmtId="170" fontId="11" fillId="2" borderId="32" xfId="0" applyNumberFormat="1" applyFont="1" applyFill="1" applyBorder="1" applyAlignment="1" applyProtection="1">
      <alignment horizontal="right"/>
      <protection hidden="1"/>
    </xf>
    <xf numFmtId="0" fontId="12" fillId="3" borderId="11" xfId="0" applyFont="1" applyFill="1" applyBorder="1" applyAlignment="1">
      <alignment horizontal="left"/>
    </xf>
    <xf numFmtId="3" fontId="11" fillId="3" borderId="24" xfId="0" applyNumberFormat="1" applyFont="1" applyFill="1" applyBorder="1" applyAlignment="1">
      <alignment horizontal="right"/>
    </xf>
    <xf numFmtId="0" fontId="12" fillId="3" borderId="9" xfId="0" applyFont="1" applyFill="1" applyBorder="1" applyAlignment="1">
      <alignment horizontal="left"/>
    </xf>
    <xf numFmtId="0" fontId="12" fillId="3" borderId="28" xfId="0" applyFont="1" applyFill="1" applyBorder="1" applyAlignment="1">
      <alignment horizontal="left"/>
    </xf>
    <xf numFmtId="3" fontId="11" fillId="3" borderId="9" xfId="0" applyNumberFormat="1" applyFont="1" applyFill="1" applyBorder="1" applyAlignment="1">
      <alignment horizontal="right"/>
    </xf>
    <xf numFmtId="0" fontId="12" fillId="0" borderId="28" xfId="0" applyFont="1" applyBorder="1" applyAlignment="1">
      <alignment horizontal="left"/>
    </xf>
    <xf numFmtId="0" fontId="12" fillId="0" borderId="9" xfId="0" applyFont="1" applyBorder="1" applyAlignment="1">
      <alignment horizontal="left"/>
    </xf>
    <xf numFmtId="0" fontId="12" fillId="3" borderId="19" xfId="0" applyFont="1" applyFill="1" applyBorder="1" applyAlignment="1">
      <alignment horizontal="left"/>
    </xf>
    <xf numFmtId="3" fontId="11" fillId="3" borderId="23" xfId="0" applyNumberFormat="1" applyFont="1" applyFill="1" applyBorder="1" applyAlignment="1">
      <alignment horizontal="right"/>
    </xf>
    <xf numFmtId="3" fontId="11" fillId="2" borderId="23" xfId="0" applyNumberFormat="1" applyFont="1" applyFill="1" applyBorder="1" applyAlignment="1">
      <alignment horizontal="right"/>
    </xf>
    <xf numFmtId="41" fontId="11" fillId="3" borderId="5" xfId="1" applyNumberFormat="1" applyFont="1" applyFill="1" applyBorder="1" applyAlignment="1">
      <alignment horizontal="right"/>
    </xf>
    <xf numFmtId="41" fontId="18" fillId="3" borderId="0" xfId="1" applyNumberFormat="1" applyFont="1" applyFill="1" applyAlignment="1">
      <alignment horizontal="center"/>
    </xf>
    <xf numFmtId="41" fontId="11" fillId="3" borderId="33" xfId="1" applyNumberFormat="1" applyFont="1" applyFill="1" applyBorder="1" applyAlignment="1">
      <alignment horizontal="right"/>
    </xf>
    <xf numFmtId="3" fontId="11" fillId="0" borderId="2" xfId="1" applyNumberFormat="1" applyFont="1" applyBorder="1" applyAlignment="1" applyProtection="1">
      <alignment horizontal="right"/>
      <protection hidden="1"/>
    </xf>
    <xf numFmtId="3" fontId="11" fillId="0" borderId="11" xfId="1" applyNumberFormat="1" applyFont="1" applyBorder="1" applyAlignment="1" applyProtection="1">
      <alignment horizontal="right"/>
      <protection hidden="1"/>
    </xf>
    <xf numFmtId="3" fontId="11" fillId="0" borderId="9" xfId="1" applyNumberFormat="1" applyFont="1" applyBorder="1" applyAlignment="1" applyProtection="1">
      <alignment horizontal="right"/>
      <protection hidden="1"/>
    </xf>
    <xf numFmtId="3" fontId="11" fillId="2" borderId="11" xfId="1" applyNumberFormat="1" applyFont="1" applyFill="1" applyBorder="1" applyAlignment="1" applyProtection="1">
      <alignment horizontal="right"/>
      <protection hidden="1"/>
    </xf>
    <xf numFmtId="41" fontId="11" fillId="3" borderId="13" xfId="1" applyNumberFormat="1" applyFont="1" applyFill="1" applyBorder="1" applyAlignment="1">
      <alignment horizontal="right"/>
    </xf>
    <xf numFmtId="3" fontId="11" fillId="0" borderId="10" xfId="1" applyNumberFormat="1" applyFont="1" applyBorder="1" applyAlignment="1" applyProtection="1">
      <alignment horizontal="right"/>
      <protection hidden="1"/>
    </xf>
    <xf numFmtId="3" fontId="11" fillId="2" borderId="9" xfId="1" applyNumberFormat="1" applyFont="1" applyFill="1" applyBorder="1" applyAlignment="1" applyProtection="1">
      <alignment horizontal="right"/>
      <protection hidden="1"/>
    </xf>
    <xf numFmtId="37" fontId="11" fillId="3" borderId="13" xfId="1" applyNumberFormat="1" applyFont="1" applyFill="1" applyBorder="1" applyAlignment="1">
      <alignment horizontal="right"/>
    </xf>
    <xf numFmtId="3" fontId="11" fillId="0" borderId="9" xfId="1" applyNumberFormat="1" applyFont="1" applyBorder="1" applyAlignment="1">
      <alignment horizontal="right"/>
    </xf>
    <xf numFmtId="41" fontId="11" fillId="3" borderId="13" xfId="1" applyNumberFormat="1" applyFont="1" applyFill="1" applyBorder="1" applyAlignment="1">
      <alignment horizontal="center"/>
    </xf>
    <xf numFmtId="41" fontId="11" fillId="3" borderId="9" xfId="1" applyNumberFormat="1" applyFont="1" applyFill="1" applyBorder="1" applyAlignment="1">
      <alignment horizontal="center"/>
    </xf>
    <xf numFmtId="41" fontId="11" fillId="2" borderId="9" xfId="1" applyNumberFormat="1" applyFont="1" applyFill="1" applyBorder="1" applyAlignment="1">
      <alignment horizontal="center"/>
    </xf>
    <xf numFmtId="41" fontId="11" fillId="3" borderId="15" xfId="1" applyNumberFormat="1" applyFont="1" applyFill="1" applyBorder="1" applyAlignment="1">
      <alignment horizontal="right"/>
    </xf>
    <xf numFmtId="3" fontId="11" fillId="0" borderId="1" xfId="1" applyNumberFormat="1" applyFont="1" applyBorder="1" applyAlignment="1" applyProtection="1">
      <alignment horizontal="right"/>
      <protection hidden="1"/>
    </xf>
    <xf numFmtId="42" fontId="13" fillId="3" borderId="5" xfId="1" applyNumberFormat="1" applyFont="1" applyFill="1" applyBorder="1" applyAlignment="1">
      <alignment horizontal="right"/>
    </xf>
    <xf numFmtId="42" fontId="13" fillId="3" borderId="4" xfId="1" applyNumberFormat="1" applyFont="1" applyFill="1" applyBorder="1" applyAlignment="1">
      <alignment horizontal="right"/>
    </xf>
    <xf numFmtId="172" fontId="13" fillId="0" borderId="5" xfId="4" applyNumberFormat="1" applyFont="1" applyBorder="1" applyAlignment="1" applyProtection="1">
      <alignment horizontal="right"/>
      <protection hidden="1"/>
    </xf>
    <xf numFmtId="172" fontId="13" fillId="2" borderId="5" xfId="4" applyNumberFormat="1" applyFont="1" applyFill="1" applyBorder="1" applyAlignment="1" applyProtection="1">
      <alignment horizontal="right"/>
      <protection hidden="1"/>
    </xf>
    <xf numFmtId="42" fontId="13" fillId="2" borderId="5" xfId="1" applyNumberFormat="1" applyFont="1" applyFill="1" applyBorder="1" applyAlignment="1">
      <alignment horizontal="right"/>
    </xf>
    <xf numFmtId="41" fontId="11" fillId="0" borderId="24" xfId="1" applyNumberFormat="1" applyFont="1" applyBorder="1"/>
    <xf numFmtId="41" fontId="11" fillId="0" borderId="9" xfId="1" applyNumberFormat="1" applyFont="1" applyBorder="1"/>
    <xf numFmtId="41" fontId="11" fillId="0" borderId="9" xfId="1" applyNumberFormat="1" applyFont="1" applyBorder="1" applyAlignment="1">
      <alignment horizontal="center"/>
    </xf>
    <xf numFmtId="41" fontId="11" fillId="0" borderId="10" xfId="1" applyNumberFormat="1" applyFont="1" applyBorder="1" applyAlignment="1">
      <alignment horizontal="center"/>
    </xf>
    <xf numFmtId="41" fontId="11" fillId="0" borderId="16" xfId="1" applyNumberFormat="1" applyFont="1" applyBorder="1"/>
    <xf numFmtId="168" fontId="37" fillId="4" borderId="19" xfId="1" applyNumberFormat="1" applyFont="1" applyFill="1" applyBorder="1"/>
    <xf numFmtId="168" fontId="37" fillId="4" borderId="21" xfId="1" applyNumberFormat="1" applyFont="1" applyFill="1" applyBorder="1"/>
    <xf numFmtId="42" fontId="36" fillId="0" borderId="19" xfId="1" applyNumberFormat="1" applyFont="1" applyBorder="1"/>
    <xf numFmtId="42" fontId="36" fillId="0" borderId="5" xfId="1" applyNumberFormat="1" applyFont="1" applyBorder="1"/>
    <xf numFmtId="42" fontId="36" fillId="2" borderId="19" xfId="1" applyNumberFormat="1" applyFont="1" applyFill="1" applyBorder="1"/>
    <xf numFmtId="42" fontId="36" fillId="2" borderId="5" xfId="1" applyNumberFormat="1" applyFont="1" applyFill="1" applyBorder="1"/>
    <xf numFmtId="37" fontId="11" fillId="0" borderId="24" xfId="1" applyNumberFormat="1" applyFont="1" applyBorder="1" applyAlignment="1">
      <alignment horizontal="right"/>
    </xf>
    <xf numFmtId="37" fontId="11" fillId="0" borderId="9" xfId="1" applyNumberFormat="1" applyFont="1" applyBorder="1" applyAlignment="1">
      <alignment horizontal="right"/>
    </xf>
    <xf numFmtId="41" fontId="11" fillId="3" borderId="9" xfId="1" applyNumberFormat="1" applyFont="1" applyFill="1" applyBorder="1" applyAlignment="1">
      <alignment horizontal="right"/>
    </xf>
    <xf numFmtId="37" fontId="11" fillId="0" borderId="16" xfId="1" applyNumberFormat="1" applyFont="1" applyBorder="1" applyAlignment="1">
      <alignment horizontal="right"/>
    </xf>
    <xf numFmtId="168" fontId="15" fillId="4" borderId="19" xfId="1" applyNumberFormat="1" applyFont="1" applyFill="1" applyBorder="1" applyAlignment="1">
      <alignment horizontal="right"/>
    </xf>
    <xf numFmtId="168" fontId="15" fillId="4" borderId="20" xfId="1" applyNumberFormat="1" applyFont="1" applyFill="1" applyBorder="1" applyAlignment="1">
      <alignment horizontal="right"/>
    </xf>
    <xf numFmtId="168" fontId="15" fillId="4" borderId="21" xfId="1" applyNumberFormat="1" applyFont="1" applyFill="1" applyBorder="1" applyAlignment="1">
      <alignment horizontal="right"/>
    </xf>
    <xf numFmtId="42" fontId="36" fillId="0" borderId="5" xfId="1" applyNumberFormat="1" applyFont="1" applyBorder="1" applyAlignment="1">
      <alignment horizontal="right"/>
    </xf>
    <xf numFmtId="42" fontId="36" fillId="0" borderId="3" xfId="1" applyNumberFormat="1" applyFont="1" applyBorder="1" applyAlignment="1">
      <alignment horizontal="right"/>
    </xf>
    <xf numFmtId="42" fontId="36" fillId="2" borderId="5" xfId="1" applyNumberFormat="1" applyFont="1" applyFill="1" applyBorder="1" applyAlignment="1">
      <alignment horizontal="right"/>
    </xf>
    <xf numFmtId="42" fontId="22" fillId="0" borderId="5" xfId="1" applyNumberFormat="1" applyFont="1" applyBorder="1" applyAlignment="1">
      <alignment horizontal="right"/>
    </xf>
    <xf numFmtId="42" fontId="22" fillId="2" borderId="5" xfId="1" applyNumberFormat="1" applyFont="1" applyFill="1" applyBorder="1" applyAlignment="1">
      <alignment horizontal="right"/>
    </xf>
    <xf numFmtId="1" fontId="16" fillId="3" borderId="0" xfId="0" applyNumberFormat="1" applyFont="1" applyFill="1"/>
    <xf numFmtId="0" fontId="17" fillId="3" borderId="0" xfId="0" applyFont="1" applyFill="1" applyAlignment="1">
      <alignment horizontal="left"/>
    </xf>
    <xf numFmtId="1" fontId="18" fillId="3" borderId="0" xfId="0" applyNumberFormat="1" applyFont="1" applyFill="1"/>
    <xf numFmtId="0" fontId="8" fillId="3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6" fillId="3" borderId="20" xfId="0" applyFont="1" applyFill="1" applyBorder="1"/>
    <xf numFmtId="42" fontId="22" fillId="3" borderId="0" xfId="1" applyNumberFormat="1" applyFont="1" applyFill="1"/>
    <xf numFmtId="0" fontId="39" fillId="3" borderId="0" xfId="0" applyFont="1" applyFill="1"/>
    <xf numFmtId="0" fontId="35" fillId="3" borderId="3" xfId="0" applyFont="1" applyFill="1" applyBorder="1"/>
    <xf numFmtId="0" fontId="35" fillId="3" borderId="4" xfId="0" applyFont="1" applyFill="1" applyBorder="1"/>
    <xf numFmtId="0" fontId="36" fillId="0" borderId="5" xfId="58" applyFont="1" applyBorder="1" applyAlignment="1">
      <alignment horizontal="center"/>
    </xf>
    <xf numFmtId="0" fontId="9" fillId="4" borderId="31" xfId="0" applyFont="1" applyFill="1" applyBorder="1"/>
    <xf numFmtId="0" fontId="9" fillId="4" borderId="31" xfId="0" applyFont="1" applyFill="1" applyBorder="1" applyAlignment="1">
      <alignment horizontal="center"/>
    </xf>
    <xf numFmtId="0" fontId="36" fillId="3" borderId="31" xfId="0" applyFont="1" applyFill="1" applyBorder="1" applyAlignment="1">
      <alignment horizontal="center"/>
    </xf>
    <xf numFmtId="0" fontId="35" fillId="3" borderId="31" xfId="0" applyFont="1" applyFill="1" applyBorder="1"/>
    <xf numFmtId="1" fontId="10" fillId="4" borderId="31" xfId="58" applyNumberFormat="1" applyFont="1" applyFill="1" applyBorder="1" applyAlignment="1">
      <alignment horizontal="center"/>
    </xf>
    <xf numFmtId="164" fontId="11" fillId="0" borderId="33" xfId="39" applyNumberFormat="1" applyFont="1" applyBorder="1" applyAlignment="1" applyProtection="1">
      <alignment horizontal="right"/>
      <protection hidden="1"/>
    </xf>
    <xf numFmtId="164" fontId="11" fillId="0" borderId="18" xfId="39" applyNumberFormat="1" applyFont="1" applyBorder="1" applyAlignment="1" applyProtection="1">
      <alignment horizontal="right"/>
      <protection hidden="1"/>
    </xf>
    <xf numFmtId="3" fontId="11" fillId="0" borderId="9" xfId="39" applyNumberFormat="1" applyFont="1" applyBorder="1" applyAlignment="1" applyProtection="1">
      <alignment horizontal="right"/>
      <protection hidden="1"/>
    </xf>
    <xf numFmtId="3" fontId="11" fillId="0" borderId="16" xfId="39" applyNumberFormat="1" applyFont="1" applyBorder="1" applyAlignment="1" applyProtection="1">
      <alignment horizontal="right"/>
      <protection hidden="1"/>
    </xf>
    <xf numFmtId="1" fontId="14" fillId="4" borderId="5" xfId="58" applyNumberFormat="1" applyFont="1" applyFill="1" applyBorder="1" applyAlignment="1">
      <alignment horizontal="center"/>
    </xf>
    <xf numFmtId="3" fontId="11" fillId="0" borderId="24" xfId="39" applyNumberFormat="1" applyFont="1" applyBorder="1" applyAlignment="1" applyProtection="1">
      <alignment horizontal="right"/>
      <protection hidden="1"/>
    </xf>
    <xf numFmtId="170" fontId="11" fillId="3" borderId="24" xfId="58" applyNumberFormat="1" applyFont="1" applyFill="1" applyBorder="1" applyProtection="1">
      <protection hidden="1"/>
    </xf>
    <xf numFmtId="170" fontId="11" fillId="3" borderId="19" xfId="58" applyNumberFormat="1" applyFont="1" applyFill="1" applyBorder="1" applyProtection="1">
      <protection hidden="1"/>
    </xf>
    <xf numFmtId="42" fontId="36" fillId="0" borderId="19" xfId="57" applyNumberFormat="1" applyFont="1" applyBorder="1"/>
    <xf numFmtId="170" fontId="11" fillId="3" borderId="19" xfId="58" applyNumberFormat="1" applyFont="1" applyFill="1" applyBorder="1" applyAlignment="1" applyProtection="1">
      <alignment horizontal="right"/>
      <protection hidden="1"/>
    </xf>
    <xf numFmtId="170" fontId="11" fillId="3" borderId="24" xfId="58" applyNumberFormat="1" applyFont="1" applyFill="1" applyBorder="1" applyAlignment="1" applyProtection="1">
      <alignment horizontal="right"/>
      <protection hidden="1"/>
    </xf>
    <xf numFmtId="42" fontId="36" fillId="0" borderId="5" xfId="57" applyNumberFormat="1" applyFont="1" applyBorder="1" applyAlignment="1">
      <alignment horizontal="right"/>
    </xf>
    <xf numFmtId="0" fontId="36" fillId="0" borderId="51" xfId="58" applyFont="1" applyBorder="1" applyAlignment="1">
      <alignment horizontal="center"/>
    </xf>
    <xf numFmtId="170" fontId="11" fillId="3" borderId="32" xfId="58" applyNumberFormat="1" applyFont="1" applyFill="1" applyBorder="1" applyAlignment="1" applyProtection="1">
      <alignment horizontal="right"/>
      <protection hidden="1"/>
    </xf>
    <xf numFmtId="3" fontId="11" fillId="0" borderId="11" xfId="57" applyNumberFormat="1" applyFont="1" applyBorder="1" applyAlignment="1" applyProtection="1">
      <alignment horizontal="right"/>
      <protection hidden="1"/>
    </xf>
    <xf numFmtId="3" fontId="11" fillId="0" borderId="9" xfId="57" applyNumberFormat="1" applyFont="1" applyBorder="1" applyAlignment="1" applyProtection="1">
      <alignment horizontal="right"/>
      <protection hidden="1"/>
    </xf>
    <xf numFmtId="0" fontId="14" fillId="8" borderId="0" xfId="0" applyFont="1" applyFill="1" applyAlignment="1">
      <alignment horizontal="left"/>
    </xf>
    <xf numFmtId="0" fontId="13" fillId="10" borderId="0" xfId="0" applyFont="1" applyFill="1" applyAlignment="1">
      <alignment horizontal="left"/>
    </xf>
    <xf numFmtId="0" fontId="14" fillId="9" borderId="0" xfId="0" applyFont="1" applyFill="1" applyAlignment="1">
      <alignment horizontal="left"/>
    </xf>
    <xf numFmtId="0" fontId="13" fillId="11" borderId="0" xfId="0" applyFont="1" applyFill="1" applyAlignment="1">
      <alignment horizontal="left"/>
    </xf>
    <xf numFmtId="0" fontId="14" fillId="12" borderId="0" xfId="0" applyFont="1" applyFill="1" applyAlignment="1">
      <alignment horizontal="left"/>
    </xf>
    <xf numFmtId="0" fontId="5" fillId="0" borderId="0" xfId="0" applyFont="1"/>
    <xf numFmtId="3" fontId="41" fillId="3" borderId="0" xfId="0" applyNumberFormat="1" applyFont="1" applyFill="1"/>
    <xf numFmtId="170" fontId="0" fillId="3" borderId="0" xfId="0" applyNumberFormat="1" applyFill="1"/>
    <xf numFmtId="170" fontId="30" fillId="3" borderId="0" xfId="0" applyNumberFormat="1" applyFont="1" applyFill="1"/>
    <xf numFmtId="169" fontId="0" fillId="10" borderId="0" xfId="2" applyNumberFormat="1" applyFont="1" applyFill="1"/>
    <xf numFmtId="42" fontId="36" fillId="2" borderId="5" xfId="57" applyNumberFormat="1" applyFont="1" applyFill="1" applyBorder="1" applyAlignment="1">
      <alignment horizontal="right"/>
    </xf>
    <xf numFmtId="42" fontId="13" fillId="2" borderId="5" xfId="57" applyNumberFormat="1" applyFont="1" applyFill="1" applyBorder="1" applyAlignment="1">
      <alignment horizontal="right"/>
    </xf>
    <xf numFmtId="168" fontId="37" fillId="4" borderId="19" xfId="57" applyNumberFormat="1" applyFont="1" applyFill="1" applyBorder="1"/>
    <xf numFmtId="3" fontId="11" fillId="2" borderId="9" xfId="57" applyNumberFormat="1" applyFont="1" applyFill="1" applyBorder="1" applyAlignment="1" applyProtection="1">
      <alignment horizontal="right"/>
      <protection hidden="1"/>
    </xf>
    <xf numFmtId="10" fontId="0" fillId="3" borderId="0" xfId="0" applyNumberFormat="1" applyFill="1"/>
    <xf numFmtId="42" fontId="36" fillId="2" borderId="19" xfId="57" applyNumberFormat="1" applyFont="1" applyFill="1" applyBorder="1"/>
    <xf numFmtId="3" fontId="11" fillId="2" borderId="11" xfId="57" applyNumberFormat="1" applyFont="1" applyFill="1" applyBorder="1" applyAlignment="1" applyProtection="1">
      <alignment horizontal="right"/>
      <protection hidden="1"/>
    </xf>
    <xf numFmtId="168" fontId="15" fillId="4" borderId="19" xfId="57" applyNumberFormat="1" applyFont="1" applyFill="1" applyBorder="1" applyAlignment="1">
      <alignment horizontal="right"/>
    </xf>
    <xf numFmtId="42" fontId="13" fillId="3" borderId="5" xfId="57" applyNumberFormat="1" applyFont="1" applyFill="1" applyBorder="1" applyAlignment="1">
      <alignment horizontal="right"/>
    </xf>
    <xf numFmtId="42" fontId="22" fillId="2" borderId="5" xfId="57" applyNumberFormat="1" applyFont="1" applyFill="1" applyBorder="1" applyAlignment="1">
      <alignment horizontal="right"/>
    </xf>
    <xf numFmtId="9" fontId="0" fillId="3" borderId="0" xfId="2" applyFont="1" applyFill="1"/>
    <xf numFmtId="42" fontId="22" fillId="0" borderId="5" xfId="57" applyNumberFormat="1" applyFont="1" applyBorder="1" applyAlignment="1">
      <alignment horizontal="right"/>
    </xf>
    <xf numFmtId="169" fontId="0" fillId="3" borderId="0" xfId="2" applyNumberFormat="1" applyFont="1" applyFill="1"/>
    <xf numFmtId="166" fontId="0" fillId="3" borderId="0" xfId="0" applyNumberFormat="1" applyFill="1"/>
    <xf numFmtId="169" fontId="11" fillId="0" borderId="24" xfId="51" applyNumberFormat="1" applyFont="1" applyBorder="1" applyAlignment="1">
      <alignment horizontal="center"/>
    </xf>
    <xf numFmtId="9" fontId="15" fillId="4" borderId="5" xfId="51" applyFont="1" applyFill="1" applyBorder="1" applyAlignment="1">
      <alignment horizontal="center"/>
    </xf>
    <xf numFmtId="169" fontId="11" fillId="2" borderId="24" xfId="51" applyNumberFormat="1" applyFont="1" applyFill="1" applyBorder="1" applyAlignment="1">
      <alignment horizontal="center"/>
    </xf>
    <xf numFmtId="9" fontId="14" fillId="4" borderId="5" xfId="51" applyFont="1" applyFill="1" applyBorder="1" applyAlignment="1">
      <alignment horizontal="center"/>
    </xf>
    <xf numFmtId="3" fontId="11" fillId="2" borderId="24" xfId="39" applyNumberFormat="1" applyFont="1" applyFill="1" applyBorder="1" applyAlignment="1" applyProtection="1">
      <alignment horizontal="right"/>
      <protection hidden="1"/>
    </xf>
    <xf numFmtId="164" fontId="11" fillId="2" borderId="33" xfId="39" applyNumberFormat="1" applyFont="1" applyFill="1" applyBorder="1" applyAlignment="1" applyProtection="1">
      <alignment horizontal="right"/>
      <protection hidden="1"/>
    </xf>
    <xf numFmtId="164" fontId="11" fillId="2" borderId="16" xfId="39" applyNumberFormat="1" applyFont="1" applyFill="1" applyBorder="1" applyAlignment="1" applyProtection="1">
      <alignment horizontal="right"/>
      <protection hidden="1"/>
    </xf>
    <xf numFmtId="168" fontId="15" fillId="4" borderId="21" xfId="39" applyNumberFormat="1" applyFont="1" applyFill="1" applyBorder="1" applyAlignment="1">
      <alignment horizontal="right"/>
    </xf>
    <xf numFmtId="168" fontId="15" fillId="4" borderId="5" xfId="39" applyNumberFormat="1" applyFont="1" applyFill="1" applyBorder="1" applyAlignment="1">
      <alignment horizontal="right"/>
    </xf>
    <xf numFmtId="0" fontId="35" fillId="0" borderId="31" xfId="0" applyFont="1" applyBorder="1"/>
    <xf numFmtId="0" fontId="16" fillId="0" borderId="0" xfId="0" applyFont="1"/>
    <xf numFmtId="170" fontId="11" fillId="3" borderId="24" xfId="0" applyNumberFormat="1" applyFont="1" applyFill="1" applyBorder="1"/>
    <xf numFmtId="170" fontId="11" fillId="3" borderId="19" xfId="0" applyNumberFormat="1" applyFont="1" applyFill="1" applyBorder="1"/>
    <xf numFmtId="42" fontId="36" fillId="3" borderId="19" xfId="1" applyNumberFormat="1" applyFont="1" applyFill="1" applyBorder="1"/>
    <xf numFmtId="170" fontId="11" fillId="3" borderId="24" xfId="0" applyNumberFormat="1" applyFont="1" applyFill="1" applyBorder="1" applyAlignment="1">
      <alignment horizontal="right"/>
    </xf>
    <xf numFmtId="170" fontId="11" fillId="3" borderId="19" xfId="0" applyNumberFormat="1" applyFont="1" applyFill="1" applyBorder="1" applyAlignment="1">
      <alignment horizontal="right"/>
    </xf>
    <xf numFmtId="42" fontId="36" fillId="3" borderId="5" xfId="1" applyNumberFormat="1" applyFont="1" applyFill="1" applyBorder="1" applyAlignment="1">
      <alignment horizontal="right"/>
    </xf>
    <xf numFmtId="42" fontId="22" fillId="3" borderId="5" xfId="1" applyNumberFormat="1" applyFont="1" applyFill="1" applyBorder="1" applyAlignment="1">
      <alignment horizontal="right"/>
    </xf>
    <xf numFmtId="3" fontId="11" fillId="3" borderId="2" xfId="0" applyNumberFormat="1" applyFont="1" applyFill="1" applyBorder="1" applyAlignment="1">
      <alignment horizontal="right"/>
    </xf>
    <xf numFmtId="3" fontId="11" fillId="3" borderId="0" xfId="0" applyNumberFormat="1" applyFont="1" applyFill="1" applyAlignment="1">
      <alignment horizontal="right"/>
    </xf>
    <xf numFmtId="172" fontId="13" fillId="3" borderId="4" xfId="4" applyNumberFormat="1" applyFont="1" applyFill="1" applyBorder="1" applyAlignment="1" applyProtection="1">
      <alignment horizontal="right"/>
      <protection hidden="1"/>
    </xf>
    <xf numFmtId="6" fontId="36" fillId="0" borderId="5" xfId="57" applyNumberFormat="1" applyFont="1" applyBorder="1" applyAlignment="1">
      <alignment horizontal="right"/>
    </xf>
    <xf numFmtId="6" fontId="36" fillId="0" borderId="19" xfId="57" applyNumberFormat="1" applyFont="1" applyBorder="1"/>
    <xf numFmtId="169" fontId="0" fillId="3" borderId="0" xfId="0" applyNumberFormat="1" applyFill="1"/>
    <xf numFmtId="0" fontId="9" fillId="3" borderId="4" xfId="0" applyFont="1" applyFill="1" applyBorder="1" applyAlignment="1">
      <alignment horizontal="center"/>
    </xf>
    <xf numFmtId="0" fontId="9" fillId="3" borderId="31" xfId="0" applyFont="1" applyFill="1" applyBorder="1"/>
    <xf numFmtId="164" fontId="11" fillId="13" borderId="33" xfId="37" applyNumberFormat="1" applyFont="1" applyFill="1" applyBorder="1" applyAlignment="1" applyProtection="1">
      <alignment horizontal="right"/>
      <protection hidden="1"/>
    </xf>
    <xf numFmtId="169" fontId="11" fillId="13" borderId="24" xfId="2" applyNumberFormat="1" applyFont="1" applyFill="1" applyBorder="1" applyAlignment="1">
      <alignment horizontal="center"/>
    </xf>
    <xf numFmtId="169" fontId="11" fillId="13" borderId="24" xfId="51" applyNumberFormat="1" applyFont="1" applyFill="1" applyBorder="1" applyAlignment="1">
      <alignment horizontal="center"/>
    </xf>
    <xf numFmtId="164" fontId="11" fillId="13" borderId="33" xfId="39" applyNumberFormat="1" applyFont="1" applyFill="1" applyBorder="1" applyAlignment="1" applyProtection="1">
      <alignment horizontal="right"/>
      <protection hidden="1"/>
    </xf>
    <xf numFmtId="164" fontId="11" fillId="13" borderId="18" xfId="37" applyNumberFormat="1" applyFont="1" applyFill="1" applyBorder="1" applyAlignment="1" applyProtection="1">
      <alignment horizontal="right"/>
      <protection hidden="1"/>
    </xf>
    <xf numFmtId="164" fontId="11" fillId="13" borderId="18" xfId="39" applyNumberFormat="1" applyFont="1" applyFill="1" applyBorder="1" applyAlignment="1" applyProtection="1">
      <alignment horizontal="right"/>
      <protection hidden="1"/>
    </xf>
    <xf numFmtId="0" fontId="35" fillId="13" borderId="4" xfId="0" applyFont="1" applyFill="1" applyBorder="1"/>
    <xf numFmtId="0" fontId="35" fillId="13" borderId="31" xfId="0" applyFont="1" applyFill="1" applyBorder="1"/>
    <xf numFmtId="170" fontId="11" fillId="13" borderId="24" xfId="0" applyNumberFormat="1" applyFont="1" applyFill="1" applyBorder="1" applyProtection="1">
      <protection hidden="1"/>
    </xf>
    <xf numFmtId="170" fontId="11" fillId="13" borderId="19" xfId="0" applyNumberFormat="1" applyFont="1" applyFill="1" applyBorder="1" applyProtection="1">
      <protection hidden="1"/>
    </xf>
    <xf numFmtId="42" fontId="36" fillId="13" borderId="19" xfId="1" applyNumberFormat="1" applyFont="1" applyFill="1" applyBorder="1"/>
    <xf numFmtId="42" fontId="36" fillId="13" borderId="19" xfId="57" applyNumberFormat="1" applyFont="1" applyFill="1" applyBorder="1"/>
    <xf numFmtId="170" fontId="11" fillId="13" borderId="24" xfId="0" applyNumberFormat="1" applyFont="1" applyFill="1" applyBorder="1" applyAlignment="1" applyProtection="1">
      <alignment horizontal="right"/>
      <protection hidden="1"/>
    </xf>
    <xf numFmtId="170" fontId="11" fillId="13" borderId="19" xfId="0" applyNumberFormat="1" applyFont="1" applyFill="1" applyBorder="1" applyAlignment="1" applyProtection="1">
      <alignment horizontal="right"/>
      <protection hidden="1"/>
    </xf>
    <xf numFmtId="42" fontId="36" fillId="13" borderId="5" xfId="1" applyNumberFormat="1" applyFont="1" applyFill="1" applyBorder="1" applyAlignment="1">
      <alignment horizontal="right"/>
    </xf>
    <xf numFmtId="42" fontId="36" fillId="13" borderId="5" xfId="57" applyNumberFormat="1" applyFont="1" applyFill="1" applyBorder="1" applyAlignment="1">
      <alignment horizontal="right"/>
    </xf>
    <xf numFmtId="42" fontId="22" fillId="13" borderId="5" xfId="1" applyNumberFormat="1" applyFont="1" applyFill="1" applyBorder="1" applyAlignment="1">
      <alignment horizontal="right"/>
    </xf>
    <xf numFmtId="42" fontId="22" fillId="13" borderId="5" xfId="57" applyNumberFormat="1" applyFont="1" applyFill="1" applyBorder="1" applyAlignment="1">
      <alignment horizontal="right"/>
    </xf>
    <xf numFmtId="0" fontId="0" fillId="13" borderId="0" xfId="0" applyFill="1"/>
    <xf numFmtId="0" fontId="37" fillId="3" borderId="4" xfId="0" applyFont="1" applyFill="1" applyBorder="1"/>
    <xf numFmtId="0" fontId="37" fillId="3" borderId="31" xfId="0" applyFont="1" applyFill="1" applyBorder="1"/>
    <xf numFmtId="0" fontId="9" fillId="3" borderId="31" xfId="0" applyFont="1" applyFill="1" applyBorder="1" applyAlignment="1">
      <alignment horizontal="center"/>
    </xf>
    <xf numFmtId="3" fontId="11" fillId="13" borderId="11" xfId="1" applyNumberFormat="1" applyFont="1" applyFill="1" applyBorder="1" applyAlignment="1" applyProtection="1">
      <alignment horizontal="right"/>
      <protection hidden="1"/>
    </xf>
    <xf numFmtId="3" fontId="11" fillId="13" borderId="11" xfId="57" applyNumberFormat="1" applyFont="1" applyFill="1" applyBorder="1" applyAlignment="1" applyProtection="1">
      <alignment horizontal="right"/>
      <protection hidden="1"/>
    </xf>
    <xf numFmtId="3" fontId="11" fillId="13" borderId="9" xfId="1" applyNumberFormat="1" applyFont="1" applyFill="1" applyBorder="1" applyAlignment="1" applyProtection="1">
      <alignment horizontal="right"/>
      <protection hidden="1"/>
    </xf>
    <xf numFmtId="3" fontId="11" fillId="13" borderId="9" xfId="57" applyNumberFormat="1" applyFont="1" applyFill="1" applyBorder="1" applyAlignment="1" applyProtection="1">
      <alignment horizontal="right"/>
      <protection hidden="1"/>
    </xf>
    <xf numFmtId="42" fontId="13" fillId="13" borderId="5" xfId="1" applyNumberFormat="1" applyFont="1" applyFill="1" applyBorder="1" applyAlignment="1">
      <alignment horizontal="right"/>
    </xf>
    <xf numFmtId="42" fontId="13" fillId="13" borderId="5" xfId="57" applyNumberFormat="1" applyFont="1" applyFill="1" applyBorder="1" applyAlignment="1">
      <alignment horizontal="right"/>
    </xf>
    <xf numFmtId="9" fontId="11" fillId="13" borderId="33" xfId="2" applyFont="1" applyFill="1" applyBorder="1" applyAlignment="1" applyProtection="1">
      <alignment horizontal="right"/>
      <protection hidden="1"/>
    </xf>
    <xf numFmtId="170" fontId="11" fillId="13" borderId="32" xfId="0" applyNumberFormat="1" applyFont="1" applyFill="1" applyBorder="1" applyAlignment="1" applyProtection="1">
      <alignment horizontal="right"/>
      <protection hidden="1"/>
    </xf>
    <xf numFmtId="9" fontId="36" fillId="13" borderId="19" xfId="2" applyFont="1" applyFill="1" applyBorder="1"/>
    <xf numFmtId="170" fontId="0" fillId="3" borderId="0" xfId="1" applyNumberFormat="1" applyFont="1" applyFill="1"/>
    <xf numFmtId="175" fontId="0" fillId="3" borderId="0" xfId="0" applyNumberFormat="1" applyFill="1"/>
    <xf numFmtId="173" fontId="0" fillId="3" borderId="0" xfId="0" applyNumberFormat="1" applyFill="1"/>
    <xf numFmtId="168" fontId="37" fillId="4" borderId="19" xfId="39" applyNumberFormat="1" applyFont="1" applyFill="1" applyBorder="1"/>
    <xf numFmtId="42" fontId="36" fillId="0" borderId="19" xfId="39" applyNumberFormat="1" applyFont="1" applyBorder="1"/>
    <xf numFmtId="168" fontId="15" fillId="4" borderId="19" xfId="39" applyNumberFormat="1" applyFont="1" applyFill="1" applyBorder="1" applyAlignment="1">
      <alignment horizontal="right"/>
    </xf>
    <xf numFmtId="42" fontId="36" fillId="0" borderId="5" xfId="39" applyNumberFormat="1" applyFont="1" applyBorder="1" applyAlignment="1">
      <alignment horizontal="right"/>
    </xf>
    <xf numFmtId="42" fontId="22" fillId="0" borderId="5" xfId="39" applyNumberFormat="1" applyFont="1" applyBorder="1" applyAlignment="1">
      <alignment horizontal="right"/>
    </xf>
    <xf numFmtId="3" fontId="11" fillId="0" borderId="11" xfId="39" applyNumberFormat="1" applyFont="1" applyBorder="1" applyAlignment="1" applyProtection="1">
      <alignment horizontal="right"/>
      <protection hidden="1"/>
    </xf>
    <xf numFmtId="42" fontId="13" fillId="3" borderId="5" xfId="39" applyNumberFormat="1" applyFont="1" applyFill="1" applyBorder="1" applyAlignment="1">
      <alignment horizontal="right"/>
    </xf>
    <xf numFmtId="0" fontId="13" fillId="0" borderId="0" xfId="0" applyFont="1" applyAlignment="1">
      <alignment horizontal="left"/>
    </xf>
    <xf numFmtId="10" fontId="0" fillId="3" borderId="0" xfId="2" applyNumberFormat="1" applyFont="1" applyFill="1"/>
    <xf numFmtId="0" fontId="36" fillId="2" borderId="19" xfId="0" applyFont="1" applyFill="1" applyBorder="1" applyAlignment="1">
      <alignment horizontal="center"/>
    </xf>
    <xf numFmtId="168" fontId="11" fillId="2" borderId="9" xfId="1" applyNumberFormat="1" applyFont="1" applyFill="1" applyBorder="1"/>
    <xf numFmtId="168" fontId="37" fillId="4" borderId="5" xfId="1" applyNumberFormat="1" applyFont="1" applyFill="1" applyBorder="1"/>
    <xf numFmtId="170" fontId="11" fillId="2" borderId="23" xfId="0" applyNumberFormat="1" applyFont="1" applyFill="1" applyBorder="1" applyAlignment="1" applyProtection="1">
      <alignment horizontal="right"/>
      <protection hidden="1"/>
    </xf>
    <xf numFmtId="168" fontId="15" fillId="4" borderId="5" xfId="1" applyNumberFormat="1" applyFont="1" applyFill="1" applyBorder="1" applyAlignment="1">
      <alignment horizontal="right"/>
    </xf>
    <xf numFmtId="0" fontId="36" fillId="0" borderId="53" xfId="0" applyFont="1" applyBorder="1" applyAlignment="1">
      <alignment horizontal="center"/>
    </xf>
    <xf numFmtId="0" fontId="36" fillId="2" borderId="23" xfId="0" applyFont="1" applyFill="1" applyBorder="1" applyAlignment="1">
      <alignment horizontal="center"/>
    </xf>
    <xf numFmtId="0" fontId="36" fillId="0" borderId="19" xfId="0" applyFont="1" applyBorder="1" applyAlignment="1">
      <alignment horizontal="center"/>
    </xf>
    <xf numFmtId="1" fontId="14" fillId="4" borderId="19" xfId="0" applyNumberFormat="1" applyFont="1" applyFill="1" applyBorder="1" applyAlignment="1">
      <alignment horizontal="center"/>
    </xf>
    <xf numFmtId="9" fontId="14" fillId="4" borderId="19" xfId="51" applyFont="1" applyFill="1" applyBorder="1" applyAlignment="1">
      <alignment horizontal="center"/>
    </xf>
    <xf numFmtId="1" fontId="11" fillId="3" borderId="24" xfId="0" applyNumberFormat="1" applyFont="1" applyFill="1" applyBorder="1" applyProtection="1">
      <protection hidden="1"/>
    </xf>
    <xf numFmtId="1" fontId="11" fillId="2" borderId="24" xfId="0" applyNumberFormat="1" applyFont="1" applyFill="1" applyBorder="1" applyAlignment="1" applyProtection="1">
      <alignment horizontal="right"/>
      <protection hidden="1"/>
    </xf>
    <xf numFmtId="1" fontId="11" fillId="2" borderId="9" xfId="1" applyNumberFormat="1" applyFont="1" applyFill="1" applyBorder="1"/>
    <xf numFmtId="1" fontId="11" fillId="2" borderId="33" xfId="39" applyNumberFormat="1" applyFont="1" applyFill="1" applyBorder="1" applyAlignment="1" applyProtection="1">
      <alignment horizontal="right"/>
      <protection hidden="1"/>
    </xf>
    <xf numFmtId="3" fontId="11" fillId="3" borderId="9" xfId="1" applyNumberFormat="1" applyFont="1" applyFill="1" applyBorder="1"/>
    <xf numFmtId="172" fontId="36" fillId="0" borderId="19" xfId="4" applyNumberFormat="1" applyFont="1" applyBorder="1"/>
    <xf numFmtId="1" fontId="10" fillId="4" borderId="21" xfId="0" applyNumberFormat="1" applyFont="1" applyFill="1" applyBorder="1" applyAlignment="1">
      <alignment horizontal="center"/>
    </xf>
    <xf numFmtId="168" fontId="11" fillId="0" borderId="33" xfId="39" applyNumberFormat="1" applyFont="1" applyBorder="1" applyAlignment="1" applyProtection="1">
      <alignment horizontal="right"/>
      <protection hidden="1"/>
    </xf>
    <xf numFmtId="1" fontId="11" fillId="0" borderId="33" xfId="39" applyNumberFormat="1" applyFont="1" applyBorder="1" applyAlignment="1" applyProtection="1">
      <alignment horizontal="right"/>
      <protection hidden="1"/>
    </xf>
    <xf numFmtId="0" fontId="12" fillId="10" borderId="12" xfId="0" applyFont="1" applyFill="1" applyBorder="1" applyAlignment="1">
      <alignment horizontal="left"/>
    </xf>
    <xf numFmtId="0" fontId="12" fillId="11" borderId="14" xfId="0" applyFont="1" applyFill="1" applyBorder="1" applyAlignment="1">
      <alignment horizontal="left"/>
    </xf>
    <xf numFmtId="0" fontId="14" fillId="9" borderId="14" xfId="0" applyFont="1" applyFill="1" applyBorder="1" applyAlignment="1">
      <alignment horizontal="left"/>
    </xf>
    <xf numFmtId="0" fontId="14" fillId="8" borderId="14" xfId="0" applyFont="1" applyFill="1" applyBorder="1" applyAlignment="1">
      <alignment horizontal="left"/>
    </xf>
    <xf numFmtId="0" fontId="14" fillId="12" borderId="14" xfId="0" applyFont="1" applyFill="1" applyBorder="1" applyAlignment="1">
      <alignment horizontal="left"/>
    </xf>
    <xf numFmtId="176" fontId="11" fillId="13" borderId="33" xfId="2" applyNumberFormat="1" applyFont="1" applyFill="1" applyBorder="1" applyAlignment="1" applyProtection="1">
      <alignment horizontal="right"/>
      <protection hidden="1"/>
    </xf>
    <xf numFmtId="10" fontId="15" fillId="4" borderId="21" xfId="2" applyNumberFormat="1" applyFont="1" applyFill="1" applyBorder="1" applyAlignment="1">
      <alignment horizontal="right"/>
    </xf>
    <xf numFmtId="0" fontId="0" fillId="10" borderId="0" xfId="0" applyFill="1"/>
    <xf numFmtId="0" fontId="9" fillId="4" borderId="5" xfId="0" applyFont="1" applyFill="1" applyBorder="1"/>
    <xf numFmtId="1" fontId="10" fillId="4" borderId="19" xfId="0" applyNumberFormat="1" applyFont="1" applyFill="1" applyBorder="1" applyAlignment="1">
      <alignment horizontal="center"/>
    </xf>
    <xf numFmtId="168" fontId="11" fillId="0" borderId="24" xfId="39" applyNumberFormat="1" applyFont="1" applyBorder="1" applyAlignment="1" applyProtection="1">
      <alignment horizontal="right"/>
      <protection hidden="1"/>
    </xf>
    <xf numFmtId="1" fontId="11" fillId="0" borderId="24" xfId="39" applyNumberFormat="1" applyFont="1" applyBorder="1" applyAlignment="1" applyProtection="1">
      <alignment horizontal="right"/>
      <protection hidden="1"/>
    </xf>
    <xf numFmtId="0" fontId="35" fillId="0" borderId="5" xfId="0" applyFont="1" applyBorder="1"/>
    <xf numFmtId="0" fontId="36" fillId="3" borderId="5" xfId="0" applyFont="1" applyFill="1" applyBorder="1" applyAlignment="1">
      <alignment horizontal="center"/>
    </xf>
    <xf numFmtId="0" fontId="59" fillId="3" borderId="0" xfId="0" applyFont="1" applyFill="1" applyAlignment="1">
      <alignment horizontal="left" indent="1"/>
    </xf>
    <xf numFmtId="0" fontId="59" fillId="3" borderId="26" xfId="0" applyFont="1" applyFill="1" applyBorder="1" applyAlignment="1">
      <alignment horizontal="left" indent="1"/>
    </xf>
    <xf numFmtId="0" fontId="59" fillId="3" borderId="20" xfId="0" applyFont="1" applyFill="1" applyBorder="1" applyAlignment="1">
      <alignment horizontal="left" indent="1"/>
    </xf>
    <xf numFmtId="0" fontId="36" fillId="3" borderId="19" xfId="0" applyFont="1" applyFill="1" applyBorder="1" applyAlignment="1">
      <alignment horizontal="center"/>
    </xf>
    <xf numFmtId="10" fontId="0" fillId="10" borderId="0" xfId="2" applyNumberFormat="1" applyFont="1" applyFill="1"/>
    <xf numFmtId="1" fontId="14" fillId="4" borderId="31" xfId="0" applyNumberFormat="1" applyFont="1" applyFill="1" applyBorder="1" applyAlignment="1">
      <alignment horizontal="center"/>
    </xf>
    <xf numFmtId="1" fontId="14" fillId="4" borderId="21" xfId="0" applyNumberFormat="1" applyFont="1" applyFill="1" applyBorder="1" applyAlignment="1">
      <alignment horizontal="center"/>
    </xf>
    <xf numFmtId="0" fontId="0" fillId="14" borderId="22" xfId="0" applyFill="1" applyBorder="1"/>
    <xf numFmtId="0" fontId="0" fillId="14" borderId="6" xfId="0" applyFill="1" applyBorder="1"/>
    <xf numFmtId="0" fontId="0" fillId="14" borderId="27" xfId="0" applyFill="1" applyBorder="1"/>
    <xf numFmtId="0" fontId="0" fillId="14" borderId="0" xfId="0" applyFill="1"/>
    <xf numFmtId="0" fontId="32" fillId="14" borderId="27" xfId="0" applyFont="1" applyFill="1" applyBorder="1" applyAlignment="1">
      <alignment horizontal="center"/>
    </xf>
    <xf numFmtId="0" fontId="33" fillId="14" borderId="27" xfId="0" applyFont="1" applyFill="1" applyBorder="1" applyAlignment="1">
      <alignment horizontal="right" vertical="center" wrapText="1" indent="1"/>
    </xf>
    <xf numFmtId="0" fontId="33" fillId="14" borderId="27" xfId="0" applyFont="1" applyFill="1" applyBorder="1" applyAlignment="1">
      <alignment horizontal="center" vertical="center" wrapText="1"/>
    </xf>
    <xf numFmtId="0" fontId="33" fillId="14" borderId="27" xfId="0" applyFont="1" applyFill="1" applyBorder="1" applyAlignment="1">
      <alignment horizontal="left" vertical="center" wrapText="1"/>
    </xf>
    <xf numFmtId="0" fontId="32" fillId="14" borderId="27" xfId="0" applyFont="1" applyFill="1" applyBorder="1" applyAlignment="1">
      <alignment horizontal="center" vertical="center" wrapText="1"/>
    </xf>
    <xf numFmtId="0" fontId="25" fillId="14" borderId="27" xfId="0" applyFont="1" applyFill="1" applyBorder="1" applyAlignment="1">
      <alignment horizontal="center" vertical="center" wrapText="1"/>
    </xf>
    <xf numFmtId="0" fontId="26" fillId="14" borderId="27" xfId="0" applyFont="1" applyFill="1" applyBorder="1" applyAlignment="1">
      <alignment horizontal="center" vertical="center" wrapText="1"/>
    </xf>
    <xf numFmtId="0" fontId="26" fillId="14" borderId="27" xfId="0" applyFont="1" applyFill="1" applyBorder="1" applyAlignment="1">
      <alignment horizontal="left"/>
    </xf>
    <xf numFmtId="0" fontId="0" fillId="14" borderId="27" xfId="0" applyFill="1" applyBorder="1" applyAlignment="1">
      <alignment horizontal="left"/>
    </xf>
    <xf numFmtId="0" fontId="31" fillId="14" borderId="27" xfId="3" applyFont="1" applyFill="1" applyBorder="1" applyAlignment="1">
      <alignment horizontal="left"/>
    </xf>
    <xf numFmtId="0" fontId="3" fillId="14" borderId="27" xfId="0" applyFont="1" applyFill="1" applyBorder="1" applyAlignment="1">
      <alignment horizontal="left"/>
    </xf>
    <xf numFmtId="0" fontId="3" fillId="14" borderId="27" xfId="0" applyFont="1" applyFill="1" applyBorder="1"/>
    <xf numFmtId="0" fontId="26" fillId="14" borderId="27" xfId="0" applyFont="1" applyFill="1" applyBorder="1" applyAlignment="1">
      <alignment wrapText="1"/>
    </xf>
    <xf numFmtId="0" fontId="3" fillId="14" borderId="27" xfId="0" applyFont="1" applyFill="1" applyBorder="1" applyAlignment="1">
      <alignment wrapText="1"/>
    </xf>
    <xf numFmtId="0" fontId="0" fillId="14" borderId="26" xfId="0" applyFill="1" applyBorder="1"/>
    <xf numFmtId="0" fontId="0" fillId="14" borderId="37" xfId="0" applyFill="1" applyBorder="1"/>
    <xf numFmtId="0" fontId="21" fillId="14" borderId="34" xfId="0" applyFont="1" applyFill="1" applyBorder="1"/>
    <xf numFmtId="0" fontId="34" fillId="14" borderId="34" xfId="0" applyFont="1" applyFill="1" applyBorder="1"/>
    <xf numFmtId="0" fontId="0" fillId="14" borderId="34" xfId="0" applyFill="1" applyBorder="1"/>
    <xf numFmtId="0" fontId="0" fillId="14" borderId="38" xfId="0" applyFill="1" applyBorder="1"/>
    <xf numFmtId="0" fontId="30" fillId="14" borderId="34" xfId="0" applyFont="1" applyFill="1" applyBorder="1"/>
    <xf numFmtId="0" fontId="5" fillId="14" borderId="34" xfId="0" applyFont="1" applyFill="1" applyBorder="1"/>
    <xf numFmtId="3" fontId="42" fillId="14" borderId="34" xfId="0" applyNumberFormat="1" applyFont="1" applyFill="1" applyBorder="1"/>
    <xf numFmtId="3" fontId="42" fillId="14" borderId="34" xfId="0" applyNumberFormat="1" applyFont="1" applyFill="1" applyBorder="1" applyAlignment="1">
      <alignment horizontal="left" vertical="center"/>
    </xf>
    <xf numFmtId="0" fontId="42" fillId="14" borderId="34" xfId="0" applyFont="1" applyFill="1" applyBorder="1" applyAlignment="1">
      <alignment horizontal="center"/>
    </xf>
    <xf numFmtId="0" fontId="61" fillId="14" borderId="0" xfId="0" applyFont="1" applyFill="1" applyAlignment="1">
      <alignment horizontal="left"/>
    </xf>
    <xf numFmtId="9" fontId="15" fillId="14" borderId="4" xfId="2" applyFont="1" applyFill="1" applyBorder="1" applyAlignment="1">
      <alignment horizontal="center" vertical="center"/>
    </xf>
    <xf numFmtId="9" fontId="15" fillId="14" borderId="31" xfId="2" applyFont="1" applyFill="1" applyBorder="1" applyAlignment="1">
      <alignment horizontal="center" vertical="center"/>
    </xf>
    <xf numFmtId="0" fontId="30" fillId="14" borderId="3" xfId="0" applyFont="1" applyFill="1" applyBorder="1"/>
    <xf numFmtId="0" fontId="30" fillId="14" borderId="4" xfId="0" applyFont="1" applyFill="1" applyBorder="1"/>
    <xf numFmtId="0" fontId="0" fillId="3" borderId="31" xfId="0" applyFill="1" applyBorder="1"/>
    <xf numFmtId="0" fontId="18" fillId="3" borderId="4" xfId="0" applyFont="1" applyFill="1" applyBorder="1" applyAlignment="1">
      <alignment horizontal="center"/>
    </xf>
    <xf numFmtId="0" fontId="41" fillId="3" borderId="4" xfId="0" applyFont="1" applyFill="1" applyBorder="1" applyAlignment="1">
      <alignment horizontal="center"/>
    </xf>
    <xf numFmtId="0" fontId="18" fillId="3" borderId="31" xfId="0" applyFont="1" applyFill="1" applyBorder="1"/>
    <xf numFmtId="0" fontId="18" fillId="3" borderId="20" xfId="0" applyFont="1" applyFill="1" applyBorder="1" applyAlignment="1">
      <alignment horizontal="center"/>
    </xf>
    <xf numFmtId="0" fontId="18" fillId="3" borderId="21" xfId="0" applyFont="1" applyFill="1" applyBorder="1"/>
    <xf numFmtId="0" fontId="41" fillId="3" borderId="31" xfId="0" applyFont="1" applyFill="1" applyBorder="1"/>
    <xf numFmtId="3" fontId="41" fillId="3" borderId="4" xfId="0" applyNumberFormat="1" applyFont="1" applyFill="1" applyBorder="1" applyAlignment="1">
      <alignment horizontal="center"/>
    </xf>
    <xf numFmtId="0" fontId="23" fillId="3" borderId="21" xfId="0" applyFont="1" applyFill="1" applyBorder="1"/>
    <xf numFmtId="170" fontId="23" fillId="3" borderId="36" xfId="1" applyNumberFormat="1" applyFont="1" applyFill="1" applyBorder="1" applyAlignment="1">
      <alignment horizontal="center"/>
    </xf>
    <xf numFmtId="170" fontId="23" fillId="3" borderId="21" xfId="1" applyNumberFormat="1" applyFont="1" applyFill="1" applyBorder="1" applyAlignment="1">
      <alignment horizontal="center"/>
    </xf>
    <xf numFmtId="0" fontId="23" fillId="3" borderId="31" xfId="0" applyFont="1" applyFill="1" applyBorder="1"/>
    <xf numFmtId="170" fontId="23" fillId="3" borderId="31" xfId="1" applyNumberFormat="1" applyFont="1" applyFill="1" applyBorder="1" applyAlignment="1">
      <alignment horizontal="center"/>
    </xf>
    <xf numFmtId="0" fontId="23" fillId="3" borderId="4" xfId="0" applyFont="1" applyFill="1" applyBorder="1"/>
    <xf numFmtId="0" fontId="30" fillId="14" borderId="31" xfId="0" applyFont="1" applyFill="1" applyBorder="1"/>
    <xf numFmtId="170" fontId="30" fillId="14" borderId="31" xfId="1" applyNumberFormat="1" applyFont="1" applyFill="1" applyBorder="1" applyAlignment="1">
      <alignment horizontal="center"/>
    </xf>
    <xf numFmtId="170" fontId="23" fillId="3" borderId="3" xfId="1" applyNumberFormat="1" applyFont="1" applyFill="1" applyBorder="1" applyAlignment="1">
      <alignment horizontal="right"/>
    </xf>
    <xf numFmtId="170" fontId="30" fillId="14" borderId="31" xfId="0" applyNumberFormat="1" applyFont="1" applyFill="1" applyBorder="1" applyAlignment="1">
      <alignment horizontal="center"/>
    </xf>
    <xf numFmtId="170" fontId="23" fillId="3" borderId="4" xfId="1" applyNumberFormat="1" applyFont="1" applyFill="1" applyBorder="1"/>
    <xf numFmtId="9" fontId="15" fillId="14" borderId="3" xfId="2" applyFont="1" applyFill="1" applyBorder="1" applyAlignment="1">
      <alignment horizontal="center" vertical="center"/>
    </xf>
    <xf numFmtId="168" fontId="15" fillId="14" borderId="5" xfId="1" applyNumberFormat="1" applyFont="1" applyFill="1" applyBorder="1" applyAlignment="1">
      <alignment vertical="center"/>
    </xf>
    <xf numFmtId="0" fontId="0" fillId="14" borderId="36" xfId="0" applyFill="1" applyBorder="1"/>
    <xf numFmtId="0" fontId="32" fillId="14" borderId="36" xfId="0" applyFont="1" applyFill="1" applyBorder="1" applyAlignment="1">
      <alignment horizontal="center"/>
    </xf>
    <xf numFmtId="0" fontId="33" fillId="14" borderId="36" xfId="0" applyFont="1" applyFill="1" applyBorder="1" applyAlignment="1">
      <alignment horizontal="center" vertical="center" wrapText="1"/>
    </xf>
    <xf numFmtId="0" fontId="33" fillId="14" borderId="36" xfId="0" applyFont="1" applyFill="1" applyBorder="1" applyAlignment="1">
      <alignment horizontal="left" vertical="center" wrapText="1"/>
    </xf>
    <xf numFmtId="0" fontId="32" fillId="14" borderId="36" xfId="0" applyFont="1" applyFill="1" applyBorder="1" applyAlignment="1">
      <alignment horizontal="center" vertical="center" wrapText="1"/>
    </xf>
    <xf numFmtId="0" fontId="25" fillId="14" borderId="36" xfId="0" applyFont="1" applyFill="1" applyBorder="1" applyAlignment="1">
      <alignment horizontal="center" vertical="center" wrapText="1"/>
    </xf>
    <xf numFmtId="0" fontId="26" fillId="14" borderId="36" xfId="0" applyFont="1" applyFill="1" applyBorder="1" applyAlignment="1">
      <alignment horizontal="center" vertical="center" wrapText="1"/>
    </xf>
    <xf numFmtId="0" fontId="26" fillId="14" borderId="36" xfId="0" applyFont="1" applyFill="1" applyBorder="1" applyAlignment="1">
      <alignment horizontal="left"/>
    </xf>
    <xf numFmtId="0" fontId="0" fillId="14" borderId="36" xfId="0" applyFill="1" applyBorder="1" applyAlignment="1">
      <alignment horizontal="left"/>
    </xf>
    <xf numFmtId="0" fontId="31" fillId="14" borderId="36" xfId="3" applyFont="1" applyFill="1" applyBorder="1" applyAlignment="1">
      <alignment horizontal="left"/>
    </xf>
    <xf numFmtId="0" fontId="3" fillId="14" borderId="36" xfId="0" applyFont="1" applyFill="1" applyBorder="1" applyAlignment="1">
      <alignment horizontal="left"/>
    </xf>
    <xf numFmtId="0" fontId="3" fillId="14" borderId="36" xfId="0" applyFont="1" applyFill="1" applyBorder="1"/>
    <xf numFmtId="0" fontId="26" fillId="14" borderId="36" xfId="0" applyFont="1" applyFill="1" applyBorder="1" applyAlignment="1">
      <alignment wrapText="1"/>
    </xf>
    <xf numFmtId="0" fontId="3" fillId="14" borderId="36" xfId="0" applyFont="1" applyFill="1" applyBorder="1" applyAlignment="1">
      <alignment wrapText="1"/>
    </xf>
    <xf numFmtId="0" fontId="3" fillId="14" borderId="21" xfId="0" applyFont="1" applyFill="1" applyBorder="1"/>
    <xf numFmtId="0" fontId="21" fillId="15" borderId="20" xfId="0" applyFont="1" applyFill="1" applyBorder="1"/>
    <xf numFmtId="0" fontId="0" fillId="15" borderId="27" xfId="0" applyFill="1" applyBorder="1"/>
    <xf numFmtId="0" fontId="24" fillId="15" borderId="6" xfId="0" applyFont="1" applyFill="1" applyBorder="1"/>
    <xf numFmtId="0" fontId="24" fillId="15" borderId="0" xfId="0" applyFont="1" applyFill="1"/>
    <xf numFmtId="0" fontId="24" fillId="15" borderId="7" xfId="0" applyFont="1" applyFill="1" applyBorder="1"/>
    <xf numFmtId="0" fontId="24" fillId="15" borderId="36" xfId="0" applyFont="1" applyFill="1" applyBorder="1"/>
    <xf numFmtId="0" fontId="0" fillId="15" borderId="26" xfId="0" applyFill="1" applyBorder="1"/>
    <xf numFmtId="0" fontId="23" fillId="15" borderId="21" xfId="0" applyFont="1" applyFill="1" applyBorder="1"/>
    <xf numFmtId="0" fontId="23" fillId="15" borderId="20" xfId="0" applyFont="1" applyFill="1" applyBorder="1"/>
    <xf numFmtId="0" fontId="21" fillId="15" borderId="21" xfId="0" applyFont="1" applyFill="1" applyBorder="1" applyAlignment="1">
      <alignment horizontal="right"/>
    </xf>
    <xf numFmtId="0" fontId="21" fillId="15" borderId="20" xfId="0" applyFont="1" applyFill="1" applyBorder="1" applyAlignment="1">
      <alignment horizontal="right"/>
    </xf>
    <xf numFmtId="0" fontId="30" fillId="15" borderId="0" xfId="0" applyFont="1" applyFill="1"/>
    <xf numFmtId="0" fontId="30" fillId="15" borderId="7" xfId="0" applyFont="1" applyFill="1" applyBorder="1"/>
    <xf numFmtId="0" fontId="30" fillId="15" borderId="0" xfId="0" applyFont="1" applyFill="1" applyAlignment="1">
      <alignment horizontal="center"/>
    </xf>
    <xf numFmtId="171" fontId="30" fillId="15" borderId="0" xfId="0" applyNumberFormat="1" applyFont="1" applyFill="1" applyAlignment="1">
      <alignment horizontal="center"/>
    </xf>
    <xf numFmtId="0" fontId="30" fillId="15" borderId="36" xfId="0" applyFont="1" applyFill="1" applyBorder="1" applyAlignment="1">
      <alignment horizontal="center"/>
    </xf>
    <xf numFmtId="0" fontId="21" fillId="15" borderId="21" xfId="0" applyFont="1" applyFill="1" applyBorder="1"/>
    <xf numFmtId="170" fontId="30" fillId="15" borderId="0" xfId="1" applyNumberFormat="1" applyFont="1" applyFill="1" applyAlignment="1">
      <alignment horizontal="center"/>
    </xf>
    <xf numFmtId="170" fontId="30" fillId="15" borderId="36" xfId="1" applyNumberFormat="1" applyFont="1" applyFill="1" applyBorder="1" applyAlignment="1">
      <alignment horizontal="center"/>
    </xf>
    <xf numFmtId="170" fontId="30" fillId="15" borderId="0" xfId="0" applyNumberFormat="1" applyFont="1" applyFill="1" applyAlignment="1">
      <alignment horizontal="center"/>
    </xf>
    <xf numFmtId="0" fontId="30" fillId="15" borderId="36" xfId="0" applyFont="1" applyFill="1" applyBorder="1"/>
    <xf numFmtId="171" fontId="30" fillId="15" borderId="36" xfId="0" applyNumberFormat="1" applyFont="1" applyFill="1" applyBorder="1" applyAlignment="1">
      <alignment horizontal="center"/>
    </xf>
    <xf numFmtId="170" fontId="30" fillId="15" borderId="36" xfId="0" applyNumberFormat="1" applyFont="1" applyFill="1" applyBorder="1" applyAlignment="1">
      <alignment horizontal="center"/>
    </xf>
    <xf numFmtId="0" fontId="24" fillId="15" borderId="27" xfId="0" applyFont="1" applyFill="1" applyBorder="1"/>
    <xf numFmtId="0" fontId="22" fillId="15" borderId="0" xfId="0" applyFont="1" applyFill="1"/>
    <xf numFmtId="0" fontId="24" fillId="15" borderId="54" xfId="0" applyFont="1" applyFill="1" applyBorder="1"/>
    <xf numFmtId="0" fontId="24" fillId="15" borderId="39" xfId="0" applyFont="1" applyFill="1" applyBorder="1"/>
    <xf numFmtId="0" fontId="22" fillId="15" borderId="0" xfId="0" applyFont="1" applyFill="1" applyAlignment="1">
      <alignment horizontal="center"/>
    </xf>
    <xf numFmtId="0" fontId="22" fillId="15" borderId="55" xfId="0" applyFont="1" applyFill="1" applyBorder="1"/>
    <xf numFmtId="0" fontId="22" fillId="15" borderId="54" xfId="0" applyFont="1" applyFill="1" applyBorder="1"/>
    <xf numFmtId="0" fontId="24" fillId="15" borderId="55" xfId="0" applyFont="1" applyFill="1" applyBorder="1"/>
    <xf numFmtId="0" fontId="22" fillId="15" borderId="54" xfId="0" applyFont="1" applyFill="1" applyBorder="1" applyAlignment="1">
      <alignment horizontal="center"/>
    </xf>
    <xf numFmtId="0" fontId="24" fillId="15" borderId="56" xfId="0" applyFont="1" applyFill="1" applyBorder="1"/>
    <xf numFmtId="0" fontId="41" fillId="15" borderId="27" xfId="0" applyFont="1" applyFill="1" applyBorder="1"/>
    <xf numFmtId="0" fontId="41" fillId="15" borderId="0" xfId="0" applyFont="1" applyFill="1"/>
    <xf numFmtId="0" fontId="41" fillId="15" borderId="55" xfId="0" applyFont="1" applyFill="1" applyBorder="1"/>
    <xf numFmtId="0" fontId="22" fillId="15" borderId="39" xfId="0" applyFont="1" applyFill="1" applyBorder="1"/>
    <xf numFmtId="0" fontId="0" fillId="3" borderId="23" xfId="0" applyFill="1" applyBorder="1"/>
    <xf numFmtId="0" fontId="52" fillId="14" borderId="26" xfId="0" applyFont="1" applyFill="1" applyBorder="1" applyAlignment="1">
      <alignment vertical="top" wrapText="1"/>
    </xf>
    <xf numFmtId="0" fontId="52" fillId="14" borderId="21" xfId="0" applyFont="1" applyFill="1" applyBorder="1" applyAlignment="1">
      <alignment vertical="top" wrapText="1"/>
    </xf>
    <xf numFmtId="0" fontId="32" fillId="14" borderId="26" xfId="0" applyFont="1" applyFill="1" applyBorder="1" applyAlignment="1">
      <alignment horizontal="center"/>
    </xf>
    <xf numFmtId="0" fontId="0" fillId="14" borderId="20" xfId="0" applyFill="1" applyBorder="1"/>
    <xf numFmtId="0" fontId="32" fillId="14" borderId="7" xfId="0" applyFont="1" applyFill="1" applyBorder="1" applyAlignment="1">
      <alignment horizontal="center"/>
    </xf>
    <xf numFmtId="0" fontId="33" fillId="14" borderId="21" xfId="0" applyFont="1" applyFill="1" applyBorder="1" applyAlignment="1">
      <alignment horizontal="left" vertical="center" wrapText="1"/>
    </xf>
    <xf numFmtId="0" fontId="32" fillId="14" borderId="26" xfId="0" applyFont="1" applyFill="1" applyBorder="1" applyAlignment="1">
      <alignment horizontal="center" vertical="center" wrapText="1"/>
    </xf>
    <xf numFmtId="0" fontId="0" fillId="14" borderId="21" xfId="0" applyFill="1" applyBorder="1"/>
    <xf numFmtId="0" fontId="41" fillId="16" borderId="3" xfId="0" applyFont="1" applyFill="1" applyBorder="1"/>
    <xf numFmtId="0" fontId="18" fillId="16" borderId="4" xfId="0" applyFont="1" applyFill="1" applyBorder="1"/>
    <xf numFmtId="0" fontId="41" fillId="16" borderId="4" xfId="0" applyFont="1" applyFill="1" applyBorder="1"/>
    <xf numFmtId="0" fontId="41" fillId="16" borderId="31" xfId="0" applyFont="1" applyFill="1" applyBorder="1"/>
    <xf numFmtId="0" fontId="41" fillId="16" borderId="27" xfId="0" applyFont="1" applyFill="1" applyBorder="1"/>
    <xf numFmtId="0" fontId="41" fillId="16" borderId="6" xfId="0" applyFont="1" applyFill="1" applyBorder="1"/>
    <xf numFmtId="0" fontId="18" fillId="16" borderId="31" xfId="0" applyFont="1" applyFill="1" applyBorder="1"/>
    <xf numFmtId="3" fontId="18" fillId="16" borderId="4" xfId="0" applyNumberFormat="1" applyFont="1" applyFill="1" applyBorder="1"/>
    <xf numFmtId="0" fontId="41" fillId="16" borderId="22" xfId="0" applyFont="1" applyFill="1" applyBorder="1"/>
    <xf numFmtId="0" fontId="18" fillId="16" borderId="20" xfId="0" applyFont="1" applyFill="1" applyBorder="1"/>
    <xf numFmtId="0" fontId="18" fillId="16" borderId="21" xfId="0" applyFont="1" applyFill="1" applyBorder="1"/>
    <xf numFmtId="0" fontId="41" fillId="16" borderId="26" xfId="0" applyFont="1" applyFill="1" applyBorder="1"/>
    <xf numFmtId="0" fontId="41" fillId="16" borderId="20" xfId="0" applyFont="1" applyFill="1" applyBorder="1"/>
    <xf numFmtId="0" fontId="41" fillId="16" borderId="21" xfId="0" applyFont="1" applyFill="1" applyBorder="1"/>
    <xf numFmtId="169" fontId="11" fillId="3" borderId="4" xfId="2" applyNumberFormat="1" applyFont="1" applyFill="1" applyBorder="1" applyAlignment="1">
      <alignment horizontal="center"/>
    </xf>
    <xf numFmtId="49" fontId="11" fillId="3" borderId="3" xfId="1" applyNumberFormat="1" applyFont="1" applyFill="1" applyBorder="1" applyAlignment="1" applyProtection="1">
      <alignment horizontal="right" vertical="center"/>
      <protection hidden="1"/>
    </xf>
    <xf numFmtId="169" fontId="11" fillId="3" borderId="31" xfId="2" applyNumberFormat="1" applyFont="1" applyFill="1" applyBorder="1" applyAlignment="1">
      <alignment horizontal="center"/>
    </xf>
    <xf numFmtId="164" fontId="11" fillId="3" borderId="3" xfId="1" applyNumberFormat="1" applyFont="1" applyFill="1" applyBorder="1" applyAlignment="1" applyProtection="1">
      <alignment horizontal="right" vertical="center"/>
      <protection hidden="1"/>
    </xf>
    <xf numFmtId="0" fontId="6" fillId="16" borderId="0" xfId="0" applyFont="1" applyFill="1"/>
    <xf numFmtId="0" fontId="23" fillId="16" borderId="4" xfId="0" applyFont="1" applyFill="1" applyBorder="1"/>
    <xf numFmtId="0" fontId="23" fillId="16" borderId="31" xfId="0" applyFont="1" applyFill="1" applyBorder="1"/>
    <xf numFmtId="0" fontId="6" fillId="16" borderId="4" xfId="0" applyFont="1" applyFill="1" applyBorder="1"/>
    <xf numFmtId="0" fontId="23" fillId="16" borderId="0" xfId="0" applyFont="1" applyFill="1"/>
    <xf numFmtId="0" fontId="23" fillId="16" borderId="36" xfId="0" applyFont="1" applyFill="1" applyBorder="1"/>
    <xf numFmtId="0" fontId="0" fillId="16" borderId="27" xfId="0" applyFill="1" applyBorder="1"/>
    <xf numFmtId="0" fontId="0" fillId="16" borderId="3" xfId="0" applyFill="1" applyBorder="1"/>
    <xf numFmtId="0" fontId="23" fillId="16" borderId="21" xfId="0" applyFont="1" applyFill="1" applyBorder="1"/>
    <xf numFmtId="0" fontId="66" fillId="16" borderId="19" xfId="0" applyFont="1" applyFill="1" applyBorder="1" applyAlignment="1">
      <alignment horizontal="center" vertical="center" wrapText="1"/>
    </xf>
    <xf numFmtId="0" fontId="59" fillId="16" borderId="31" xfId="0" applyFont="1" applyFill="1" applyBorder="1" applyAlignment="1">
      <alignment horizontal="center" vertical="center" wrapText="1"/>
    </xf>
    <xf numFmtId="0" fontId="41" fillId="16" borderId="57" xfId="0" applyFont="1" applyFill="1" applyBorder="1" applyAlignment="1">
      <alignment vertical="center"/>
    </xf>
    <xf numFmtId="0" fontId="27" fillId="16" borderId="40" xfId="0" applyFont="1" applyFill="1" applyBorder="1" applyAlignment="1">
      <alignment vertical="center"/>
    </xf>
    <xf numFmtId="0" fontId="36" fillId="16" borderId="58" xfId="0" applyFont="1" applyFill="1" applyBorder="1" applyAlignment="1">
      <alignment horizontal="center"/>
    </xf>
    <xf numFmtId="0" fontId="22" fillId="16" borderId="59" xfId="0" applyFont="1" applyFill="1" applyBorder="1"/>
    <xf numFmtId="0" fontId="28" fillId="16" borderId="45" xfId="0" applyFont="1" applyFill="1" applyBorder="1"/>
    <xf numFmtId="170" fontId="22" fillId="16" borderId="60" xfId="1" applyNumberFormat="1" applyFont="1" applyFill="1" applyBorder="1" applyAlignment="1">
      <alignment horizontal="right" vertical="center"/>
    </xf>
    <xf numFmtId="0" fontId="22" fillId="16" borderId="27" xfId="0" applyFont="1" applyFill="1" applyBorder="1"/>
    <xf numFmtId="0" fontId="28" fillId="16" borderId="0" xfId="0" applyFont="1" applyFill="1"/>
    <xf numFmtId="0" fontId="26" fillId="16" borderId="41" xfId="0" applyFont="1" applyFill="1" applyBorder="1" applyAlignment="1">
      <alignment vertical="center"/>
    </xf>
    <xf numFmtId="170" fontId="22" fillId="16" borderId="41" xfId="1" applyNumberFormat="1" applyFont="1" applyFill="1" applyBorder="1" applyAlignment="1">
      <alignment vertical="center"/>
    </xf>
    <xf numFmtId="170" fontId="22" fillId="16" borderId="36" xfId="1" applyNumberFormat="1" applyFont="1" applyFill="1" applyBorder="1" applyAlignment="1">
      <alignment horizontal="right" vertical="center"/>
    </xf>
    <xf numFmtId="0" fontId="22" fillId="16" borderId="57" xfId="0" applyFont="1" applyFill="1" applyBorder="1"/>
    <xf numFmtId="0" fontId="28" fillId="16" borderId="40" xfId="0" applyFont="1" applyFill="1" applyBorder="1"/>
    <xf numFmtId="171" fontId="22" fillId="16" borderId="58" xfId="1" applyNumberFormat="1" applyFont="1" applyFill="1" applyBorder="1" applyAlignment="1">
      <alignment horizontal="right" vertical="center"/>
    </xf>
    <xf numFmtId="0" fontId="20" fillId="16" borderId="61" xfId="0" applyFont="1" applyFill="1" applyBorder="1" applyAlignment="1">
      <alignment horizontal="left"/>
    </xf>
    <xf numFmtId="0" fontId="24" fillId="16" borderId="42" xfId="0" applyFont="1" applyFill="1" applyBorder="1"/>
    <xf numFmtId="0" fontId="24" fillId="16" borderId="62" xfId="0" applyFont="1" applyFill="1" applyBorder="1"/>
    <xf numFmtId="0" fontId="57" fillId="16" borderId="26" xfId="0" applyFont="1" applyFill="1" applyBorder="1"/>
    <xf numFmtId="0" fontId="26" fillId="16" borderId="20" xfId="0" applyFont="1" applyFill="1" applyBorder="1"/>
    <xf numFmtId="0" fontId="26" fillId="16" borderId="21" xfId="0" applyFont="1" applyFill="1" applyBorder="1"/>
    <xf numFmtId="0" fontId="58" fillId="14" borderId="36" xfId="0" applyFont="1" applyFill="1" applyBorder="1" applyAlignment="1">
      <alignment vertical="center" wrapText="1"/>
    </xf>
    <xf numFmtId="0" fontId="58" fillId="14" borderId="0" xfId="0" applyFont="1" applyFill="1" applyAlignment="1">
      <alignment vertical="center" wrapText="1"/>
    </xf>
    <xf numFmtId="0" fontId="58" fillId="3" borderId="22" xfId="0" applyFont="1" applyFill="1" applyBorder="1" applyAlignment="1">
      <alignment vertical="center" wrapText="1"/>
    </xf>
    <xf numFmtId="0" fontId="58" fillId="3" borderId="4" xfId="0" applyFont="1" applyFill="1" applyBorder="1" applyAlignment="1">
      <alignment vertical="center" wrapText="1"/>
    </xf>
    <xf numFmtId="0" fontId="58" fillId="3" borderId="7" xfId="0" applyFont="1" applyFill="1" applyBorder="1" applyAlignment="1">
      <alignment vertical="center" wrapText="1"/>
    </xf>
    <xf numFmtId="0" fontId="68" fillId="14" borderId="0" xfId="0" applyFont="1" applyFill="1"/>
    <xf numFmtId="166" fontId="0" fillId="0" borderId="0" xfId="1" applyFont="1"/>
    <xf numFmtId="169" fontId="0" fillId="0" borderId="0" xfId="2" applyNumberFormat="1" applyFont="1"/>
    <xf numFmtId="169" fontId="67" fillId="0" borderId="0" xfId="2" applyNumberFormat="1" applyFont="1"/>
    <xf numFmtId="0" fontId="71" fillId="14" borderId="0" xfId="0" applyFont="1" applyFill="1" applyAlignment="1">
      <alignment horizontal="center" vertical="center" wrapText="1"/>
    </xf>
    <xf numFmtId="177" fontId="0" fillId="3" borderId="0" xfId="0" applyNumberFormat="1" applyFill="1"/>
    <xf numFmtId="177" fontId="0" fillId="3" borderId="64" xfId="0" applyNumberFormat="1" applyFill="1" applyBorder="1"/>
    <xf numFmtId="0" fontId="0" fillId="3" borderId="0" xfId="0" applyFill="1" applyAlignment="1">
      <alignment horizontal="left" indent="1"/>
    </xf>
    <xf numFmtId="0" fontId="0" fillId="3" borderId="64" xfId="0" applyFill="1" applyBorder="1" applyAlignment="1">
      <alignment horizontal="left" indent="1"/>
    </xf>
    <xf numFmtId="0" fontId="0" fillId="0" borderId="0" xfId="0" applyAlignment="1">
      <alignment wrapText="1"/>
    </xf>
    <xf numFmtId="178" fontId="0" fillId="0" borderId="0" xfId="4" applyNumberFormat="1" applyFont="1" applyAlignment="1">
      <alignment wrapText="1"/>
    </xf>
    <xf numFmtId="0" fontId="72" fillId="0" borderId="0" xfId="0" applyFont="1"/>
    <xf numFmtId="0" fontId="0" fillId="17" borderId="0" xfId="0" applyFill="1"/>
    <xf numFmtId="178" fontId="0" fillId="17" borderId="0" xfId="4" applyNumberFormat="1" applyFont="1" applyFill="1"/>
    <xf numFmtId="178" fontId="0" fillId="18" borderId="0" xfId="4" applyNumberFormat="1" applyFont="1" applyFill="1"/>
    <xf numFmtId="0" fontId="0" fillId="18" borderId="0" xfId="0" applyFill="1"/>
    <xf numFmtId="0" fontId="9" fillId="4" borderId="5" xfId="0" applyFont="1" applyFill="1" applyBorder="1" applyAlignment="1">
      <alignment horizontal="left"/>
    </xf>
    <xf numFmtId="0" fontId="73" fillId="0" borderId="0" xfId="0" applyFont="1" applyAlignment="1">
      <alignment horizontal="left" vertical="center" readingOrder="1"/>
    </xf>
    <xf numFmtId="0" fontId="74" fillId="14" borderId="0" xfId="0" applyFont="1" applyFill="1"/>
    <xf numFmtId="0" fontId="74" fillId="14" borderId="0" xfId="0" applyFont="1" applyFill="1" applyAlignment="1">
      <alignment horizontal="right"/>
    </xf>
    <xf numFmtId="0" fontId="0" fillId="19" borderId="0" xfId="0" applyFill="1"/>
    <xf numFmtId="0" fontId="74" fillId="14" borderId="0" xfId="0" applyFont="1" applyFill="1" applyAlignment="1">
      <alignment horizontal="left"/>
    </xf>
    <xf numFmtId="0" fontId="68" fillId="20" borderId="0" xfId="0" applyFont="1" applyFill="1"/>
    <xf numFmtId="0" fontId="73" fillId="0" borderId="0" xfId="0" applyFont="1" applyAlignment="1">
      <alignment horizontal="left"/>
    </xf>
    <xf numFmtId="0" fontId="73" fillId="0" borderId="0" xfId="0" applyFont="1"/>
    <xf numFmtId="0" fontId="0" fillId="21" borderId="0" xfId="0" applyFill="1"/>
    <xf numFmtId="0" fontId="2" fillId="0" borderId="0" xfId="3"/>
    <xf numFmtId="0" fontId="75" fillId="0" borderId="0" xfId="0" applyFont="1" applyAlignment="1">
      <alignment horizontal="center" vertical="center" readingOrder="1"/>
    </xf>
    <xf numFmtId="0" fontId="75" fillId="0" borderId="0" xfId="0" applyFont="1" applyAlignment="1">
      <alignment horizontal="left" vertical="center" readingOrder="1"/>
    </xf>
    <xf numFmtId="0" fontId="74" fillId="14" borderId="0" xfId="0" applyFont="1" applyFill="1" applyAlignment="1">
      <alignment horizontal="left" wrapText="1"/>
    </xf>
    <xf numFmtId="178" fontId="0" fillId="21" borderId="0" xfId="4" applyNumberFormat="1" applyFont="1" applyFill="1" applyAlignment="1">
      <alignment wrapText="1"/>
    </xf>
    <xf numFmtId="0" fontId="76" fillId="0" borderId="0" xfId="0" applyFont="1" applyAlignment="1">
      <alignment horizontal="left" vertical="center" readingOrder="1"/>
    </xf>
    <xf numFmtId="0" fontId="77" fillId="14" borderId="0" xfId="0" applyFont="1" applyFill="1" applyAlignment="1">
      <alignment horizontal="left" wrapText="1"/>
    </xf>
    <xf numFmtId="0" fontId="78" fillId="0" borderId="0" xfId="0" applyFont="1" applyAlignment="1">
      <alignment horizontal="left" vertical="center" readingOrder="1"/>
    </xf>
    <xf numFmtId="0" fontId="79" fillId="3" borderId="0" xfId="0" applyFont="1" applyFill="1"/>
    <xf numFmtId="0" fontId="79" fillId="14" borderId="0" xfId="0" applyFont="1" applyFill="1"/>
    <xf numFmtId="0" fontId="80" fillId="3" borderId="0" xfId="0" applyFont="1" applyFill="1"/>
    <xf numFmtId="0" fontId="81" fillId="14" borderId="0" xfId="0" applyFont="1" applyFill="1" applyAlignment="1">
      <alignment vertical="center"/>
    </xf>
    <xf numFmtId="0" fontId="9" fillId="4" borderId="0" xfId="0" applyFont="1" applyFill="1"/>
    <xf numFmtId="3" fontId="11" fillId="0" borderId="33" xfId="39" applyNumberFormat="1" applyFont="1" applyBorder="1" applyAlignment="1" applyProtection="1">
      <alignment horizontal="right"/>
      <protection hidden="1"/>
    </xf>
    <xf numFmtId="3" fontId="11" fillId="2" borderId="23" xfId="39" applyNumberFormat="1" applyFont="1" applyFill="1" applyBorder="1" applyAlignment="1" applyProtection="1">
      <alignment horizontal="right"/>
      <protection hidden="1"/>
    </xf>
    <xf numFmtId="168" fontId="15" fillId="4" borderId="5" xfId="39" applyNumberFormat="1" applyFont="1" applyFill="1" applyBorder="1" applyAlignment="1">
      <alignment horizontal="right" indent="1"/>
    </xf>
    <xf numFmtId="0" fontId="35" fillId="0" borderId="4" xfId="0" applyFont="1" applyBorder="1"/>
    <xf numFmtId="43" fontId="0" fillId="0" borderId="0" xfId="0" applyNumberFormat="1"/>
    <xf numFmtId="174" fontId="23" fillId="3" borderId="30" xfId="1" applyNumberFormat="1" applyFont="1" applyFill="1" applyBorder="1" applyAlignment="1"/>
    <xf numFmtId="0" fontId="83" fillId="14" borderId="0" xfId="0" applyFont="1" applyFill="1"/>
    <xf numFmtId="0" fontId="82" fillId="14" borderId="0" xfId="0" applyFont="1" applyFill="1"/>
    <xf numFmtId="0" fontId="84" fillId="14" borderId="0" xfId="0" applyFont="1" applyFill="1"/>
    <xf numFmtId="179" fontId="84" fillId="14" borderId="0" xfId="0" applyNumberFormat="1" applyFont="1" applyFill="1"/>
    <xf numFmtId="0" fontId="85" fillId="14" borderId="0" xfId="0" applyFont="1" applyFill="1"/>
    <xf numFmtId="0" fontId="18" fillId="3" borderId="21" xfId="0" applyFont="1" applyFill="1" applyBorder="1" applyAlignment="1">
      <alignment horizontal="center"/>
    </xf>
    <xf numFmtId="0" fontId="18" fillId="3" borderId="31" xfId="0" applyFont="1" applyFill="1" applyBorder="1" applyAlignment="1">
      <alignment horizontal="center"/>
    </xf>
    <xf numFmtId="3" fontId="42" fillId="14" borderId="35" xfId="0" applyNumberFormat="1" applyFont="1" applyFill="1" applyBorder="1"/>
    <xf numFmtId="3" fontId="42" fillId="14" borderId="35" xfId="0" applyNumberFormat="1" applyFont="1" applyFill="1" applyBorder="1" applyAlignment="1">
      <alignment horizontal="left" vertical="center"/>
    </xf>
    <xf numFmtId="0" fontId="42" fillId="14" borderId="35" xfId="0" applyFont="1" applyFill="1" applyBorder="1" applyAlignment="1">
      <alignment horizontal="center"/>
    </xf>
    <xf numFmtId="0" fontId="22" fillId="15" borderId="31" xfId="0" applyFont="1" applyFill="1" applyBorder="1" applyAlignment="1">
      <alignment horizontal="center"/>
    </xf>
    <xf numFmtId="0" fontId="22" fillId="15" borderId="3" xfId="0" applyFont="1" applyFill="1" applyBorder="1"/>
    <xf numFmtId="0" fontId="22" fillId="15" borderId="31" xfId="0" applyFont="1" applyFill="1" applyBorder="1"/>
    <xf numFmtId="0" fontId="18" fillId="3" borderId="3" xfId="0" applyFont="1" applyFill="1" applyBorder="1"/>
    <xf numFmtId="0" fontId="11" fillId="3" borderId="4" xfId="0" applyFont="1" applyFill="1" applyBorder="1"/>
    <xf numFmtId="0" fontId="5" fillId="14" borderId="35" xfId="0" applyFont="1" applyFill="1" applyBorder="1"/>
    <xf numFmtId="0" fontId="41" fillId="15" borderId="3" xfId="0" applyFont="1" applyFill="1" applyBorder="1"/>
    <xf numFmtId="0" fontId="41" fillId="0" borderId="26" xfId="0" applyFont="1" applyBorder="1"/>
    <xf numFmtId="0" fontId="22" fillId="15" borderId="7" xfId="0" applyFont="1" applyFill="1" applyBorder="1"/>
    <xf numFmtId="0" fontId="18" fillId="0" borderId="3" xfId="0" applyFont="1" applyBorder="1"/>
    <xf numFmtId="0" fontId="18" fillId="0" borderId="26" xfId="0" applyFont="1" applyBorder="1"/>
    <xf numFmtId="0" fontId="36" fillId="15" borderId="31" xfId="0" applyFont="1" applyFill="1" applyBorder="1"/>
    <xf numFmtId="3" fontId="11" fillId="3" borderId="21" xfId="0" applyNumberFormat="1" applyFont="1" applyFill="1" applyBorder="1"/>
    <xf numFmtId="0" fontId="0" fillId="14" borderId="35" xfId="0" applyFill="1" applyBorder="1"/>
    <xf numFmtId="0" fontId="22" fillId="15" borderId="7" xfId="0" applyFont="1" applyFill="1" applyBorder="1" applyAlignment="1">
      <alignment horizontal="center"/>
    </xf>
    <xf numFmtId="0" fontId="22" fillId="15" borderId="22" xfId="0" applyFont="1" applyFill="1" applyBorder="1"/>
    <xf numFmtId="0" fontId="34" fillId="14" borderId="35" xfId="0" applyFont="1" applyFill="1" applyBorder="1"/>
    <xf numFmtId="0" fontId="24" fillId="15" borderId="3" xfId="0" applyFont="1" applyFill="1" applyBorder="1"/>
    <xf numFmtId="0" fontId="87" fillId="3" borderId="0" xfId="0" applyFont="1" applyFill="1"/>
    <xf numFmtId="0" fontId="89" fillId="3" borderId="0" xfId="0" applyFont="1" applyFill="1"/>
    <xf numFmtId="3" fontId="6" fillId="3" borderId="0" xfId="0" applyNumberFormat="1" applyFont="1" applyFill="1"/>
    <xf numFmtId="3" fontId="0" fillId="0" borderId="0" xfId="0" applyNumberFormat="1" applyAlignment="1">
      <alignment horizontal="center"/>
    </xf>
    <xf numFmtId="0" fontId="34" fillId="3" borderId="64" xfId="0" applyFont="1" applyFill="1" applyBorder="1" applyAlignment="1">
      <alignment wrapText="1"/>
    </xf>
    <xf numFmtId="0" fontId="34" fillId="3" borderId="63" xfId="0" applyFont="1" applyFill="1" applyBorder="1" applyAlignment="1">
      <alignment horizontal="left"/>
    </xf>
    <xf numFmtId="0" fontId="34" fillId="3" borderId="65" xfId="0" applyFont="1" applyFill="1" applyBorder="1" applyAlignment="1">
      <alignment horizontal="left"/>
    </xf>
    <xf numFmtId="177" fontId="34" fillId="3" borderId="63" xfId="0" applyNumberFormat="1" applyFont="1" applyFill="1" applyBorder="1"/>
    <xf numFmtId="177" fontId="34" fillId="3" borderId="65" xfId="0" applyNumberFormat="1" applyFont="1" applyFill="1" applyBorder="1"/>
    <xf numFmtId="37" fontId="34" fillId="3" borderId="63" xfId="1" applyNumberFormat="1" applyFont="1" applyFill="1" applyBorder="1"/>
    <xf numFmtId="37" fontId="0" fillId="3" borderId="0" xfId="1" applyNumberFormat="1" applyFont="1" applyFill="1"/>
    <xf numFmtId="37" fontId="0" fillId="3" borderId="64" xfId="1" applyNumberFormat="1" applyFont="1" applyFill="1" applyBorder="1"/>
    <xf numFmtId="37" fontId="34" fillId="3" borderId="65" xfId="1" applyNumberFormat="1" applyFont="1" applyFill="1" applyBorder="1"/>
    <xf numFmtId="0" fontId="88" fillId="3" borderId="0" xfId="3" applyFont="1" applyFill="1" applyAlignment="1">
      <alignment horizontal="left"/>
    </xf>
    <xf numFmtId="179" fontId="84" fillId="14" borderId="0" xfId="0" applyNumberFormat="1" applyFont="1" applyFill="1" applyAlignment="1">
      <alignment horizontal="center"/>
    </xf>
    <xf numFmtId="0" fontId="86" fillId="14" borderId="0" xfId="3" applyFont="1" applyFill="1" applyAlignment="1">
      <alignment horizontal="left"/>
    </xf>
    <xf numFmtId="0" fontId="88" fillId="3" borderId="0" xfId="3" applyFont="1" applyFill="1" applyAlignment="1">
      <alignment horizontal="center"/>
    </xf>
    <xf numFmtId="0" fontId="18" fillId="16" borderId="4" xfId="0" applyFont="1" applyFill="1" applyBorder="1" applyAlignment="1">
      <alignment horizontal="left"/>
    </xf>
    <xf numFmtId="0" fontId="18" fillId="16" borderId="31" xfId="0" applyFont="1" applyFill="1" applyBorder="1" applyAlignment="1">
      <alignment horizontal="left"/>
    </xf>
    <xf numFmtId="0" fontId="22" fillId="15" borderId="54" xfId="0" applyFont="1" applyFill="1" applyBorder="1" applyAlignment="1">
      <alignment horizontal="left"/>
    </xf>
    <xf numFmtId="0" fontId="22" fillId="15" borderId="55" xfId="0" applyFont="1" applyFill="1" applyBorder="1" applyAlignment="1">
      <alignment horizontal="left"/>
    </xf>
    <xf numFmtId="0" fontId="21" fillId="15" borderId="20" xfId="0" applyFont="1" applyFill="1" applyBorder="1" applyAlignment="1">
      <alignment horizontal="center"/>
    </xf>
    <xf numFmtId="0" fontId="21" fillId="15" borderId="20" xfId="0" applyFont="1" applyFill="1" applyBorder="1" applyAlignment="1">
      <alignment horizontal="right"/>
    </xf>
    <xf numFmtId="0" fontId="21" fillId="15" borderId="21" xfId="0" applyFont="1" applyFill="1" applyBorder="1" applyAlignment="1">
      <alignment horizontal="right"/>
    </xf>
    <xf numFmtId="170" fontId="23" fillId="3" borderId="4" xfId="1" applyNumberFormat="1" applyFont="1" applyFill="1" applyBorder="1" applyAlignment="1">
      <alignment horizontal="center"/>
    </xf>
    <xf numFmtId="170" fontId="23" fillId="3" borderId="0" xfId="1" applyNumberFormat="1" applyFont="1" applyFill="1" applyAlignment="1">
      <alignment horizontal="center"/>
    </xf>
    <xf numFmtId="171" fontId="23" fillId="3" borderId="0" xfId="1" applyNumberFormat="1" applyFont="1" applyFill="1" applyAlignment="1">
      <alignment horizontal="right"/>
    </xf>
    <xf numFmtId="171" fontId="23" fillId="3" borderId="36" xfId="1" applyNumberFormat="1" applyFont="1" applyFill="1" applyBorder="1" applyAlignment="1">
      <alignment horizontal="right"/>
    </xf>
    <xf numFmtId="171" fontId="23" fillId="3" borderId="3" xfId="1" applyNumberFormat="1" applyFont="1" applyFill="1" applyBorder="1" applyAlignment="1">
      <alignment horizontal="right"/>
    </xf>
    <xf numFmtId="171" fontId="23" fillId="3" borderId="31" xfId="1" applyNumberFormat="1" applyFont="1" applyFill="1" applyBorder="1" applyAlignment="1">
      <alignment horizontal="right"/>
    </xf>
    <xf numFmtId="0" fontId="29" fillId="14" borderId="22" xfId="0" applyFont="1" applyFill="1" applyBorder="1" applyAlignment="1">
      <alignment horizontal="center" vertical="center" wrapText="1"/>
    </xf>
    <xf numFmtId="0" fontId="29" fillId="14" borderId="6" xfId="0" applyFont="1" applyFill="1" applyBorder="1" applyAlignment="1">
      <alignment horizontal="center" vertical="center" wrapText="1"/>
    </xf>
    <xf numFmtId="0" fontId="29" fillId="14" borderId="7" xfId="0" applyFont="1" applyFill="1" applyBorder="1" applyAlignment="1">
      <alignment horizontal="center" vertical="center" wrapText="1"/>
    </xf>
    <xf numFmtId="0" fontId="29" fillId="14" borderId="27" xfId="0" applyFont="1" applyFill="1" applyBorder="1" applyAlignment="1">
      <alignment horizontal="center" vertical="center" wrapText="1"/>
    </xf>
    <xf numFmtId="0" fontId="29" fillId="14" borderId="0" xfId="0" applyFont="1" applyFill="1" applyAlignment="1">
      <alignment horizontal="center" vertical="center" wrapText="1"/>
    </xf>
    <xf numFmtId="0" fontId="29" fillId="14" borderId="36" xfId="0" applyFont="1" applyFill="1" applyBorder="1" applyAlignment="1">
      <alignment horizontal="center" vertical="center" wrapText="1"/>
    </xf>
    <xf numFmtId="0" fontId="29" fillId="14" borderId="26" xfId="0" applyFont="1" applyFill="1" applyBorder="1" applyAlignment="1">
      <alignment horizontal="center" vertical="center" wrapText="1"/>
    </xf>
    <xf numFmtId="0" fontId="29" fillId="14" borderId="20" xfId="0" applyFont="1" applyFill="1" applyBorder="1" applyAlignment="1">
      <alignment horizontal="center" vertical="center" wrapText="1"/>
    </xf>
    <xf numFmtId="0" fontId="29" fillId="14" borderId="21" xfId="0" applyFont="1" applyFill="1" applyBorder="1" applyAlignment="1">
      <alignment horizontal="center" vertical="center" wrapText="1"/>
    </xf>
    <xf numFmtId="170" fontId="30" fillId="14" borderId="4" xfId="1" applyNumberFormat="1" applyFont="1" applyFill="1" applyBorder="1" applyAlignment="1">
      <alignment horizontal="center"/>
    </xf>
    <xf numFmtId="170" fontId="30" fillId="14" borderId="4" xfId="0" applyNumberFormat="1" applyFont="1" applyFill="1" applyBorder="1" applyAlignment="1">
      <alignment horizontal="center"/>
    </xf>
    <xf numFmtId="0" fontId="30" fillId="14" borderId="4" xfId="0" applyFont="1" applyFill="1" applyBorder="1" applyAlignment="1">
      <alignment horizontal="center"/>
    </xf>
    <xf numFmtId="171" fontId="30" fillId="14" borderId="4" xfId="0" applyNumberFormat="1" applyFont="1" applyFill="1" applyBorder="1" applyAlignment="1">
      <alignment horizontal="right"/>
    </xf>
    <xf numFmtId="0" fontId="30" fillId="14" borderId="31" xfId="0" applyFont="1" applyFill="1" applyBorder="1" applyAlignment="1">
      <alignment horizontal="right"/>
    </xf>
    <xf numFmtId="171" fontId="23" fillId="3" borderId="4" xfId="1" applyNumberFormat="1" applyFont="1" applyFill="1" applyBorder="1" applyAlignment="1">
      <alignment horizontal="right"/>
    </xf>
    <xf numFmtId="168" fontId="23" fillId="3" borderId="4" xfId="1" applyNumberFormat="1" applyFont="1" applyFill="1" applyBorder="1" applyAlignment="1">
      <alignment horizontal="center"/>
    </xf>
    <xf numFmtId="171" fontId="30" fillId="14" borderId="31" xfId="0" applyNumberFormat="1" applyFont="1" applyFill="1" applyBorder="1" applyAlignment="1">
      <alignment horizontal="right"/>
    </xf>
    <xf numFmtId="0" fontId="36" fillId="15" borderId="4" xfId="0" applyFont="1" applyFill="1" applyBorder="1" applyAlignment="1">
      <alignment horizontal="center"/>
    </xf>
    <xf numFmtId="0" fontId="36" fillId="15" borderId="6" xfId="0" applyFont="1" applyFill="1" applyBorder="1" applyAlignment="1">
      <alignment horizontal="center"/>
    </xf>
    <xf numFmtId="0" fontId="36" fillId="15" borderId="56" xfId="0" applyFont="1" applyFill="1" applyBorder="1" applyAlignment="1">
      <alignment horizontal="center"/>
    </xf>
    <xf numFmtId="0" fontId="36" fillId="15" borderId="55" xfId="0" applyFont="1" applyFill="1" applyBorder="1" applyAlignment="1">
      <alignment horizontal="center"/>
    </xf>
    <xf numFmtId="3" fontId="18" fillId="3" borderId="3" xfId="0" applyNumberFormat="1" applyFont="1" applyFill="1" applyBorder="1" applyAlignment="1">
      <alignment horizontal="center"/>
    </xf>
    <xf numFmtId="3" fontId="18" fillId="3" borderId="31" xfId="0" applyNumberFormat="1" applyFont="1" applyFill="1" applyBorder="1" applyAlignment="1">
      <alignment horizontal="center"/>
    </xf>
    <xf numFmtId="3" fontId="18" fillId="3" borderId="4" xfId="0" applyNumberFormat="1" applyFont="1" applyFill="1" applyBorder="1" applyAlignment="1">
      <alignment horizontal="center"/>
    </xf>
    <xf numFmtId="0" fontId="18" fillId="3" borderId="31" xfId="0" applyFont="1" applyFill="1" applyBorder="1" applyAlignment="1">
      <alignment horizontal="center"/>
    </xf>
    <xf numFmtId="3" fontId="18" fillId="3" borderId="20" xfId="0" applyNumberFormat="1" applyFont="1" applyFill="1" applyBorder="1" applyAlignment="1">
      <alignment horizontal="center"/>
    </xf>
    <xf numFmtId="0" fontId="18" fillId="3" borderId="21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center"/>
    </xf>
    <xf numFmtId="0" fontId="18" fillId="3" borderId="4" xfId="0" applyFont="1" applyFill="1" applyBorder="1" applyAlignment="1">
      <alignment horizontal="center"/>
    </xf>
    <xf numFmtId="0" fontId="41" fillId="3" borderId="0" xfId="0" applyFont="1" applyFill="1" applyAlignment="1">
      <alignment horizontal="center"/>
    </xf>
    <xf numFmtId="3" fontId="41" fillId="3" borderId="0" xfId="0" applyNumberFormat="1" applyFont="1" applyFill="1" applyAlignment="1">
      <alignment horizontal="center"/>
    </xf>
    <xf numFmtId="0" fontId="30" fillId="14" borderId="34" xfId="0" applyFont="1" applyFill="1" applyBorder="1"/>
    <xf numFmtId="0" fontId="30" fillId="14" borderId="35" xfId="0" applyFont="1" applyFill="1" applyBorder="1"/>
    <xf numFmtId="0" fontId="30" fillId="14" borderId="38" xfId="0" applyFont="1" applyFill="1" applyBorder="1"/>
    <xf numFmtId="174" fontId="18" fillId="0" borderId="20" xfId="4" applyNumberFormat="1" applyFont="1" applyFill="1" applyBorder="1" applyAlignment="1">
      <alignment horizontal="center"/>
    </xf>
    <xf numFmtId="174" fontId="18" fillId="3" borderId="4" xfId="0" applyNumberFormat="1" applyFont="1" applyFill="1" applyBorder="1" applyAlignment="1">
      <alignment horizontal="center"/>
    </xf>
    <xf numFmtId="174" fontId="18" fillId="3" borderId="3" xfId="0" applyNumberFormat="1" applyFont="1" applyFill="1" applyBorder="1" applyAlignment="1">
      <alignment horizontal="center"/>
    </xf>
    <xf numFmtId="174" fontId="18" fillId="3" borderId="31" xfId="0" applyNumberFormat="1" applyFont="1" applyFill="1" applyBorder="1" applyAlignment="1">
      <alignment horizontal="center"/>
    </xf>
    <xf numFmtId="3" fontId="42" fillId="14" borderId="35" xfId="0" applyNumberFormat="1" applyFont="1" applyFill="1" applyBorder="1" applyAlignment="1">
      <alignment horizontal="center"/>
    </xf>
    <xf numFmtId="0" fontId="42" fillId="14" borderId="35" xfId="0" applyFont="1" applyFill="1" applyBorder="1" applyAlignment="1">
      <alignment horizontal="center"/>
    </xf>
    <xf numFmtId="3" fontId="42" fillId="14" borderId="34" xfId="0" applyNumberFormat="1" applyFont="1" applyFill="1" applyBorder="1" applyAlignment="1">
      <alignment horizontal="center"/>
    </xf>
    <xf numFmtId="0" fontId="42" fillId="14" borderId="38" xfId="0" applyFont="1" applyFill="1" applyBorder="1" applyAlignment="1">
      <alignment horizontal="center"/>
    </xf>
    <xf numFmtId="0" fontId="36" fillId="15" borderId="35" xfId="0" applyFont="1" applyFill="1" applyBorder="1" applyAlignment="1">
      <alignment horizontal="center"/>
    </xf>
    <xf numFmtId="0" fontId="36" fillId="15" borderId="39" xfId="0" applyFont="1" applyFill="1" applyBorder="1" applyAlignment="1">
      <alignment horizontal="center"/>
    </xf>
    <xf numFmtId="3" fontId="41" fillId="3" borderId="36" xfId="0" applyNumberFormat="1" applyFont="1" applyFill="1" applyBorder="1" applyAlignment="1">
      <alignment horizontal="center"/>
    </xf>
    <xf numFmtId="0" fontId="22" fillId="3" borderId="49" xfId="0" applyFont="1" applyFill="1" applyBorder="1" applyAlignment="1">
      <alignment horizontal="center"/>
    </xf>
    <xf numFmtId="0" fontId="22" fillId="3" borderId="50" xfId="0" applyFont="1" applyFill="1" applyBorder="1" applyAlignment="1">
      <alignment horizontal="center"/>
    </xf>
    <xf numFmtId="0" fontId="14" fillId="14" borderId="3" xfId="0" applyFont="1" applyFill="1" applyBorder="1" applyAlignment="1">
      <alignment horizontal="left" vertical="center"/>
    </xf>
    <xf numFmtId="0" fontId="14" fillId="14" borderId="4" xfId="0" applyFont="1" applyFill="1" applyBorder="1" applyAlignment="1">
      <alignment horizontal="left" vertical="center"/>
    </xf>
    <xf numFmtId="0" fontId="14" fillId="14" borderId="31" xfId="0" applyFont="1" applyFill="1" applyBorder="1" applyAlignment="1">
      <alignment horizontal="left" vertical="center"/>
    </xf>
    <xf numFmtId="1" fontId="14" fillId="14" borderId="4" xfId="0" applyNumberFormat="1" applyFont="1" applyFill="1" applyBorder="1" applyAlignment="1">
      <alignment horizontal="center" vertical="center"/>
    </xf>
    <xf numFmtId="1" fontId="14" fillId="14" borderId="31" xfId="0" applyNumberFormat="1" applyFont="1" applyFill="1" applyBorder="1" applyAlignment="1">
      <alignment horizontal="center" vertical="center"/>
    </xf>
    <xf numFmtId="0" fontId="12" fillId="16" borderId="22" xfId="0" applyFont="1" applyFill="1" applyBorder="1"/>
    <xf numFmtId="0" fontId="12" fillId="16" borderId="6" xfId="0" applyFont="1" applyFill="1" applyBorder="1"/>
    <xf numFmtId="0" fontId="12" fillId="16" borderId="7" xfId="0" applyFont="1" applyFill="1" applyBorder="1"/>
    <xf numFmtId="164" fontId="11" fillId="3" borderId="3" xfId="1" applyNumberFormat="1" applyFont="1" applyFill="1" applyBorder="1" applyAlignment="1" applyProtection="1">
      <alignment horizontal="center" vertical="center"/>
      <protection hidden="1"/>
    </xf>
    <xf numFmtId="164" fontId="11" fillId="3" borderId="4" xfId="1" applyNumberFormat="1" applyFont="1" applyFill="1" applyBorder="1" applyAlignment="1" applyProtection="1">
      <alignment horizontal="center" vertical="center"/>
      <protection hidden="1"/>
    </xf>
    <xf numFmtId="164" fontId="11" fillId="3" borderId="5" xfId="1" applyNumberFormat="1" applyFont="1" applyFill="1" applyBorder="1" applyAlignment="1" applyProtection="1">
      <alignment horizontal="center" vertical="center"/>
      <protection hidden="1"/>
    </xf>
    <xf numFmtId="0" fontId="25" fillId="3" borderId="0" xfId="0" applyFont="1" applyFill="1" applyAlignment="1">
      <alignment horizontal="left" indent="1"/>
    </xf>
    <xf numFmtId="0" fontId="9" fillId="14" borderId="22" xfId="0" applyFont="1" applyFill="1" applyBorder="1" applyAlignment="1">
      <alignment horizontal="center" vertical="center" wrapText="1"/>
    </xf>
    <xf numFmtId="0" fontId="9" fillId="14" borderId="6" xfId="0" applyFont="1" applyFill="1" applyBorder="1" applyAlignment="1">
      <alignment horizontal="center" vertical="center" wrapText="1"/>
    </xf>
    <xf numFmtId="0" fontId="9" fillId="14" borderId="7" xfId="0" applyFont="1" applyFill="1" applyBorder="1" applyAlignment="1">
      <alignment horizontal="center" vertical="center" wrapText="1"/>
    </xf>
    <xf numFmtId="0" fontId="9" fillId="14" borderId="27" xfId="0" applyFont="1" applyFill="1" applyBorder="1" applyAlignment="1">
      <alignment horizontal="center" vertical="center" wrapText="1"/>
    </xf>
    <xf numFmtId="0" fontId="9" fillId="14" borderId="0" xfId="0" applyFont="1" applyFill="1" applyAlignment="1">
      <alignment horizontal="center" vertical="center" wrapText="1"/>
    </xf>
    <xf numFmtId="0" fontId="9" fillId="14" borderId="36" xfId="0" applyFont="1" applyFill="1" applyBorder="1" applyAlignment="1">
      <alignment horizontal="center" vertical="center" wrapText="1"/>
    </xf>
    <xf numFmtId="0" fontId="9" fillId="14" borderId="26" xfId="0" applyFont="1" applyFill="1" applyBorder="1" applyAlignment="1">
      <alignment horizontal="center" vertical="center" wrapText="1"/>
    </xf>
    <xf numFmtId="0" fontId="9" fillId="14" borderId="20" xfId="0" applyFont="1" applyFill="1" applyBorder="1" applyAlignment="1">
      <alignment horizontal="center" vertical="center" wrapText="1"/>
    </xf>
    <xf numFmtId="0" fontId="9" fillId="14" borderId="21" xfId="0" applyFont="1" applyFill="1" applyBorder="1" applyAlignment="1">
      <alignment horizontal="center" vertical="center" wrapText="1"/>
    </xf>
    <xf numFmtId="1" fontId="14" fillId="14" borderId="3" xfId="0" applyNumberFormat="1" applyFont="1" applyFill="1" applyBorder="1" applyAlignment="1">
      <alignment horizontal="center" vertical="center"/>
    </xf>
    <xf numFmtId="0" fontId="12" fillId="16" borderId="27" xfId="0" applyFont="1" applyFill="1" applyBorder="1"/>
    <xf numFmtId="0" fontId="12" fillId="16" borderId="0" xfId="0" applyFont="1" applyFill="1"/>
    <xf numFmtId="0" fontId="12" fillId="16" borderId="36" xfId="0" applyFont="1" applyFill="1" applyBorder="1"/>
    <xf numFmtId="0" fontId="12" fillId="16" borderId="3" xfId="0" applyFont="1" applyFill="1" applyBorder="1"/>
    <xf numFmtId="0" fontId="12" fillId="16" borderId="4" xfId="0" applyFont="1" applyFill="1" applyBorder="1"/>
    <xf numFmtId="0" fontId="12" fillId="16" borderId="31" xfId="0" applyFont="1" applyFill="1" applyBorder="1"/>
    <xf numFmtId="0" fontId="12" fillId="16" borderId="26" xfId="0" applyFont="1" applyFill="1" applyBorder="1"/>
    <xf numFmtId="0" fontId="12" fillId="16" borderId="20" xfId="0" applyFont="1" applyFill="1" applyBorder="1"/>
    <xf numFmtId="0" fontId="12" fillId="16" borderId="21" xfId="0" applyFont="1" applyFill="1" applyBorder="1"/>
    <xf numFmtId="49" fontId="11" fillId="3" borderId="3" xfId="1" applyNumberFormat="1" applyFont="1" applyFill="1" applyBorder="1" applyAlignment="1" applyProtection="1">
      <alignment horizontal="right" vertical="center"/>
      <protection hidden="1"/>
    </xf>
    <xf numFmtId="49" fontId="11" fillId="3" borderId="4" xfId="1" applyNumberFormat="1" applyFont="1" applyFill="1" applyBorder="1" applyAlignment="1" applyProtection="1">
      <alignment horizontal="right" vertical="center"/>
      <protection hidden="1"/>
    </xf>
    <xf numFmtId="49" fontId="11" fillId="3" borderId="5" xfId="1" applyNumberFormat="1" applyFont="1" applyFill="1" applyBorder="1" applyAlignment="1" applyProtection="1">
      <alignment horizontal="right" vertical="center"/>
      <protection hidden="1"/>
    </xf>
    <xf numFmtId="0" fontId="14" fillId="14" borderId="3" xfId="0" applyFont="1" applyFill="1" applyBorder="1" applyAlignment="1">
      <alignment vertical="center"/>
    </xf>
    <xf numFmtId="0" fontId="14" fillId="14" borderId="4" xfId="0" applyFont="1" applyFill="1" applyBorder="1" applyAlignment="1">
      <alignment vertical="center"/>
    </xf>
    <xf numFmtId="0" fontId="14" fillId="14" borderId="31" xfId="0" applyFont="1" applyFill="1" applyBorder="1" applyAlignment="1">
      <alignment vertical="center"/>
    </xf>
    <xf numFmtId="168" fontId="15" fillId="14" borderId="3" xfId="1" applyNumberFormat="1" applyFont="1" applyFill="1" applyBorder="1" applyAlignment="1">
      <alignment vertical="center"/>
    </xf>
    <xf numFmtId="168" fontId="15" fillId="14" borderId="31" xfId="1" applyNumberFormat="1" applyFont="1" applyFill="1" applyBorder="1" applyAlignment="1">
      <alignment vertical="center"/>
    </xf>
    <xf numFmtId="168" fontId="15" fillId="14" borderId="4" xfId="1" applyNumberFormat="1" applyFont="1" applyFill="1" applyBorder="1" applyAlignment="1">
      <alignment vertical="center"/>
    </xf>
    <xf numFmtId="0" fontId="69" fillId="14" borderId="0" xfId="0" applyFont="1" applyFill="1" applyAlignment="1">
      <alignment horizontal="center" vertical="center" wrapText="1"/>
    </xf>
    <xf numFmtId="0" fontId="70" fillId="14" borderId="0" xfId="0" applyFont="1" applyFill="1" applyAlignment="1">
      <alignment horizontal="center"/>
    </xf>
    <xf numFmtId="174" fontId="18" fillId="3" borderId="3" xfId="4" applyNumberFormat="1" applyFont="1" applyFill="1" applyBorder="1" applyAlignment="1">
      <alignment horizontal="center"/>
    </xf>
    <xf numFmtId="174" fontId="18" fillId="3" borderId="4" xfId="4" applyNumberFormat="1" applyFont="1" applyFill="1" applyBorder="1" applyAlignment="1">
      <alignment horizontal="center"/>
    </xf>
    <xf numFmtId="0" fontId="18" fillId="3" borderId="20" xfId="0" applyFont="1" applyFill="1" applyBorder="1" applyAlignment="1">
      <alignment horizontal="center"/>
    </xf>
    <xf numFmtId="0" fontId="42" fillId="14" borderId="34" xfId="0" applyFont="1" applyFill="1" applyBorder="1" applyAlignment="1">
      <alignment horizontal="center"/>
    </xf>
    <xf numFmtId="3" fontId="11" fillId="3" borderId="3" xfId="0" applyNumberFormat="1" applyFont="1" applyFill="1" applyBorder="1" applyAlignment="1">
      <alignment horizontal="center"/>
    </xf>
    <xf numFmtId="0" fontId="11" fillId="3" borderId="4" xfId="0" applyFont="1" applyFill="1" applyBorder="1" applyAlignment="1">
      <alignment horizontal="center"/>
    </xf>
    <xf numFmtId="0" fontId="36" fillId="16" borderId="40" xfId="0" applyFont="1" applyFill="1" applyBorder="1" applyAlignment="1">
      <alignment horizontal="center"/>
    </xf>
    <xf numFmtId="0" fontId="63" fillId="14" borderId="27" xfId="0" applyFont="1" applyFill="1" applyBorder="1" applyAlignment="1">
      <alignment vertical="top" wrapText="1"/>
    </xf>
    <xf numFmtId="0" fontId="59" fillId="14" borderId="36" xfId="0" applyFont="1" applyFill="1" applyBorder="1" applyAlignment="1">
      <alignment vertical="top" wrapText="1"/>
    </xf>
    <xf numFmtId="0" fontId="59" fillId="14" borderId="27" xfId="0" applyFont="1" applyFill="1" applyBorder="1" applyAlignment="1">
      <alignment vertical="top" wrapText="1"/>
    </xf>
    <xf numFmtId="0" fontId="15" fillId="14" borderId="22" xfId="0" applyFont="1" applyFill="1" applyBorder="1" applyAlignment="1">
      <alignment horizontal="left" vertical="center" wrapText="1"/>
    </xf>
    <xf numFmtId="0" fontId="15" fillId="14" borderId="7" xfId="0" applyFont="1" applyFill="1" applyBorder="1" applyAlignment="1">
      <alignment horizontal="left" vertical="center" wrapText="1"/>
    </xf>
    <xf numFmtId="0" fontId="15" fillId="14" borderId="27" xfId="0" applyFont="1" applyFill="1" applyBorder="1" applyAlignment="1">
      <alignment horizontal="left" vertical="center" wrapText="1"/>
    </xf>
    <xf numFmtId="0" fontId="15" fillId="14" borderId="36" xfId="0" applyFont="1" applyFill="1" applyBorder="1" applyAlignment="1">
      <alignment horizontal="left" vertical="center" wrapText="1"/>
    </xf>
    <xf numFmtId="0" fontId="63" fillId="14" borderId="27" xfId="0" applyFont="1" applyFill="1" applyBorder="1" applyAlignment="1">
      <alignment horizontal="left" vertical="top" wrapText="1"/>
    </xf>
    <xf numFmtId="0" fontId="59" fillId="14" borderId="36" xfId="0" applyFont="1" applyFill="1" applyBorder="1" applyAlignment="1">
      <alignment horizontal="left" vertical="top" wrapText="1"/>
    </xf>
    <xf numFmtId="0" fontId="59" fillId="14" borderId="27" xfId="0" applyFont="1" applyFill="1" applyBorder="1" applyAlignment="1">
      <alignment horizontal="left" vertical="top" wrapText="1"/>
    </xf>
    <xf numFmtId="0" fontId="59" fillId="14" borderId="26" xfId="0" applyFont="1" applyFill="1" applyBorder="1" applyAlignment="1">
      <alignment horizontal="left" vertical="top" wrapText="1"/>
    </xf>
    <xf numFmtId="0" fontId="59" fillId="14" borderId="21" xfId="0" applyFont="1" applyFill="1" applyBorder="1" applyAlignment="1">
      <alignment horizontal="left" vertical="top" wrapText="1"/>
    </xf>
    <xf numFmtId="0" fontId="44" fillId="3" borderId="0" xfId="0" applyFont="1" applyFill="1" applyAlignment="1">
      <alignment horizontal="center"/>
    </xf>
    <xf numFmtId="0" fontId="44" fillId="3" borderId="0" xfId="0" applyFont="1" applyFill="1" applyAlignment="1">
      <alignment horizontal="center" vertical="center"/>
    </xf>
    <xf numFmtId="0" fontId="36" fillId="15" borderId="54" xfId="0" applyFont="1" applyFill="1" applyBorder="1" applyAlignment="1">
      <alignment horizontal="center"/>
    </xf>
    <xf numFmtId="0" fontId="11" fillId="3" borderId="31" xfId="0" applyFont="1" applyFill="1" applyBorder="1" applyAlignment="1">
      <alignment horizontal="center"/>
    </xf>
    <xf numFmtId="3" fontId="11" fillId="3" borderId="4" xfId="0" applyNumberFormat="1" applyFont="1" applyFill="1" applyBorder="1" applyAlignment="1">
      <alignment horizontal="center"/>
    </xf>
    <xf numFmtId="0" fontId="45" fillId="3" borderId="0" xfId="0" applyFont="1" applyFill="1" applyAlignment="1">
      <alignment horizontal="center" vertical="top" wrapText="1"/>
    </xf>
    <xf numFmtId="0" fontId="53" fillId="14" borderId="0" xfId="0" applyFont="1" applyFill="1" applyAlignment="1">
      <alignment horizontal="center"/>
    </xf>
    <xf numFmtId="0" fontId="60" fillId="14" borderId="0" xfId="0" applyFont="1" applyFill="1" applyAlignment="1">
      <alignment horizontal="left"/>
    </xf>
    <xf numFmtId="0" fontId="60" fillId="14" borderId="0" xfId="0" applyFont="1" applyFill="1" applyAlignment="1">
      <alignment wrapText="1"/>
    </xf>
    <xf numFmtId="0" fontId="62" fillId="14" borderId="0" xfId="3" applyFont="1" applyFill="1" applyAlignment="1">
      <alignment horizontal="left"/>
    </xf>
    <xf numFmtId="0" fontId="62" fillId="14" borderId="0" xfId="3" applyFont="1" applyFill="1" applyAlignment="1">
      <alignment horizontal="left" wrapText="1"/>
    </xf>
    <xf numFmtId="0" fontId="60" fillId="14" borderId="20" xfId="0" applyFont="1" applyFill="1" applyBorder="1" applyAlignment="1">
      <alignment wrapText="1"/>
    </xf>
    <xf numFmtId="0" fontId="59" fillId="16" borderId="23" xfId="0" applyFont="1" applyFill="1" applyBorder="1" applyAlignment="1">
      <alignment horizontal="center" vertical="center" wrapText="1"/>
    </xf>
    <xf numFmtId="0" fontId="59" fillId="16" borderId="19" xfId="0" applyFont="1" applyFill="1" applyBorder="1" applyAlignment="1">
      <alignment horizontal="center" vertical="center" wrapText="1"/>
    </xf>
    <xf numFmtId="17" fontId="15" fillId="14" borderId="0" xfId="0" applyNumberFormat="1" applyFont="1" applyFill="1" applyAlignment="1">
      <alignment vertical="center"/>
    </xf>
    <xf numFmtId="17" fontId="15" fillId="14" borderId="36" xfId="0" applyNumberFormat="1" applyFont="1" applyFill="1" applyBorder="1" applyAlignment="1">
      <alignment vertical="center"/>
    </xf>
    <xf numFmtId="0" fontId="65" fillId="16" borderId="22" xfId="0" applyFont="1" applyFill="1" applyBorder="1" applyAlignment="1">
      <alignment horizontal="center" vertical="center" wrapText="1"/>
    </xf>
    <xf numFmtId="0" fontId="65" fillId="16" borderId="6" xfId="0" applyFont="1" applyFill="1" applyBorder="1" applyAlignment="1">
      <alignment horizontal="center" vertical="center" wrapText="1"/>
    </xf>
    <xf numFmtId="0" fontId="65" fillId="16" borderId="7" xfId="0" applyFont="1" applyFill="1" applyBorder="1" applyAlignment="1">
      <alignment horizontal="center" vertical="center" wrapText="1"/>
    </xf>
    <xf numFmtId="0" fontId="65" fillId="16" borderId="27" xfId="0" applyFont="1" applyFill="1" applyBorder="1" applyAlignment="1">
      <alignment horizontal="center" vertical="center" wrapText="1"/>
    </xf>
    <xf numFmtId="0" fontId="65" fillId="16" borderId="20" xfId="0" applyFont="1" applyFill="1" applyBorder="1" applyAlignment="1">
      <alignment horizontal="center" vertical="center" wrapText="1"/>
    </xf>
    <xf numFmtId="0" fontId="65" fillId="16" borderId="21" xfId="0" applyFont="1" applyFill="1" applyBorder="1" applyAlignment="1">
      <alignment horizontal="center" vertical="center" wrapText="1"/>
    </xf>
    <xf numFmtId="0" fontId="54" fillId="14" borderId="0" xfId="3" applyFont="1" applyFill="1" applyAlignment="1">
      <alignment horizontal="left" vertical="center" wrapText="1"/>
    </xf>
    <xf numFmtId="0" fontId="54" fillId="14" borderId="0" xfId="3" applyFont="1" applyFill="1" applyBorder="1" applyAlignment="1">
      <alignment horizontal="left" vertical="center" wrapText="1"/>
    </xf>
    <xf numFmtId="0" fontId="54" fillId="14" borderId="20" xfId="3" applyFont="1" applyFill="1" applyBorder="1" applyAlignment="1">
      <alignment horizontal="left" vertical="center" wrapText="1"/>
    </xf>
    <xf numFmtId="0" fontId="55" fillId="16" borderId="26" xfId="0" applyFont="1" applyFill="1" applyBorder="1"/>
    <xf numFmtId="0" fontId="55" fillId="16" borderId="20" xfId="0" applyFont="1" applyFill="1" applyBorder="1"/>
    <xf numFmtId="0" fontId="55" fillId="16" borderId="21" xfId="0" applyFont="1" applyFill="1" applyBorder="1"/>
    <xf numFmtId="0" fontId="56" fillId="16" borderId="27" xfId="0" applyFont="1" applyFill="1" applyBorder="1" applyAlignment="1">
      <alignment wrapText="1"/>
    </xf>
    <xf numFmtId="0" fontId="56" fillId="16" borderId="0" xfId="0" applyFont="1" applyFill="1" applyAlignment="1">
      <alignment wrapText="1"/>
    </xf>
    <xf numFmtId="0" fontId="56" fillId="16" borderId="36" xfId="0" applyFont="1" applyFill="1" applyBorder="1" applyAlignment="1">
      <alignment wrapText="1"/>
    </xf>
    <xf numFmtId="0" fontId="59" fillId="16" borderId="53" xfId="0" applyFont="1" applyFill="1" applyBorder="1" applyAlignment="1">
      <alignment horizontal="center" vertical="center" wrapText="1"/>
    </xf>
    <xf numFmtId="0" fontId="59" fillId="16" borderId="7" xfId="0" applyFont="1" applyFill="1" applyBorder="1" applyAlignment="1">
      <alignment horizontal="center" vertical="center" wrapText="1"/>
    </xf>
    <xf numFmtId="0" fontId="59" fillId="16" borderId="21" xfId="0" applyFont="1" applyFill="1" applyBorder="1" applyAlignment="1">
      <alignment horizontal="center" vertical="center" wrapText="1"/>
    </xf>
    <xf numFmtId="0" fontId="59" fillId="16" borderId="36" xfId="0" applyFont="1" applyFill="1" applyBorder="1" applyAlignment="1">
      <alignment horizontal="center" vertical="center" wrapText="1"/>
    </xf>
    <xf numFmtId="17" fontId="15" fillId="14" borderId="22" xfId="0" applyNumberFormat="1" applyFont="1" applyFill="1" applyBorder="1" applyAlignment="1">
      <alignment vertical="center" wrapText="1"/>
    </xf>
    <xf numFmtId="17" fontId="22" fillId="14" borderId="7" xfId="0" applyNumberFormat="1" applyFont="1" applyFill="1" applyBorder="1" applyAlignment="1">
      <alignment vertical="center" wrapText="1"/>
    </xf>
    <xf numFmtId="17" fontId="22" fillId="14" borderId="27" xfId="0" applyNumberFormat="1" applyFont="1" applyFill="1" applyBorder="1" applyAlignment="1">
      <alignment vertical="center" wrapText="1"/>
    </xf>
    <xf numFmtId="17" fontId="22" fillId="14" borderId="36" xfId="0" applyNumberFormat="1" applyFont="1" applyFill="1" applyBorder="1" applyAlignment="1">
      <alignment vertical="center" wrapText="1"/>
    </xf>
    <xf numFmtId="0" fontId="54" fillId="14" borderId="0" xfId="3" applyFont="1" applyFill="1" applyAlignment="1">
      <alignment horizontal="center"/>
    </xf>
    <xf numFmtId="168" fontId="22" fillId="16" borderId="45" xfId="1" applyNumberFormat="1" applyFont="1" applyFill="1" applyBorder="1" applyAlignment="1">
      <alignment horizontal="center" vertical="center"/>
    </xf>
    <xf numFmtId="168" fontId="22" fillId="16" borderId="44" xfId="1" applyNumberFormat="1" applyFont="1" applyFill="1" applyBorder="1" applyAlignment="1">
      <alignment horizontal="center" vertical="center"/>
    </xf>
    <xf numFmtId="170" fontId="22" fillId="16" borderId="45" xfId="1" applyNumberFormat="1" applyFont="1" applyFill="1" applyBorder="1" applyAlignment="1">
      <alignment horizontal="center" vertical="center"/>
    </xf>
    <xf numFmtId="170" fontId="22" fillId="16" borderId="44" xfId="1" applyNumberFormat="1" applyFont="1" applyFill="1" applyBorder="1" applyAlignment="1">
      <alignment horizontal="center" vertical="center"/>
    </xf>
    <xf numFmtId="171" fontId="22" fillId="16" borderId="40" xfId="1" applyNumberFormat="1" applyFont="1" applyFill="1" applyBorder="1" applyAlignment="1">
      <alignment vertical="center"/>
    </xf>
    <xf numFmtId="171" fontId="22" fillId="16" borderId="43" xfId="1" applyNumberFormat="1" applyFont="1" applyFill="1" applyBorder="1" applyAlignment="1">
      <alignment vertical="center"/>
    </xf>
    <xf numFmtId="0" fontId="64" fillId="14" borderId="6" xfId="0" applyFont="1" applyFill="1" applyBorder="1" applyAlignment="1">
      <alignment horizontal="left" vertical="center" wrapText="1"/>
    </xf>
    <xf numFmtId="0" fontId="64" fillId="14" borderId="7" xfId="0" applyFont="1" applyFill="1" applyBorder="1" applyAlignment="1">
      <alignment horizontal="left" vertical="center" wrapText="1"/>
    </xf>
    <xf numFmtId="0" fontId="64" fillId="14" borderId="0" xfId="0" applyFont="1" applyFill="1" applyAlignment="1">
      <alignment horizontal="left" vertical="center" wrapText="1"/>
    </xf>
    <xf numFmtId="0" fontId="64" fillId="14" borderId="36" xfId="0" applyFont="1" applyFill="1" applyBorder="1" applyAlignment="1">
      <alignment horizontal="left" vertical="center" wrapText="1"/>
    </xf>
  </cellXfs>
  <cellStyles count="91">
    <cellStyle name="'[Prototype - dialogs.xlsm]17. MR-Equity Result'!$A$12:$M$12" xfId="9" xr:uid="{00000000-0005-0000-0000-000000000000}"/>
    <cellStyle name="'[Prototype - dialogs.xlsm]17. MR-Equity Result'!$A$12:$N$12" xfId="10" xr:uid="{00000000-0005-0000-0000-000001000000}"/>
    <cellStyle name="'[Prototype - dialogs.xlsm]17. MR-Equity Result'!$A$12:$N$18" xfId="11" xr:uid="{00000000-0005-0000-0000-000002000000}"/>
    <cellStyle name="'[Prototype - dialogs.xlsm]20. BS-Statement. of Fin. Pos.'!$J$14:$J$18" xfId="12" xr:uid="{00000000-0005-0000-0000-000003000000}"/>
    <cellStyle name="'[Prototype - dialogs.xlsm]20. BS-Statement. of Fin. Pos.'!$J$21:$J$28" xfId="13" xr:uid="{00000000-0005-0000-0000-000004000000}"/>
    <cellStyle name="=C:\WINNT35\SYSTEM32\COMMAND.COM" xfId="14" xr:uid="{00000000-0005-0000-0000-000005000000}"/>
    <cellStyle name="=C:\WINNT35\SYSTEM32\COMMAND.COM 2" xfId="15" xr:uid="{00000000-0005-0000-0000-000006000000}"/>
    <cellStyle name="=C:\WINNT35\SYSTEM32\COMMAND.COM 2 2" xfId="42" xr:uid="{00000000-0005-0000-0000-000007000000}"/>
    <cellStyle name="=C:\WINNT35\SYSTEM32\COMMAND.COM 3" xfId="41" xr:uid="{00000000-0005-0000-0000-000008000000}"/>
    <cellStyle name="Comma" xfId="1" builtinId="3"/>
    <cellStyle name="Comma 10" xfId="57" xr:uid="{00000000-0005-0000-0000-00000A000000}"/>
    <cellStyle name="Comma 10 2" xfId="80" xr:uid="{00000000-0005-0000-0000-00000B000000}"/>
    <cellStyle name="Comma 11" xfId="86" xr:uid="{00000000-0005-0000-0000-00000C000000}"/>
    <cellStyle name="Comma 2" xfId="17" xr:uid="{00000000-0005-0000-0000-00000D000000}"/>
    <cellStyle name="Comma 2 2" xfId="43" xr:uid="{00000000-0005-0000-0000-00000E000000}"/>
    <cellStyle name="Comma 3" xfId="18" xr:uid="{00000000-0005-0000-0000-00000F000000}"/>
    <cellStyle name="Comma 3 2" xfId="44" xr:uid="{00000000-0005-0000-0000-000010000000}"/>
    <cellStyle name="Comma 4" xfId="19" xr:uid="{00000000-0005-0000-0000-000011000000}"/>
    <cellStyle name="Comma 5" xfId="16" xr:uid="{00000000-0005-0000-0000-000012000000}"/>
    <cellStyle name="Comma 5 2" xfId="66" xr:uid="{00000000-0005-0000-0000-000013000000}"/>
    <cellStyle name="Comma 6" xfId="6" xr:uid="{00000000-0005-0000-0000-000014000000}"/>
    <cellStyle name="Comma 6 2" xfId="39" xr:uid="{00000000-0005-0000-0000-000015000000}"/>
    <cellStyle name="Comma 6 3" xfId="45" xr:uid="{00000000-0005-0000-0000-000016000000}"/>
    <cellStyle name="Comma 7" xfId="37" xr:uid="{00000000-0005-0000-0000-000017000000}"/>
    <cellStyle name="Comma 8" xfId="61" xr:uid="{00000000-0005-0000-0000-000018000000}"/>
    <cellStyle name="Comma 9" xfId="73" xr:uid="{00000000-0005-0000-0000-000019000000}"/>
    <cellStyle name="Currency" xfId="4" builtinId="4"/>
    <cellStyle name="Currency 2" xfId="21" xr:uid="{00000000-0005-0000-0000-00001B000000}"/>
    <cellStyle name="Currency 3" xfId="20" xr:uid="{00000000-0005-0000-0000-00001C000000}"/>
    <cellStyle name="Currency 3 2" xfId="67" xr:uid="{00000000-0005-0000-0000-00001D000000}"/>
    <cellStyle name="Currency 4" xfId="36" xr:uid="{00000000-0005-0000-0000-00001E000000}"/>
    <cellStyle name="Currency 4 2" xfId="71" xr:uid="{00000000-0005-0000-0000-00001F000000}"/>
    <cellStyle name="Currency 4 3" xfId="56" xr:uid="{00000000-0005-0000-0000-000020000000}"/>
    <cellStyle name="Currency 5" xfId="63" xr:uid="{00000000-0005-0000-0000-000021000000}"/>
    <cellStyle name="Currency 6" xfId="74" xr:uid="{00000000-0005-0000-0000-000022000000}"/>
    <cellStyle name="Currency 7" xfId="78" xr:uid="{00000000-0005-0000-0000-000023000000}"/>
    <cellStyle name="Currency 7 2" xfId="81" xr:uid="{00000000-0005-0000-0000-000024000000}"/>
    <cellStyle name="Currency 8" xfId="87" xr:uid="{00000000-0005-0000-0000-000025000000}"/>
    <cellStyle name="greyed" xfId="22" xr:uid="{00000000-0005-0000-0000-000026000000}"/>
    <cellStyle name="greyed 2" xfId="23" xr:uid="{00000000-0005-0000-0000-000027000000}"/>
    <cellStyle name="greyed 2 2" xfId="48" xr:uid="{00000000-0005-0000-0000-000028000000}"/>
    <cellStyle name="greyed 3" xfId="47" xr:uid="{00000000-0005-0000-0000-000029000000}"/>
    <cellStyle name="Hyperlink" xfId="3" builtinId="8"/>
    <cellStyle name="MarkUp_Table" xfId="24" xr:uid="{00000000-0005-0000-0000-00002B000000}"/>
    <cellStyle name="Normal" xfId="0" builtinId="0"/>
    <cellStyle name="Normal 10" xfId="85" xr:uid="{00000000-0005-0000-0000-00002D000000}"/>
    <cellStyle name="Normal 2" xfId="25" xr:uid="{00000000-0005-0000-0000-00002E000000}"/>
    <cellStyle name="Normal 2 2" xfId="50" xr:uid="{00000000-0005-0000-0000-00002F000000}"/>
    <cellStyle name="Normal 3" xfId="26" xr:uid="{00000000-0005-0000-0000-000030000000}"/>
    <cellStyle name="Normal 3 2" xfId="27" xr:uid="{00000000-0005-0000-0000-000031000000}"/>
    <cellStyle name="Normal 3 2 2" xfId="49" xr:uid="{00000000-0005-0000-0000-000032000000}"/>
    <cellStyle name="Normal 3 2 3" xfId="69" xr:uid="{00000000-0005-0000-0000-000033000000}"/>
    <cellStyle name="Normal 3 2 4" xfId="76" xr:uid="{00000000-0005-0000-0000-000034000000}"/>
    <cellStyle name="Normal 3 2 5" xfId="83" xr:uid="{00000000-0005-0000-0000-000035000000}"/>
    <cellStyle name="Normal 3 2 6" xfId="89" xr:uid="{00000000-0005-0000-0000-000036000000}"/>
    <cellStyle name="Normal 3 3" xfId="38" xr:uid="{00000000-0005-0000-0000-000037000000}"/>
    <cellStyle name="Normal 3 4" xfId="68" xr:uid="{00000000-0005-0000-0000-000038000000}"/>
    <cellStyle name="Normal 3 5" xfId="75" xr:uid="{00000000-0005-0000-0000-000039000000}"/>
    <cellStyle name="Normal 3 6" xfId="82" xr:uid="{00000000-0005-0000-0000-00003A000000}"/>
    <cellStyle name="Normal 3 7" xfId="88" xr:uid="{00000000-0005-0000-0000-00003B000000}"/>
    <cellStyle name="Normal 4" xfId="28" xr:uid="{00000000-0005-0000-0000-00003C000000}"/>
    <cellStyle name="Normal 4 2" xfId="59" xr:uid="{00000000-0005-0000-0000-00003D000000}"/>
    <cellStyle name="Normal 4 3" xfId="70" xr:uid="{00000000-0005-0000-0000-00003E000000}"/>
    <cellStyle name="Normal 4 4" xfId="77" xr:uid="{00000000-0005-0000-0000-00003F000000}"/>
    <cellStyle name="Normal 4 5" xfId="84" xr:uid="{00000000-0005-0000-0000-000040000000}"/>
    <cellStyle name="Normal 4 6" xfId="90" xr:uid="{00000000-0005-0000-0000-000041000000}"/>
    <cellStyle name="Normal 5" xfId="8" xr:uid="{00000000-0005-0000-0000-000042000000}"/>
    <cellStyle name="Normal 5 2" xfId="65" xr:uid="{00000000-0005-0000-0000-000043000000}"/>
    <cellStyle name="Normal 6" xfId="5" xr:uid="{00000000-0005-0000-0000-000044000000}"/>
    <cellStyle name="Normal 6 2" xfId="64" xr:uid="{00000000-0005-0000-0000-000045000000}"/>
    <cellStyle name="Normal 6 3" xfId="46" xr:uid="{00000000-0005-0000-0000-000046000000}"/>
    <cellStyle name="Normal 7" xfId="60" xr:uid="{00000000-0005-0000-0000-000047000000}"/>
    <cellStyle name="Normal 8" xfId="72" xr:uid="{00000000-0005-0000-0000-000048000000}"/>
    <cellStyle name="Normal 9" xfId="58" xr:uid="{00000000-0005-0000-0000-000049000000}"/>
    <cellStyle name="Normal 9 2" xfId="79" xr:uid="{00000000-0005-0000-0000-00004A000000}"/>
    <cellStyle name="Percent" xfId="2" builtinId="5"/>
    <cellStyle name="Percent 2" xfId="29" xr:uid="{00000000-0005-0000-0000-00004C000000}"/>
    <cellStyle name="Percent 2 2" xfId="51" xr:uid="{00000000-0005-0000-0000-00004D000000}"/>
    <cellStyle name="Percent 3" xfId="7" xr:uid="{00000000-0005-0000-0000-00004E000000}"/>
    <cellStyle name="Percent 3 2" xfId="40" xr:uid="{00000000-0005-0000-0000-00004F000000}"/>
    <cellStyle name="Percent 4" xfId="62" xr:uid="{00000000-0005-0000-0000-000050000000}"/>
    <cellStyle name="showExposure" xfId="30" xr:uid="{00000000-0005-0000-0000-000051000000}"/>
    <cellStyle name="showExposure 2" xfId="31" xr:uid="{00000000-0005-0000-0000-000052000000}"/>
    <cellStyle name="showExposure 2 2" xfId="53" xr:uid="{00000000-0005-0000-0000-000053000000}"/>
    <cellStyle name="showExposure 3" xfId="52" xr:uid="{00000000-0005-0000-0000-000054000000}"/>
    <cellStyle name="showPercentage" xfId="32" xr:uid="{00000000-0005-0000-0000-000055000000}"/>
    <cellStyle name="showPercentage 2" xfId="33" xr:uid="{00000000-0005-0000-0000-000056000000}"/>
    <cellStyle name="showPercentage 2 2" xfId="55" xr:uid="{00000000-0005-0000-0000-000057000000}"/>
    <cellStyle name="showPercentage 3" xfId="54" xr:uid="{00000000-0005-0000-0000-000058000000}"/>
    <cellStyle name="Style 1" xfId="34" xr:uid="{00000000-0005-0000-0000-000059000000}"/>
    <cellStyle name="Style 1 2" xfId="35" xr:uid="{00000000-0005-0000-0000-00005A000000}"/>
  </cellStyles>
  <dxfs count="35"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theme="0" tint="-0.14996795556505021"/>
        </patternFill>
      </fill>
    </dxf>
    <dxf>
      <font>
        <color auto="1"/>
      </font>
      <fill>
        <patternFill>
          <bgColor theme="0" tint="-0.14996795556505021"/>
        </patternFill>
      </fill>
    </dxf>
    <dxf>
      <font>
        <color auto="1"/>
      </font>
      <fill>
        <patternFill patternType="solid">
          <bgColor theme="1"/>
        </patternFill>
      </fill>
    </dxf>
    <dxf>
      <font>
        <color auto="1"/>
      </font>
      <fill>
        <patternFill patternType="solid">
          <bgColor theme="1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ont>
        <color auto="1"/>
      </font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FF"/>
      <color rgb="FFC49F05"/>
      <color rgb="FF4E98D2"/>
      <color rgb="FF00447C"/>
      <color rgb="FF003366"/>
      <color rgb="FFC9E7F6"/>
      <color rgb="FFE2C662"/>
      <color rgb="FF003399"/>
      <color rgb="FF1D0E8C"/>
      <color rgb="FF0C27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externalLink" Target="externalLinks/externalLink15.xml"/><Relationship Id="rId39" Type="http://schemas.openxmlformats.org/officeDocument/2006/relationships/powerPivotData" Target="model/item.data"/><Relationship Id="rId21" Type="http://schemas.openxmlformats.org/officeDocument/2006/relationships/externalLink" Target="externalLinks/externalLink10.xml"/><Relationship Id="rId34" Type="http://schemas.openxmlformats.org/officeDocument/2006/relationships/theme" Target="theme/theme1.xml"/><Relationship Id="rId42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9" Type="http://schemas.openxmlformats.org/officeDocument/2006/relationships/externalLink" Target="externalLinks/externalLink1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32" Type="http://schemas.openxmlformats.org/officeDocument/2006/relationships/externalLink" Target="externalLinks/externalLink21.xml"/><Relationship Id="rId37" Type="http://schemas.openxmlformats.org/officeDocument/2006/relationships/sharedStrings" Target="sharedStrings.xml"/><Relationship Id="rId40" Type="http://schemas.openxmlformats.org/officeDocument/2006/relationships/calcChain" Target="calcChain.xml"/><Relationship Id="rId45" Type="http://schemas.openxmlformats.org/officeDocument/2006/relationships/customXml" Target="../customXml/item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0.xml"/><Relationship Id="rId44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30" Type="http://schemas.openxmlformats.org/officeDocument/2006/relationships/externalLink" Target="externalLinks/externalLink19.xml"/><Relationship Id="rId35" Type="http://schemas.openxmlformats.org/officeDocument/2006/relationships/connections" Target="connections.xml"/><Relationship Id="rId43" Type="http://schemas.openxmlformats.org/officeDocument/2006/relationships/customXml" Target="../customXml/item3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38" Type="http://schemas.openxmlformats.org/officeDocument/2006/relationships/sheetMetadata" Target="metadata.xml"/><Relationship Id="rId46" Type="http://schemas.openxmlformats.org/officeDocument/2006/relationships/customXml" Target="../customXml/item6.xml"/><Relationship Id="rId20" Type="http://schemas.openxmlformats.org/officeDocument/2006/relationships/externalLink" Target="externalLinks/externalLink9.xml"/><Relationship Id="rId41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DATA!$O$2</c:f>
              <c:strCache>
                <c:ptCount val="1"/>
                <c:pt idx="0">
                  <c:v>Remittance Outflows Growth Rate</c:v>
                </c:pt>
              </c:strCache>
            </c:strRef>
          </c:tx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0307093781723671E-3"/>
                  <c:y val="-1.38177182680797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788-4C69-A768-2CA2F76D03AE}"/>
                </c:ext>
              </c:extLst>
            </c:dLbl>
            <c:dLbl>
              <c:idx val="2"/>
              <c:layout>
                <c:manualLayout>
                  <c:x val="-4.440958708089203E-2"/>
                  <c:y val="4.1571534534638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788-4C69-A768-2CA2F76D03AE}"/>
                </c:ext>
              </c:extLst>
            </c:dLbl>
            <c:dLbl>
              <c:idx val="4"/>
              <c:layout>
                <c:manualLayout>
                  <c:x val="-3.6587936819255359E-2"/>
                  <c:y val="4.55279097348324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788-4C69-A768-2CA2F76D03AE}"/>
                </c:ext>
              </c:extLst>
            </c:dLbl>
            <c:dLbl>
              <c:idx val="6"/>
              <c:layout>
                <c:manualLayout>
                  <c:x val="-2.8799126426651715E-2"/>
                  <c:y val="4.15715345346383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788-4C69-A768-2CA2F76D03AE}"/>
                </c:ext>
              </c:extLst>
            </c:dLbl>
            <c:dLbl>
              <c:idx val="8"/>
              <c:layout>
                <c:manualLayout>
                  <c:x val="-3.658793681925529E-2"/>
                  <c:y val="2.970240893405594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788-4C69-A768-2CA2F76D03AE}"/>
                </c:ext>
              </c:extLst>
            </c:dLbl>
            <c:dLbl>
              <c:idx val="10"/>
              <c:layout>
                <c:manualLayout>
                  <c:x val="-4.2974761341190222E-2"/>
                  <c:y val="4.5527909734832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788-4C69-A768-2CA2F76D03AE}"/>
                </c:ext>
              </c:extLst>
            </c:dLbl>
            <c:dLbl>
              <c:idx val="12"/>
              <c:layout>
                <c:manualLayout>
                  <c:x val="-3.0634249883129513E-2"/>
                  <c:y val="4.15715345346383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788-4C69-A768-2CA2F76D03A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25400" cap="rnd">
                <a:solidFill>
                  <a:srgbClr val="C00000"/>
                </a:solidFill>
              </a:ln>
              <a:effectLst/>
            </c:spPr>
            <c:trendlineType val="linear"/>
            <c:dispRSqr val="0"/>
            <c:dispEq val="0"/>
          </c:trendline>
          <c:cat>
            <c:strRef>
              <c:extLst>
                <c:ext xmlns:c15="http://schemas.microsoft.com/office/drawing/2012/chart" uri="{02D57815-91ED-43cb-92C2-25804820EDAC}">
                  <c15:fullRef>
                    <c15:sqref>DATA!$N$4:$N$29</c15:sqref>
                  </c15:fullRef>
                </c:ext>
              </c:extLst>
              <c:f>DATA!$N$17:$N$29</c:f>
              <c:strCache>
                <c:ptCount val="13"/>
                <c:pt idx="0">
                  <c:v>2022 Q3</c:v>
                </c:pt>
                <c:pt idx="1">
                  <c:v>2022 Q4</c:v>
                </c:pt>
                <c:pt idx="2">
                  <c:v>2023 Q1</c:v>
                </c:pt>
                <c:pt idx="3">
                  <c:v>2023 Q2</c:v>
                </c:pt>
                <c:pt idx="4">
                  <c:v>2023 Q3</c:v>
                </c:pt>
                <c:pt idx="5">
                  <c:v>2023 Q4</c:v>
                </c:pt>
                <c:pt idx="6">
                  <c:v>2024 Q1</c:v>
                </c:pt>
                <c:pt idx="7">
                  <c:v>2024 Q2</c:v>
                </c:pt>
                <c:pt idx="8">
                  <c:v>2024 Q3</c:v>
                </c:pt>
                <c:pt idx="9">
                  <c:v>2024 Q4</c:v>
                </c:pt>
                <c:pt idx="10">
                  <c:v>2025 Q1</c:v>
                </c:pt>
                <c:pt idx="11">
                  <c:v>2025 Q2</c:v>
                </c:pt>
                <c:pt idx="12">
                  <c:v>2025 Q3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DATA!$P$4:$P$29</c15:sqref>
                  </c15:fullRef>
                </c:ext>
              </c:extLst>
              <c:f>DATA!$P$17:$P$29</c:f>
              <c:numCache>
                <c:formatCode>0.0%</c:formatCode>
                <c:ptCount val="13"/>
                <c:pt idx="0">
                  <c:v>-0.16768417345930675</c:v>
                </c:pt>
                <c:pt idx="1">
                  <c:v>0.30253286357016912</c:v>
                </c:pt>
                <c:pt idx="2">
                  <c:v>-8.0536984624987193E-2</c:v>
                </c:pt>
                <c:pt idx="3">
                  <c:v>2.4152866334940664E-2</c:v>
                </c:pt>
                <c:pt idx="4">
                  <c:v>-2.7485283510232224E-2</c:v>
                </c:pt>
                <c:pt idx="5">
                  <c:v>9.0259681432110078E-2</c:v>
                </c:pt>
                <c:pt idx="6">
                  <c:v>-4.8596328741968259E-2</c:v>
                </c:pt>
                <c:pt idx="7">
                  <c:v>2.0159007535761379E-2</c:v>
                </c:pt>
                <c:pt idx="8">
                  <c:v>-4.4560115181634434E-2</c:v>
                </c:pt>
                <c:pt idx="9">
                  <c:v>0.10871132714581978</c:v>
                </c:pt>
                <c:pt idx="10">
                  <c:v>-0.11138809980607714</c:v>
                </c:pt>
                <c:pt idx="11">
                  <c:v>0.11189008996514577</c:v>
                </c:pt>
                <c:pt idx="12">
                  <c:v>-4.5167518191696822E-2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ED-4C3B-A511-64E4D95CC858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995171695"/>
        <c:axId val="1995187055"/>
      </c:lineChart>
      <c:catAx>
        <c:axId val="199517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87055"/>
        <c:crosses val="autoZero"/>
        <c:auto val="1"/>
        <c:lblAlgn val="ctr"/>
        <c:lblOffset val="100"/>
        <c:noMultiLvlLbl val="0"/>
      </c:catAx>
      <c:valAx>
        <c:axId val="1995187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Growth Rate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71695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"/>
          <c:order val="0"/>
          <c:tx>
            <c:strRef>
              <c:f>DATA!$T$2</c:f>
              <c:strCache>
                <c:ptCount val="1"/>
                <c:pt idx="0">
                  <c:v>Remittance Inflows Growth Rate</c:v>
                </c:pt>
              </c:strCache>
            </c:strRef>
          </c:tx>
          <c:spPr>
            <a:ln w="22225" cap="rnd">
              <a:solidFill>
                <a:schemeClr val="tx2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3.5359894237267674E-2"/>
                  <c:y val="4.18510360910890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4CC-41D8-8E4E-867500689DD5}"/>
                </c:ext>
              </c:extLst>
            </c:dLbl>
            <c:dLbl>
              <c:idx val="3"/>
              <c:layout>
                <c:manualLayout>
                  <c:x val="-4.6650972759013594E-2"/>
                  <c:y val="-5.772335005242160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4CC-41D8-8E4E-867500689DD5}"/>
                </c:ext>
              </c:extLst>
            </c:dLbl>
            <c:dLbl>
              <c:idx val="5"/>
              <c:layout>
                <c:manualLayout>
                  <c:x val="-3.7260070646966639E-2"/>
                  <c:y val="4.18510360910889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4CC-41D8-8E4E-867500689DD5}"/>
                </c:ext>
              </c:extLst>
            </c:dLbl>
            <c:dLbl>
              <c:idx val="6"/>
              <c:layout>
                <c:manualLayout>
                  <c:x val="-3.5377298001844526E-2"/>
                  <c:y val="-7.36552518353833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4CC-41D8-8E4E-867500689DD5}"/>
                </c:ext>
              </c:extLst>
            </c:dLbl>
            <c:dLbl>
              <c:idx val="12"/>
              <c:layout>
                <c:manualLayout>
                  <c:x val="-2.2190032245817167E-2"/>
                  <c:y val="-4.97573991609407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4CC-41D8-8E4E-867500689DD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25400" cap="rnd">
                <a:solidFill>
                  <a:srgbClr val="C49F05"/>
                </a:solidFill>
              </a:ln>
              <a:effectLst/>
            </c:spPr>
            <c:trendlineType val="linear"/>
            <c:dispRSqr val="0"/>
            <c:dispEq val="0"/>
          </c:trendline>
          <c:cat>
            <c:strRef>
              <c:extLst>
                <c:ext xmlns:c15="http://schemas.microsoft.com/office/drawing/2012/chart" uri="{02D57815-91ED-43cb-92C2-25804820EDAC}">
                  <c15:fullRef>
                    <c15:sqref>DATA!$N$4:$N$29</c15:sqref>
                  </c15:fullRef>
                </c:ext>
              </c:extLst>
              <c:f>DATA!$N$17:$N$29</c:f>
              <c:strCache>
                <c:ptCount val="13"/>
                <c:pt idx="0">
                  <c:v>2022 Q3</c:v>
                </c:pt>
                <c:pt idx="1">
                  <c:v>2022 Q4</c:v>
                </c:pt>
                <c:pt idx="2">
                  <c:v>2023 Q1</c:v>
                </c:pt>
                <c:pt idx="3">
                  <c:v>2023 Q2</c:v>
                </c:pt>
                <c:pt idx="4">
                  <c:v>2023 Q3</c:v>
                </c:pt>
                <c:pt idx="5">
                  <c:v>2023 Q4</c:v>
                </c:pt>
                <c:pt idx="6">
                  <c:v>2024 Q1</c:v>
                </c:pt>
                <c:pt idx="7">
                  <c:v>2024 Q2</c:v>
                </c:pt>
                <c:pt idx="8">
                  <c:v>2024 Q3</c:v>
                </c:pt>
                <c:pt idx="9">
                  <c:v>2024 Q4</c:v>
                </c:pt>
                <c:pt idx="10">
                  <c:v>2025 Q1</c:v>
                </c:pt>
                <c:pt idx="11">
                  <c:v>2025 Q2</c:v>
                </c:pt>
                <c:pt idx="12">
                  <c:v>2025 Q3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DATA!$U$4:$U$29</c15:sqref>
                  </c15:fullRef>
                </c:ext>
              </c:extLst>
              <c:f>DATA!$U$17:$U$29</c:f>
              <c:numCache>
                <c:formatCode>0.0%</c:formatCode>
                <c:ptCount val="13"/>
                <c:pt idx="0">
                  <c:v>9.3823684022987588E-2</c:v>
                </c:pt>
                <c:pt idx="1">
                  <c:v>1.7376683746241212E-2</c:v>
                </c:pt>
                <c:pt idx="2">
                  <c:v>-9.3655182307463058E-2</c:v>
                </c:pt>
                <c:pt idx="3">
                  <c:v>-3.685443468177757E-3</c:v>
                </c:pt>
                <c:pt idx="4">
                  <c:v>0.10922789883943813</c:v>
                </c:pt>
                <c:pt idx="5">
                  <c:v>-6.8433286614737077E-2</c:v>
                </c:pt>
                <c:pt idx="6">
                  <c:v>-2.1848364512375151E-2</c:v>
                </c:pt>
                <c:pt idx="7">
                  <c:v>1.5569539207084471E-2</c:v>
                </c:pt>
                <c:pt idx="8">
                  <c:v>1.5292394716380473E-2</c:v>
                </c:pt>
                <c:pt idx="9">
                  <c:v>-4.0817606281625451E-2</c:v>
                </c:pt>
                <c:pt idx="10">
                  <c:v>-0.18298637806265577</c:v>
                </c:pt>
                <c:pt idx="11">
                  <c:v>0.2134577418069267</c:v>
                </c:pt>
                <c:pt idx="12">
                  <c:v>5.8738887481941358E-3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D8-4CBE-B13A-91E1AC50057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995171695"/>
        <c:axId val="1995187055"/>
      </c:lineChart>
      <c:catAx>
        <c:axId val="199517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87055"/>
        <c:crosses val="autoZero"/>
        <c:auto val="1"/>
        <c:lblAlgn val="ctr"/>
        <c:lblOffset val="100"/>
        <c:noMultiLvlLbl val="0"/>
      </c:catAx>
      <c:valAx>
        <c:axId val="1995187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Growth Rate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95171695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ysClr val="windowText" lastClr="000000"/>
                </a:solidFill>
              </a:rPr>
              <a:t>Chart 1: Share of Remittance Outflows to Source Countries 2024Q1</a:t>
            </a:r>
          </a:p>
        </c:rich>
      </c:tx>
      <c:layout>
        <c:manualLayout>
          <c:xMode val="edge"/>
          <c:yMode val="edge"/>
          <c:x val="0.12526446472457647"/>
          <c:y val="9.6031044492619604E-3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007061038664757"/>
          <c:y val="0.32367414776228759"/>
          <c:w val="0.57937318180054853"/>
          <c:h val="0.51653803964159661"/>
        </c:manualLayout>
      </c:layout>
      <c:doughnutChart>
        <c:varyColors val="1"/>
        <c:ser>
          <c:idx val="0"/>
          <c:order val="0"/>
          <c:tx>
            <c:strRef>
              <c:f>Calculations!$B$14</c:f>
              <c:strCache>
                <c:ptCount val="1"/>
                <c:pt idx="0">
                  <c:v>Chart 1: Share of Remittance Outflows to Source Countries 2023Q4</c:v>
                </c:pt>
              </c:strCache>
            </c:strRef>
          </c:tx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860-4BC7-BF54-0E10F43E417D}"/>
              </c:ext>
            </c:extLst>
          </c:dPt>
          <c:dPt>
            <c:idx val="1"/>
            <c:bubble3D val="0"/>
            <c:spPr>
              <a:solidFill>
                <a:srgbClr val="E0B412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860-4BC7-BF54-0E10F43E417D}"/>
              </c:ext>
            </c:extLst>
          </c:dPt>
          <c:dPt>
            <c:idx val="2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860-4BC7-BF54-0E10F43E417D}"/>
              </c:ext>
            </c:extLst>
          </c:dPt>
          <c:dPt>
            <c:idx val="3"/>
            <c:bubble3D val="0"/>
            <c:spPr>
              <a:solidFill>
                <a:srgbClr val="C00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860-4BC7-BF54-0E10F43E417D}"/>
              </c:ext>
            </c:extLst>
          </c:dPt>
          <c:dPt>
            <c:idx val="4"/>
            <c:bubble3D val="0"/>
            <c:spPr>
              <a:solidFill>
                <a:schemeClr val="bg1">
                  <a:lumMod val="5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7860-4BC7-BF54-0E10F43E417D}"/>
              </c:ext>
            </c:extLst>
          </c:dPt>
          <c:dLbls>
            <c:dLbl>
              <c:idx val="0"/>
              <c:layout>
                <c:manualLayout>
                  <c:x val="6.7379923140906434E-2"/>
                  <c:y val="0.1355206182830742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60-4BC7-BF54-0E10F43E417D}"/>
                </c:ext>
              </c:extLst>
            </c:dLbl>
            <c:dLbl>
              <c:idx val="1"/>
              <c:layout>
                <c:manualLayout>
                  <c:x val="-0.11229987190151099"/>
                  <c:y val="6.2420178920202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860-4BC7-BF54-0E10F43E417D}"/>
                </c:ext>
              </c:extLst>
            </c:dLbl>
            <c:dLbl>
              <c:idx val="2"/>
              <c:layout>
                <c:manualLayout>
                  <c:x val="-0.13101651721842947"/>
                  <c:y val="-9.603104449261960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860-4BC7-BF54-0E10F43E417D}"/>
                </c:ext>
              </c:extLst>
            </c:dLbl>
            <c:dLbl>
              <c:idx val="3"/>
              <c:layout>
                <c:manualLayout>
                  <c:x val="-0.14973316253534796"/>
                  <c:y val="-4.80153776320166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860-4BC7-BF54-0E10F43E417D}"/>
                </c:ext>
              </c:extLst>
            </c:dLbl>
            <c:dLbl>
              <c:idx val="4"/>
              <c:layout>
                <c:manualLayout>
                  <c:x val="-0.16844980785226643"/>
                  <c:y val="-7.07308239115966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860-4BC7-BF54-0E10F43E417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Calculations!$A$15:$A$19</c:f>
              <c:strCache>
                <c:ptCount val="5"/>
                <c:pt idx="0">
                  <c:v>JA</c:v>
                </c:pt>
                <c:pt idx="1">
                  <c:v>PH</c:v>
                </c:pt>
                <c:pt idx="2">
                  <c:v>HN</c:v>
                </c:pt>
                <c:pt idx="3">
                  <c:v>US</c:v>
                </c:pt>
                <c:pt idx="4">
                  <c:v>Other</c:v>
                </c:pt>
              </c:strCache>
            </c:strRef>
          </c:cat>
          <c:val>
            <c:numRef>
              <c:f>Calculations!$B$15:$B$19</c:f>
              <c:numCache>
                <c:formatCode>0.0%</c:formatCode>
                <c:ptCount val="5"/>
                <c:pt idx="0">
                  <c:v>0.61581514172311436</c:v>
                </c:pt>
                <c:pt idx="1">
                  <c:v>0.14900248536552801</c:v>
                </c:pt>
                <c:pt idx="2">
                  <c:v>7.0611914236918372E-2</c:v>
                </c:pt>
                <c:pt idx="3">
                  <c:v>4.1885355476251739E-2</c:v>
                </c:pt>
                <c:pt idx="4">
                  <c:v>0.12268510319818726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860-4BC7-BF54-0E10F43E417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8"/>
        <c:holeSize val="70"/>
      </c:doughnutChart>
      <c:spPr>
        <a:noFill/>
        <a:ln>
          <a:noFill/>
        </a:ln>
        <a:effectLst>
          <a:glow rad="1638300">
            <a:srgbClr val="FF0000">
              <a:alpha val="40000"/>
            </a:srgbClr>
          </a:glow>
          <a:softEdge rad="63500"/>
        </a:effectLst>
      </c:spPr>
    </c:plotArea>
    <c:legend>
      <c:legendPos val="r"/>
      <c:layout>
        <c:manualLayout>
          <c:xMode val="edge"/>
          <c:yMode val="edge"/>
          <c:x val="0.82701486897464016"/>
          <c:y val="0.34007498299611261"/>
          <c:w val="0.13929516945490647"/>
          <c:h val="0.3869577573732936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1"/>
    </mc:Choice>
    <mc:Fallback>
      <c:style val="11"/>
    </mc:Fallback>
  </mc:AlternateContent>
  <c:chart>
    <c:title>
      <c:tx>
        <c:rich>
          <a:bodyPr/>
          <a:lstStyle/>
          <a:p>
            <a:pPr algn="ctr" rtl="0">
              <a:defRPr lang="en-GB" sz="16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GB"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Chart 2: Share of Remittance Inflows from Source Countries 2024Q1</a:t>
            </a:r>
          </a:p>
        </c:rich>
      </c:tx>
      <c:overlay val="0"/>
      <c:spPr>
        <a:solidFill>
          <a:sysClr val="window" lastClr="FFFFFF"/>
        </a:solidFill>
      </c:spPr>
    </c:title>
    <c:autoTitleDeleted val="0"/>
    <c:plotArea>
      <c:layout>
        <c:manualLayout>
          <c:layoutTarget val="inner"/>
          <c:xMode val="edge"/>
          <c:yMode val="edge"/>
          <c:x val="0.26338918374064019"/>
          <c:y val="0.33907981478248583"/>
          <c:w val="0.53977463429762762"/>
          <c:h val="0.5214994088911690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Calculations!$B$28</c:f>
              <c:strCache>
                <c:ptCount val="1"/>
                <c:pt idx="0">
                  <c:v>Chart 2: Share of Remittance Inflows from Source Countries 2023Q4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009900"/>
              </a:solidFill>
            </c:spPr>
            <c:extLst>
              <c:ext xmlns:c16="http://schemas.microsoft.com/office/drawing/2014/chart" uri="{C3380CC4-5D6E-409C-BE32-E72D297353CC}">
                <c16:uniqueId val="{00000001-DB22-4AF0-B1A7-D31A05A0B376}"/>
              </c:ext>
            </c:extLst>
          </c:dPt>
          <c:dPt>
            <c:idx val="2"/>
            <c:invertIfNegative val="0"/>
            <c:bubble3D val="0"/>
            <c:spPr>
              <a:solidFill>
                <a:srgbClr val="C00000"/>
              </a:solidFill>
            </c:spPr>
            <c:extLst>
              <c:ext xmlns:c16="http://schemas.microsoft.com/office/drawing/2014/chart" uri="{C3380CC4-5D6E-409C-BE32-E72D297353CC}">
                <c16:uniqueId val="{00000003-DB22-4AF0-B1A7-D31A05A0B376}"/>
              </c:ext>
            </c:extLst>
          </c:dPt>
          <c:dPt>
            <c:idx val="3"/>
            <c:invertIfNegative val="0"/>
            <c:bubble3D val="0"/>
            <c:spPr>
              <a:solidFill>
                <a:srgbClr val="E0B412"/>
              </a:solidFill>
            </c:spPr>
            <c:extLst>
              <c:ext xmlns:c16="http://schemas.microsoft.com/office/drawing/2014/chart" uri="{C3380CC4-5D6E-409C-BE32-E72D297353CC}">
                <c16:uniqueId val="{00000005-DB22-4AF0-B1A7-D31A05A0B37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n-GB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Calculations!$A$29:$A$33</c:f>
              <c:strCache>
                <c:ptCount val="5"/>
                <c:pt idx="0">
                  <c:v>JA</c:v>
                </c:pt>
                <c:pt idx="1">
                  <c:v>UK</c:v>
                </c:pt>
                <c:pt idx="2">
                  <c:v>US</c:v>
                </c:pt>
                <c:pt idx="3">
                  <c:v>CA</c:v>
                </c:pt>
                <c:pt idx="4">
                  <c:v>Other</c:v>
                </c:pt>
              </c:strCache>
            </c:strRef>
          </c:cat>
          <c:val>
            <c:numRef>
              <c:f>Calculations!$B$29:$B$33</c:f>
              <c:numCache>
                <c:formatCode>0.0%</c:formatCode>
                <c:ptCount val="5"/>
                <c:pt idx="0">
                  <c:v>0.1417664519300631</c:v>
                </c:pt>
                <c:pt idx="1">
                  <c:v>6.8116497787248487E-2</c:v>
                </c:pt>
                <c:pt idx="2">
                  <c:v>0.53135857556101129</c:v>
                </c:pt>
                <c:pt idx="3">
                  <c:v>5.100329477355741E-2</c:v>
                </c:pt>
                <c:pt idx="4">
                  <c:v>0.20775517994811957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B22-4AF0-B1A7-D31A05A0B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801728"/>
        <c:axId val="287803264"/>
      </c:barChart>
      <c:catAx>
        <c:axId val="28780172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87803264"/>
        <c:crosses val="autoZero"/>
        <c:auto val="1"/>
        <c:lblAlgn val="ctr"/>
        <c:lblOffset val="100"/>
        <c:noMultiLvlLbl val="0"/>
      </c:catAx>
      <c:valAx>
        <c:axId val="287803264"/>
        <c:scaling>
          <c:orientation val="minMax"/>
          <c:max val="1"/>
        </c:scaling>
        <c:delete val="0"/>
        <c:axPos val="b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8780172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2" l="0.70000000000000062" r="0.70000000000000062" t="0.750000000000002" header="0.30000000000000032" footer="0.30000000000000032"/>
    <c:pageSetup/>
  </c:printSettings>
  <c:userShapes r:id="rId1"/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size">
        <cx:f>_xlchart.v1.2</cx:f>
      </cx:numDim>
    </cx:data>
  </cx:chartData>
  <cx:chart>
    <cx:title pos="t" align="ctr" overlay="0">
      <cx:tx>
        <cx:txData>
          <cx:v># of Transactions (more than) &gt; $CI500 - Outflows Top 5 Countries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1" i="0" u="none" strike="noStrike" baseline="0">
              <a:solidFill>
                <a:srgbClr val="00447C"/>
              </a:solidFill>
              <a:latin typeface="Calibri"/>
            </a:rPr>
            <a:t># of Transactions (more than) &gt; $CI500 - Outflows Top 5 Countries</a:t>
          </a:r>
        </a:p>
      </cx:txPr>
    </cx:title>
    <cx:plotArea>
      <cx:plotAreaRegion>
        <cx:series layoutId="treemap" uniqueId="{F4455256-B6FB-4F02-9F2E-AA3CAA583272}">
          <cx:tx>
            <cx:txData>
              <cx:f>_xlchart.v1.1</cx:f>
              <cx:v># of Transactions (more than) &gt; $CI500 - Outflows</cx:v>
            </cx:txData>
          </cx:tx>
          <cx:dataLabels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  <cx:legend pos="t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endParaRPr lang="en-US" sz="9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Calibri"/>
          </a:endParaRPr>
        </a:p>
      </cx:txPr>
    </cx:legend>
  </cx:chart>
  <cx:spPr>
    <a:ln>
      <a:noFill/>
    </a:ln>
  </cx:spPr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_xlchart.v1.3</cx:f>
      </cx:strDim>
      <cx:numDim type="size">
        <cx:f>_xlchart.v1.5</cx:f>
      </cx:numDim>
    </cx:data>
  </cx:chartData>
  <cx:chart>
    <cx:title pos="t" align="ctr" overlay="0">
      <cx:tx>
        <cx:txData>
          <cx:v># of Transactions (less than) &lt; $CI500 - Outflows Top 5 Countries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1" i="0" u="none" strike="noStrike" baseline="0">
              <a:solidFill>
                <a:srgbClr val="00447C"/>
              </a:solidFill>
              <a:latin typeface="Calibri"/>
            </a:rPr>
            <a:t># of Transactions (less than) &lt; $CI500 - Outflows Top 5 Countries</a:t>
          </a:r>
        </a:p>
      </cx:txPr>
    </cx:title>
    <cx:plotArea>
      <cx:plotAreaRegion>
        <cx:series layoutId="treemap" uniqueId="{296D8766-C007-4174-9E5A-0E2653F06DD9}">
          <cx:tx>
            <cx:txData>
              <cx:f>_xlchart.v1.4</cx:f>
              <cx:v># of Transactions (less than) &lt; $CI500 - Outflows</cx:v>
            </cx:txData>
          </cx:tx>
          <cx:dataLabels pos="inEnd">
            <cx:visibility seriesName="0" categoryName="1" value="1"/>
            <cx:separator>
</cx:separator>
          </cx:dataLabels>
          <cx:dataId val="0"/>
          <cx:layoutPr>
            <cx:parentLabelLayout val="overlapping"/>
          </cx:layoutPr>
        </cx:series>
      </cx:plotAreaRegion>
    </cx:plotArea>
    <cx:legend pos="t" align="ctr" overlay="0"/>
  </cx:chart>
  <cx:spPr>
    <a:ln>
      <a:noFill/>
    </a:ln>
  </cx:spPr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_xlchart.v5.7</cx:f>
        <cx:nf>_xlchart.v5.6</cx:nf>
      </cx:strDim>
      <cx:numDim type="colorVal">
        <cx:f>_xlchart.v5.9</cx:f>
        <cx:nf>_xlchart.v5.8</cx:n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n-US" sz="1400" b="1" i="0" u="none" strike="noStrike" baseline="0">
                <a:solidFill>
                  <a:schemeClr val="bg1"/>
                </a:solidFill>
                <a:effectLst/>
                <a:latin typeface="Verdana" panose="020B0604030504040204" pitchFamily="34" charset="0"/>
                <a:ea typeface="Verdana" panose="020B0604030504040204" pitchFamily="34" charset="0"/>
                <a:cs typeface="Calibri" panose="020F0502020204030204" pitchFamily="34" charset="0"/>
              </a:rPr>
              <a:t>COUNTRY NET MSB REMITTANCES </a:t>
            </a:r>
            <a:endParaRPr lang="en-US" sz="1400" b="0" i="0" u="none" strike="noStrike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endParaRPr>
          </a:p>
        </cx:rich>
      </cx:tx>
    </cx:title>
    <cx:plotArea>
      <cx:plotAreaRegion>
        <cx:plotSurface>
          <cx:spPr>
            <a:noFill/>
            <a:ln>
              <a:noFill/>
            </a:ln>
          </cx:spPr>
        </cx:plotSurface>
        <cx:series layoutId="regionMap" uniqueId="{DC8E9AD5-F3C1-49A6-AB37-A7950B553967}">
          <cx:dataId val="0"/>
          <cx:layoutPr>
            <cx:geography cultureLanguage="en-US" cultureRegion="KY" attribution="Powered by Bing">
              <cx:geoCache provider="{E9337A44-BEBE-4D9F-B70C-5C5E7DAFC167}">
                <cx:binary>7H1pc9y20u5fceXD/XSpYCFA4NyTU2VyZiRZ1hIt3r6wtIUbCJAguP76t+mRYolRZDulWz71lpWK
p0QOSaC78fTTC6F/Xw//ula3l/bVUCrd/Ot6+O2X1LnqX7/+2lynt+Vls1Nm19Y05g+3c23KX80f
f2TXt7/e2Ms+08mvBGH/1+v00rrb4Zf//Bvultyat+b60mVG/97e2vH0tmmVa5459+SpV9em1W6+
PIE7/fbLm9eHr/ej17+8utUuc+P5WN3+9suj7/zy6tflnf7y1FcKBubaG7gWix1COYIfJrc/v7xS
Rid3p70g2KGcSil8tD3t3z/76LKE699clpfZ9eX9wacG9Hk4lzc39rZpXt19Prjw0egfHM8aE20n
H5l5pG8OP0/t18fC/c+/FwdgsosjD+S/lMzXTi3Fv69vsmfn+n3CJ2SHMsIQEWTWAELkkfADOcue
B4iy7engXsxb2X91NE9L/u6yhdzvji6lvn/046W+e/Hx9dEL2ry/I3wcIMnvTFqCXB/aPBM73Mdc
SLoVO6KP5b7bjpf6WTN4WvD31y0kf394Kfrdjz9e9EcANqevdy9eUPqYgPh9ysCwn0QcwXYQxZJh
cXeaP5b+EcCNvUzaf6CAB5cudPDgzFINR/s/Xg0ne/tv909O9o/WZ/fCeAppvw99MN+RjFLEH6MO
JniHSk4oWQj+JM1UVlWZvm2eG8TTtv/o4oXwH51biv9k78eLP4LlfvOsvX2f5DnZYQGVgqM7YH+s
AU/yHY4ERoJ98Qtbh78F/q+P52kl3F+3kP/94aXoZ54BZGLhTv9y4P+rx907PlpdnL5+SbMH+CeE
Mk4WUhd8h8lAIkTh//ln4W73jL5p7eU/MP4vVy4k/+XEUvZ7/wV+Nzp+e3wY7r8g9vs7s8vFXNLH
HjcgOxIJgakvtqJfQE9klCmvnqdef2Pyf165EP2XWy5FHx3/eLO/ONo/X69enZ2/Pn9JyKdyhwGb
DHwabOW80IOUOwiLmfD7T7L9C52525tXZ+7S/RMnsLh8oZHF2aVaLgADfjQaRcegkVenLxqByZ0Z
dAhG/I7vyMdrQ/g7Mxsi8h6W2L33vXMGpnGXr07/URAWPbh2oY2Hp5aqiE5/vCpWx4f7Mzs9enW6
PrkI3+5H92J5AWYEy0AGPiJsERkEaIdCtIYo8rfrB98/dKuLlSkzDZrQr05vq/ZKZdf3558a1NOI
9dQ9Frp56itLHa3+C1DsqXG+WOLip44+p5Q+G9HT2aYnTy1TGlF79YLMllBwIBT8+HZ5IAQL5GFo
LdCOoEQEQG63aLd09F8ZzdNLZjuHxSLZHlwui+jix0NX+Po0fL06Bn/2YouB7mAIJSCYu/tZiJ2B
34c8EyXAbbc/98/e4lZ4aa8ub0xzf/Tb0erLlQvxfzmxVEEY/ngVnJ+C81i9Xr36P5dl9f9enR+H
r3cBMF9MH2gn8DmXKLgL8Bb64HgHQUYVBcsY+9yC/7i5vHl1qW9enZury8Q8N6qnl8OTN1mo58nv
LDV1fv7jNXV8vrcGuvG8ZhYh6tfSuttk/DfB46esvLq86m+/NoLHWennMu4epNx9xnzJBH0EjkTO
RgOpSR+Ob+e7XZ3fMoanLeHLlQv1fzmx1Pmn9z9e519is+fV/u1C/xl4KvdN9g6E+vXq9b39PeUH
fqa6/qa496R8vwNqjtYnr9++nOQJVPbYXLa7C+Xl47hS0B3pB1wScRd3LrJdR7fVpXpuNE8jzt1l
C7i5O7rEmqOTH48199WXl0Oan8Wlb8Sa/aPVSyYXf1ZTn0SgZcD3DRX774P4ny0Ed90d3yT+g/XR
xxf0r3jH97HkEFQ/4pIUOCaE4ZL7d0XWBbof3Orx8vvR/e6yBbrfHV2i+8H6x6P74frD/pzPfyl0
h/yGpJRJGkAW9mFiAyOo6UFLwfzf/eO27P3wdsiu/0EUd3/dQtj3h5fSPvzw46V9sj6F9MpLydrj
OzM34XPv0fYHeo8eyjyATgGfQZGU3/UuLXqTTm5t+9xwnmYw26sWUt8eXMr85L/Awj/tH4avw/cw
kheT+88AdZlPXfrQr5Lj7/OgP6n6N7nOL9XylzJ1/LMX4Bu5erh+u//pBUEGB1DVFNTH95XoRYZU
iB3o0COc32P7gsCEtyqbbp8DvafR/f66Bb7fH14ifPjpx3vVB71pL2b3P3vwHrZlfxP63LVkHOwf
7ULt+TnL+z7wZ3MihgKBvy/NiMcsB3glQ4z7971ic5Pw1g62/PKubeIA+tBvTHl/7qnM3dMrYnn9
YmUsTy9XyO5/QTXnBJKWhy8YVIkdhiXUZu6rN4u+bA+qmNCtBDl8eteuxO7FvlXJCfQLlv8gvLq/
bqGC+8NL0Z/AlH94R8ze/ku2ZlPowZujK/xn1vLRYsCI7gTQs+rPDWQPF0GUZv+kI/vusoW8744u
xR39N7TkXYQvaOc/q/WPK0if64ZLrn9PDV7M9/5kPvAm1Le53G9tN/w+j/uzC/IJs/+OQtWjfv0X
WxY/30b4xlXxpbPmxWT/s33oz1c0vwmYHjbHvpQSfvYBL9+W/SZV3OfDX0oNPzP8D19bXpKhr6XU
v88R/8zwP/Wq+FLmywj8pSz9Z+LhaRb6HUzoyS7Kl9IP/tlEer9vwpOe4Dv0dJ9BeSnV/EwQzbtZ
PKmVJXp9NTPzfS7jZ4Lo8b4iS3F/tbHj+8T9v7695O87x//s4V5dusv15+1WHvSVP3/2fmUsLn2u
RL+Fpv0b2JLFhwz/n5u4zLd4lOp8m13d2i+vwv55xe1l4377xZv3awkCeJF5bo2A1gkK5YT+9vMp
DNqUBHLW8ASCscTQL6GNdelvvwCgQZuogKtg74WACgJXNaadT/mwRwlDHGHYIgZS3hj6SO+nd2LU
mBj9pyzufn+l2/LEZNo1v/1CfSjcVdvvzUNlAUeBhPtJBo1LMNTP568vT6F8AV/H/1eMym+xmyLb
0MBsAo/LJiqU4F4U19ngQkdQa0LS6y4IvSAmSVjnpDiRTFYs9NPa8Y2gvd2UPI7LTdxOqAudTmgR
9lPcoFUxVemwCqYCvdVJGhQhN0F7mpKSF+GomzTZyDaZvMijmd3tYpOlm6bKeBwqrzBy1YnO8jBO
hHc7xHEgo6pNygOTWmPDVk39G9S3AwppHbgCDmCvCoOmq2xUEk8e9IzQ94o6733p6hTv+VWSn4tY
lbdcm2BfeDpow9JD67Kv8r2BqmFcS+2LiDs3ZauxivMziyp93mdV44UCi/6jKxR50xVVFoc8bysV
mjjoPiWZ3yaRP4xFuxtnUD5ax6O2OqwaI/+IG9pdDIHH2IGpe3/T9nacQjPxjEeZIY0NLRuTLHSo
EWdBY7IkTPUQk5VXUns6Fohe6kZW+43kOXrDxtFcFgPxpqgslPdW92PVhin0Fr8fVJvp3axRwkRj
hoUNaZD4QdjmtDtIaivqlWtJ+zEnSX9Q1FbzyMOpmFauC6qTqa+UDk059W00BW2+m1dBL6KqwSua
s/40npw4SKbAfawxreoo7wRWYSOyjISxcKIO62ziOqQVI4esSPBRLbOARmyUYxX6o7LHnE4pW/U5
dQe0wMWHgGirVky5wLzpYHJnzi+HMawdLdOwHaukDHGqsAiJXzXDquub4VjBLXgoWOPf8kFe6pHm
OEyK3Oko4KxPwlwrftxXssxWMbbN+SDkdNOhcfg9boXf7paGyfIgSypX7ZK+TNZcJHVEK5vh0C8z
RU9jBttu6GY0N6nn+ni/44jvVnGXlivHx/zY4yZp13YkNo2a3B/InioU3Yu1ylOwv5gf0qlq9f5Y
eZasW5VwGo49G9/LrGNVKKps1BHCpX4/ioSYiNQecRuSkuSicam1mwST4Lx0gzCbig2WRtXgjR/x
ZNopQklReWGBbHVEicl60JgBfSONzTEr46oIE12XzZqlk/g0ogbJCOy86NcFY7w7HHFHVaSzwJKw
LfDYhF3d1mLFbaHSTTD1+o3u+7bbiBxuvA5qOakorXg+RERiUUQZ6VIZjvkU+yFqg0yt6qIpkhCV
QXw+UFT+gVFO6IYGdKxDlLTeB+dk6UX9YEoV1o0LcOhaRsxm9Hr5wZCi9MN01C0PEe4x2GHdnBo7
4kOrZfAxJq4bQi1lrCJUWK/dxHE1/GGTGjWrclKTCxkpvZOmRlkbxli1kfMT1kSV1nUTGs9gvnIT
npIIO8+7zFPqR7omrofbISmiiSl+KGoxpKs4hm7DvaooPB2NqQpYWPvt3pT2U7myPjfVxusncy5H
Ttl69JuqeUMtzv/gjY2PcyG4H5V1HI+RlINCp5Ik6aWICaBPyCbWmDAVaApWHONAhVVXZM1p54o2
2zgjqvbEpcQ/qkfA6d8FLzIbSTuKMQoAV8S685t44ybf5GER2BqFTapyHdWisR/KMrFveNOPsHaM
7o/HtkZHmdXWroWXMh1OUmRXcVu5j90gG1ivLagftGb6VcEHBouN9+hadKMXrPthlPVpRkhhV3mK
pndKdehDmSsA1y5upTmrcVFnDhZaUeXHfe/oeFx6To0b1dcqWyUkKNuVywM8bRo1lSIanJLHNvaC
nEXUJFWz1onQ2e/UM4kJ5dhk6WpqglxFquny8e3E4rEIh8ZWh1WjuYgSWGSfGgOyWnkuZ+ZN4KHq
XTWmuo6SmlXdhnq0AcmYWrRpRDuHk3CcLC4jwrzSW5VNEI8hboYA7QdJ3/obY1WzaoLRFfuVLMxH
K1P0e6zGDB3obNB4lTaZhcUaC3I+5h0v93LArcNxbJLpRE+it7vSdMVuMiRahHmlweehsrDJxppi
OOXDMDShRh0ZZjjvY3GAMSfDceBcjPZRMGSyi9pGV8dsmmy/SZX20aoVRXPigSJVxDuAtLHK83iV
Zk3b7nrYdHsPi9CPGMG1qUabJendtnd//vqfw/u99D7vLfPl+JwN+fLbcXWrz5y9vXWHl9XymzNv
+/OrQEDueNzMlh798hfids9dFtTscTC5OPltvI2h52hbBNgFGwjel60/cyG4YMvafH+HATqhAHYF
gk0HBAYGuCVtPt0hREoSwDZNUgAvw39yNg/4HOUcdlORBBiVTyW0IdyRNg922fIJYAm87YsIhf0+
2PewNh/o3wPSBhuzwD500IWCA2COQOEkjLx6QNps3RCUFeBUqqQFeoQ8Nu45LKbTdsrQKXUJ28R9
y/Dax3V3jTQqwrioyjOiG+bWuUXTvtH6o1J6KEM/sUkaSr9NVx3SqYnSiad52HelOYkbW6aRZGlw
qHEcm2gS3A0ha5L2vGcsfqdwn6VhR536VFldvjXamnalfS/02tJOqwSw6xDIp5xWeRVXh6pA04cx
DfyzVhXATJLGrLIyvagTZN57PTU2QqpibYhqzHdRnA9JZHqxLkQfv8+Y0deDtEBOH+j+CRpMZoF9
YcGzQBl0/MBWK3x+FZ6SmSU/EGgqSzyqcmRhxhQ+Bzdr3zBfqDyqi178bsYG37iiV2s++VMT9a4f
UFTHTX0qcVm8HwvZ/zHVatqbYlfhsIxLoEH+lJ1ZUg79ymi/e5OnitG9ogc39PzgoaF9OXYfGpI4
IwFEET4Bs3s4duVNiapHzUKqh2rdSxbvajIOa+5lYl3nGVo9/zz8OGT4LKxHD5wH9EBYNEZpGvSK
hSUXoZej47KMAVlNSFv/99EvNjYAkuMP4g1q6cZL9Vs1qSMFtNnG43sSd+tG2Ggo+i2WbaujT2gR
4qW/CAL28BIQZcEeLoJCU8rDcRHbDD0YPAtzCBXCKS7NG68Y4u1Glt/3FKBfjFOQAgsWplJ5Td0E
AQQ/mcfcW2uxXde07b6iVPqEkDnsNSmRD0EZYnSxxCktpszPJQ+DXHhlmBnf68IKx8kBUX38Lm1T
TMKM1ON7xC16Zxn3NDhxlF9aOtV/pIjF6wyeQCOaGAmk2E3pSpZlcYuJaihYZ4zXUzvwdN2mXr1C
fgrOBUm17mN62MqkPcF0KPN1rpLqrFON/lBXKX8zstI2EYvVOskIBGG1bvsmnEijm0hjtT+Aw1Mh
zodpn2rK00f9andK3kawD/3JQ/fyv9RfER/s+e/zDHdlh8d7Pc1u6/N1d9kGDlX7gAKYBQBlkFBA
sDS3jgvDnl7zrkUIttGEtAEX4FLukg0B+C3mB+BTwJ3N6HHntOC9A0BCaL2TYO1zA17wPT7r8+r7
ArHzEzF4QI4BXGHDsc8pjYerU+HcatwX7Fbg2LVyTSq/8oDRV102vWOsrYpL37Os2eh6bEZ/5QjQ
0iHyTIyuEm197UWGDEXwRqZsbFeF9HS918tSNYeKlZU3hsC6WHXFCpcPZuVxrnIaJUHg49tgMGN7
qtIhUJfQSVjF17SkNT9KeFZXNCxx1sBQ/IrZ8jjFyPV6lShmiyo0PSvLtzgYaxhyUoKbOCAl1fkf
XtMZuOaBSp9AsMeL3gdHLgnsRMB9CbtVgLhmhHuArAEuszblqbiNe6Pzes+VvvL3lN81NtibmsRl
fTRllcr+UCjOSLx5/vEzr3mAoPB8YDwBJXP/K2gKBvP4+VNORQOhbnaT44IWWeQMbBwK3EASr843
dugT61Y2dYmfhp7vTZU+6X06NiTC/sR7+sbxVDdFaEwNYdER7LkATOUrMnrs7nzYfhcaDuFNJMqx
L2ezfDzGIc08klrq3XDPdoisICGRBPVGCd9RFGrrOP9UMBS77Uaif4v7C93Mz/XhFW0gXAioH10+
t2pHExiPiptkBJvjYYcq1XxI/ZjoJOzzrM2OdQy7WLswTQ0hfAt8f/t4eD38oWrg8YEvsC+IhEQi
gTX0eNoJ6zIPDSm98QIV1JBU6RFnl7CQPLdvpixQRxmEB/iQFvXYnhUNQlMKESJkM9BXRjLziQcL
OUDwhpcP7baCz5s2Am96PBLHM5SPhY6vYzlpZndNXZXxuPbispHj7ijsAFp53jD/OnnYo2imOAIc
IuyGt3CGaZDGKh+RvfF5D6t8M2I+4WLDbN82/joTsc8/2RakXocNpGP5J4PGzsp1lxlU9V8xBDzz
iMcCAK8MqwQWKgU4FYvRJHLKIfvpvKs0s0Hp7Q0unRdEOZgUNtFu+9yf/Cgrm5FU4QAZYBgVy1Da
npWQRRkj7WGrz2SZllavamYsOS27TDdXz8vscYzgAxeEbdF8SDvjADCc8gWWtBBwWlRPw9VgnQUj
QG2BQFho6CnzQsgpdd5ZRYp6XjSuN/NHBuHE9woLYlrYRgW2tZ2T3zNtfGwtoiaNGxturrRiHmB4
Dug19WE3IjeyAxozwH2IJmxxWeZMA6LaqrSY7Qkv97oirFNA2xn5xxSu0tmkugN/KCpTfgVW8NLG
gDtDXgW6zAVEdwwCgccDHWivK6knetXEhHvlOndNpdqTenJZpaO+HmsYnBeUHZwzY12acSWKafTO
+qqKITVrVZ5E5TSh8aBMa+1iSFkhHruoZchTp7yUyQTJCCoHgETi5SPWb9AkFdy1yOK+rr+yTDGE
oo/MlHDYsxnef4UdwICngrE+nhBYpq473VWfAmYY5F2qeYPbOowhgyNthKfAA2iPxy16qtaHc+1n
OAGWKeDUAHkdXkOymn59QftLFCfANiRsco8xhF0AJAuzKIaiKePUVBA1wiqq17QphH9IcErHA9q0
I4hDxp2a3pXpMI6QwU5tX6cRAH7PT5N6ir09W/r59A7ygQ0/EpByBzMZ/K5Ucrdo2awe01AJJjR2
AetOK5sX07tJ8aKHNI1Ss9PKQPqgIKNlCgcpZE+md6IcBtAdZfkIH82EEidWFWtos+FBO+uuGJIM
CEb9+fFSJN7Yh8IMOdzCAHmAkWeenrmBq1hZXA4N13W1kZ3F3ZlPzTQHDUVsQ6VKCA8jL4nLYQ/y
W33yUQsd++861GEwskAkwDO6WhugKM9jwxLCQfoBZDdgb1HYc4RRvDANCrWJBMtKfZpw2dgkHAgK
qibsTW7UPm3rHoDi+Scu0YgEgEUEg9/GQDP+8sTGoibtS9p/pFM7GyMk4Gb4I01QgPPmXc34pzin
ExhhT1rXJIcBAAvY6fPD+BwMP8RuGnA+x24E9nImPrDkx4tiol1bw4bP5bvS16WjoTMt825NndaA
RmnRaLy2cWCyk64RCSBOlTKTrBPhSGdCEUDYC+UtktQHKhb8bKBWiTFsesy7Uyc8lEU1mwZzAEaE
0jBHfpxBJBxDvhcWO8Rk3amB5Lmg+3FeuHnldz6jxwT8fTWGtLB06Hafn/ES1yAMFgjoBsx63kkW
YoLHMy54DMlHCFkvulYjILHMWgIktptmu/WBZPl7Ke4HMNuhkBQ+EveZ2Xq8mk2atnlP4rN44LNJ
E6jwlHYvqwidIbKeGoQ3teqqJtud2FjAqov7cubUeBQlrM4A17CMnp8SWSCbAAYkwG0CqoEGMWzM
/XhKNdXlZHJNLoRLKawtV0FGOdt1Hm3npft5HcNW3iOMLU6HeYkDVs6QYqsaHI2XYqDxeGDzITMX
Ly6VzAN/L+vVLId67A0/iusBvpWldJ7imJS82RReYOmmErajTTSCv4DpfmVqC5YJU5OwXSPBsFQQ
VHc/Z/4eRABuKKAy0JrxgibdjFTO1mBaUOTIzLVDoiA6HJ2pp3dQOZv9YwnVDVDIwEuVjOup5NhB
RZV6bX8BLNWCOPogp2B9tJsATXTmSTAxv1fVjG4twOZeRqoeYA1KNDMKZpCcht8gxsIgijLxQRTO
BVAHi5hqc1gSqSQ5/LaVzwyFxeXzQligkwC6AOwqgO2SIOxEf6G6uJ98PvLaO+/KwAA6bOktScXQ
FRFElmmivwYLC3c0PxL+BgIiCNwSgurswh2h3ACFrIbgvGkxWIgbnQODAt8P8vHzyjdsHfeegYQ+
V3QEgasu1kBZAPRASr0dlDsJeCPifBM7XwAYwILsTi3snwAeoPRg4btBg6O6U1tS9xpEOSihYa3A
KprVkRTDrAgvzzB8yDGX3SmCPDaMhBUF+KaCuzlOfV7an1/WekgUYPKzEwCQwNgHFrSMbIAONl6C
hvE8TUeuYqjNFbSK4h6yr0ecTL4d13VqeSVCCclxqHBaW2f1G6RaOrCwArbjHdik9PzDuEwh4VT3
ZkiuUabQXh+3Pl8VgTbqxs/VZE9Lw0v4Mz4TVv2x32E0TCuRa8mqqAb+2LSbvmeiO7J1Gg8m5CUq
8VuKLJYrra3EUT641sahGUQ95VBX6aw/RMlQdLAYOiijjCocPJb7+UYS3PpnXLnRTyI04LZvdyvZ
pzgG/hYnbt+lATCzKJhUP00Q1oIpVvtDMcYtFCmrnG86GSR0xUpvmM57bkj2rvVVEq+o7wiORohP
zRjyxDVyJTPSF1HCVLIXEOpWtUH9dBBLjdAu1DRTskm8RqRoXRWm9C9G1iWFdyENGobzwQ1QV/Ia
p71T8BhBe8Ms5/ZiCrpEm7AyBqfN73KYVAG9BZDd2EzGFyXUzQpDSRoFdmpqcYXLXOiblFSmG6Co
58b6Vrau7xH0c/QNzvdcrGsmVhAHQMFzNy69gh9JHHhFsdvxijQqvU2Fpg6kPGAqrH84UdOBSU9Q
Ra/S3+EPFzmO1lr7VRXstzLOUvVWs6Gok3XeJa7v3vYsTrJsE/sllB9OY01ovc9zP03EBmyFQ4Ws
6iYEbl1B20Avw8Tzee1WaWynfNzvk8ZLs90+K8HbRJBU9wFguypr2QfjtZw1+2AcvRdHPQXago/a
CliXDN1IxcCPFQkC+HDbg16WKTgHyX4fHjeZxq+vpraWBDLx3FYJ2cODB39vKRpzVrTB7qBzDNVp
5nezX0TMy2A6CWXgVC6HeIQ/XhPlLJUsOR77qq+Ckzz28l5tgoJ6pNov2lGK7pjnlGUyrKWccxKB
dSwt3gVJHHvTge+rBiTljTVA9iGgdp2yA4/GNlBvcVZnWJ3keZ+LeN3nAATJ2mSwpZCNALLmIY2d
pxBZoyQdM0jXVkVuxUo7qP3oDyQhGp4HJVopL9pE1HVkIQ4GyRLRZuBBIszT+SYwfqAsYV3LmdP7
aQOzj6oUQ6Z2k6f9LDGqoNIhQ9OkzjvTZTBDvt+5RASR7J0BA5g08I1dJ20J36u2U00dm+bifh7A
D/iSJoanqRRDkKlxNqsHV35K2HushlnO2pc55JK81rOgCk8XIvVv6xoCmnpjswyYVtQLPAZ1lImU
tR5o0G/r9p3LNbS4gLy8dDK7aTv5eDgUObQ3yDADTVfTGQfLgidQOFVfxd4wGxi33qx5NnpwTMly
Fk3XwR8dysDFirqHMXS6gcdGd/OxltL6ChJuKRxjQ2X4WcH8WNLI7yUkgMIqSDHI4s564qmRcMsg
9+bJxW78LAxIx4P+7jiuhAaA+TfasOKQosx6Z3ei9rZfvxfy9nuQKSDFYUCqEgaAtZd2V0XGK2iS
yjQdYdI1meCvp4UJoUmGziAAhzR/yLaKMlPnwNQg8m5tsq+xHGMW4iLtRn4sy9aAlDpSKvgKqSDH
ZiNIc8SdhKaScSa9SckIHFRBguoruZWgqWAFAa5t55SSDGK0qDKa93hvbMUcnaOtarfmweNCgXy4
n8EVaxaoefIDh9JfDd0tdn5M6kPTko1GU6MgvZg8aKFyb2CmdBbv1pCmFjoZgH8TOt8FZ7aB6+Av
KlCwLuiUmYe+Fag39RP8YhQ1frD2ENNFvj9B8XSodpM5o4XWfdYaWNMyT+bMR9ODfrMuIPUV5okG
82kYMFaYvO2A7B5D28w8OEO6+cPvEgEfSqN5OZQTm8cPDStJ2l9Ae49Ksg00NMB905riBMp8zRhg
6HHa2kqWN9IFu3cilzm0tKH1kEGJB5p30GDg4XmVFeDnO1xPHF0Ac8tFt6pqz+ksQk0Sw8NZnhoI
mZyqILcJjRZz5gbUlLb7gUnm5Qz9cHOipxhbnotNAWRxGN9Q2ajB7DnfoLKMlPRV2YVxk0DaEFoS
W/h+6uoGPoA0MnVU1i38O5Y9JNEY6jGkimrI5aujrnAxJAV6m8PTcZqY7h3X8QBRQDxOs+33EqA8
3wy0JoAwwqaqFWtVgost14OnY9nsQ5uknYaPiA854E2ijCmKvbt0cu5UavNNC10QprqG1hqf0r0q
h1o02qWf10xtBDT8hU3cF/H0jqbC9O6ipn3a8z23nfogkwZERKsB+g3BPSZ9w6BmizCgnLP+LD48
VLPVQL5qNvFt/lQ0RQ8SwC2Z5+ugnw0+LBg4fL/OIBXqhZmaIK8M1ddCyxBSFiMvD2mFLXyDj3iO
YTvWNmBX2yTLhJmy8abVtY3JfhLXE9xj2qbeYgjLIWtYM7+AfGmMCwh9yxJiJx05BYkJdlAWfF5P
zu8zSMInhXAAlZTHI/i8ZgSkyTcQ683CazM6pwoIdI1ALj5XOoHL7ahglh97oGex96aHGr7NjiT9
H+6+bLluHNvyi3gDBAGCfOVwjqQjyRo9vTAs28kRBDiABPj1d1FyVVnKbCuqnzq6oiKrwmmJE7ix
95rY7CClMtjurkRbBOF8ywBjuSK3ReO56hCumkMRA+jCD1kiAAKFX1kZ+BjJsRnGePibxzZcVdjL
fduQvNiX20hHpLFBV7gj0c2sgEQHNamD5WLdIEcTt+1mVu9+RDMNVGHTQxx+Rb3F+vJWveEONIzs
11Do3kPxx3i5o1RdjX4VnXUs1aq/hrGrBv+J2S7srsNw0K44MIqvaXh/rTW4xiLHjhaAkZ464N9e
GnW+GD8CkVzb+YGUQ1OWacFdUNm7VaC3GX7ES70M9MtUQD1FjmNrFgmZHN2m9uPGDGUqMdgdLIZ9
31foKXeNr/ENVrlsYpou+ENPLIlYwUzZ7NeVvDzLQTcAiFPOA7df1nO5gYJqr3+xK/dqgu5/f3nr
Se5/o39G74uG7n/GfeLhb7jS7X+xCIBOyByT+85t1B10b+qsRLdYXG+z83Xe4EXd38pY7v/m15JF
T4lKFIO6xr96wcP3cuqV6WjdGIjEpyOJbkwFHZRKVtIDPWduK2J6vg79/paX3rbDgdOekzJAIDLh
0Q4bwfpmBPzDNXDL/czbGkzj118H4mOMLW3AUvHuXya2vm420UIlpqELaF8KVvsCNA6QYWA1eN2w
g5DTGI6MZbKUgyqSagiNd29qrnHN8woWb7moabm3cRWzOIZYuv20zPML56kW+0hScLO/5JruNGPW
r3Zfk6LYaFsnvJp6KfOq6fA2Hl5uCHDgvei1ET6+g/I++V5zqmjQiegd4OvNQA8sB/UBK5iiuEEc
9BZWrmZwCMCr6X2lVIizFmVp8TasCmV28Nj+BnULgBeIaOphP/d3pjtAIb/hXfvhw504ITHnPo7/
ZrAdjVXeOglAVS+lsQEGjLPAHIA36c+HegOg77mA0KvjWICs8M9wH+t/gy7WqB2iAq3kv9YIaa1S
6aALxj6IGJwVKnJY7Q/V1A2esGIjwyP7VRz/fC6vIQSk/GP9RD7HxYMOxzqnr8+lWAIK+LYp7/Fd
GZSxmvt7Pz5NkQjyTaF1fu8+//2AkIUBOMBnKinAxT118veLb6uR+J0kxd1ge2wUZYsd/1y4FmXu
15v95wv0d9juPw92v0Jgt4QLH18r9UFHvTmg7RpW9nMX3v2qGCvUvlhEEKY6zg+WTdFygOJqG2/N
Grgmk6bf63kwojR408awH71zRq9XOs4Io1QEBXAAQwEDRPcGaHQx8VbhguEO7oH9pVrR1+Edt6Yt
UNfraKnxCCpmHN7MOMDmgNbCq/YTaXQwQNgMHTLeTy4DxUliUVpcilI/4K/j/Sj869oFmCfT9YXP
0i9l9s8X8fYx4sExfE6IgzHxfT96y7Ji3x1mar3lupravTJtz42Qnnhvbp0XGYbE8H9rOG5entfv
/ot/Oh4neJD7f5Cu9uaeCYtuBB84Mte/tj1bVkOTEIXKqpJxqsv/ClrjBJC/HwFZROHGq/q3chCs
BZDopW6uX7YlNMn70xBth/ein4Z9w/jzBe715bdligUB+onhDYQeBTKmt3jm6jZbjxtvz0TvjS1P
hZQi+AqtefXuK/j3Q+HRRWDwIoZJX7wtdRIya2fKsDx7aUUWDnQE64gOEv/z56t6w63ht0OhEYOM
37/wEoeorK9f957MFaSJOv4OpTvat5fXioZQ2KNxDOQ+Tq7R0suUSDZSkQhojbEVdmhFp3SGUE88
NitBEXznvF4kIr/d8P3rxQKlCDDmLhiI3u43hIAvEnU1HceNkmrKKbe7SsIQRo36a9p6EO3IUyiB
+cYQKm6YYpOZl7MvT+giIA2C3rLVQKQuKQMmQm5kwctSnTn0LFxdF7ZufevSgoIK+zINg8R4NjaU
9UMuO7PROSWKhJPMopEDArwMrK+C8CZ+4RnbEENS8KHopT/Yq7aslhhSHrOEtQ+spoGE5AwDkKhl
1nkNBKXZr8ZJePixKmlf2h1MDhE2sfC5vL6MQO3z3VwrSbGlYGTd25N1oVB+nykaYX7pqcHtRusX
GnEdTN3eZHovPZcGaYvnRnTkb3XSTrP0t6Sfxrivs1CLrjHJv6AY2J1wGr8arOfODozfivu7DdHe
XIhhAeKFmacNaa4jhUPKFtPOAp8SLeoy7aycMOeBZ+ia7jFAOx4H16GbY6bPm5B4O0gxLSPwX/cy
H8arm4Ihq1ojAQcDGRJgP5KmmiNVpJ5R5UpkMgRQNdGbeIjh2MnLIWR8eIDtZoFXATzIzrShNyU0
vFbzBHLjodZAwcsM6xwyh0M1Dr7fpNJHM/yXw0g8RRc8tCv96nPr5ugacF6hb2HBaFqaN/3kEUzo
KGh2TuFnA8ef98rh2WarpdvoIEgGYrKkaBl9HqWOuWK9bONpnrYENPlaY8qPoxF8bV2R6chIN69P
IbTzDg4MhkGgT6To5fi5ByLkGfiuwp0K/FUjB/D0ZXgZSewnzaGvupAadPfP/R8A+b1/df28b4Yv
S6N77lJ70bUYJccYSh3YGEYSSh8VtlQCp0HbliZr6y3xAzYXFd3rPva6g6x5yZOqLNd77mreZK5e
i2PNluCsJsF2Lke7nAFhUXdiDGlqoZO+FvXcQRvMlvGhwKI+gxNFTQnevuqpGXX3uSS1ymzsF5iR
4Uw7YggH1EV7foo0+apavI79qsPLEJazTLCqwtMl3nhohGV5o2rzYWu6meSYFuY8ciTosGJD+b3S
5p76TJ9G5pUnuUxzDoeUhcGAlWeLMnFWxWt0K3Q1QG+g6x/1NBRZV2nYJFjfZ7yIh4too/Lgih7s
dK85w6+OYFRiTS8OK34lDHOuehqtMkfoMYofQ9x2x9b63Za4uOGHqiHqXjNwBkkH6GhKPHg9Hle7
Rd86DwLlODDyYY1onRM6kwt8LKOq4c/xgksG+PAwzhM+dtyI4hagJuwl1RzEP3xQUJizfO3fLbSp
6oN2vZf7k5zvpoUBCEEpyCZnzUUwjfCMcAnLWiHiooo+1wuN3TmUEeb7RFnj5woGGIxfEJw7aNZ5
9DOauZCZV3jjhYwhk8iYPze3dglazG9Snfg0+0NaRJX6RppJX1podU9T6O8rtOA7t1su64VFm31F
RLucA5X3Luo2qGgWofr98Nc1gPlmi/wK47z2vqx6WH8OngczVe1v36apURRKBw1Z47ZNWLlVB0sh
lFyjyfS2tvYiNOUAc5Wv62vnCxRijHrpsgZdcIHPt3b6YrTDeKDa0BPvpE2AQH/kq/tOTFFcMx+v
zzKZOQPkSeqktHIRGXcqyJmY+2tdsfGL0xa9IgHtXk6whEGb0aaiLqHh9kzAvoExh7Sbdv1RAcBI
KJHzrfX79naq4J1J23kuH4fKDZ9HqyVNBmtsCt+dbpIG5wcmOAIWiBfPVhsMktF6E1M4l9J+W5pv
jdRbAvJJfuxVPSRaL/5tDHLjXNMxSs1IigtW9+zbFIX2sgEPAQ00gGActJjhYfIGTMqmvAwjT9VJ
57fxt9FDs5VF6BubhDfTcBOuYXtAoQ/DNK43AZ+Eqm6gH4LmZK3GR6p6fVyM9eF2XMJvY1A8rpjf
H7dBbtFx0MwlzSDLnw435FjNwpgc7amDUwZC+2RkA5jktpwTUi3LeRi3+jigP4YhUUzxY9zP8VNg
dfDQjIV6WrZl+2mwwLNFKHrFIHg4EuwU2WCH+R59r5dwGG0vvXFqv25E9ceg82Em6wFzX1eOMOxl
FhWJNHUEnIq34Rl8x0UKi1RzbLkZH6E5C3D+C73wSR8cmjCYvgAvHG7ivhrP4HGI7yVsGadyaobc
CpRcjOeyvobzaL4YDVtv+qkYH0Zo7L8H7YLiAIX5cs2cxMsDrO2DH8zmZEexnterDRTwpKg/FqFk
GcZ2KD8Bx8TnmzcWl0VRjbcbjarHCJDOl2GL5gds+OUZXjZxtfneDG1VWB+6uOCXYN79IJ1l3GXR
5voA633sD1vpqZsW1MBNaZUeUihWyGFcm+GLng0rMfRv2+UI58oJAirYHj2pHspgiyVqtrR5INro
zAcXmS56Yx+ipQzAGIzeD6+g0MZdOg6LRpw6adGDZ8IAao8uWx4sYs6Jgh1yTrpYF5erp8sboD/d
tcdc/7Gbx2/4mRIAdO1/nCQ6mMaI5trGDWShXPv1Raw0/Wq8wqxpV63kChIk81jTZRmOFe1gP4wr
X5xYocboEBPZxxeyinQGfpltyQIePoNlVYqk2eZ4SWRQ9NfKgw7h5LxB4F6HZJ3HyyFeQED5dvTX
854N8kNgmXcr+rjWaWjHSuVVrMe7pqwXmYOKdtVJ1q2qM2/sOZSaReF7R7FM03bnon401XFvPUgW
DxafcW5x19RathctsIKxS32BziXl0hTLFVCcZkoD45cPq9iUSxXpwkvICAs/W320iKcZAMH8kdeY
SuGh80Y9c3gBSNlD7nS2zKG44NSSvnnYAlfQJXF2ILG5oCh25DxiYCqOQwcHdVYtEzf3sQeDL5RB
ZRfDLO0VZdemHovtfR1AzZPQinVw6fjedlwxADcpEQMll2vc2D6l8EqKK9GhnGYQ7m2w42z1RUPn
Og190V7MnrNT86Fz8L5vAW5/T6zMgB/JdlePacrlh3lmTTRnLmzCjgL4nxTehwi0a2p8RyV8Vqar
LtsKrHEie8DP6TbbAVZo6UBIwUvdnvU14yovV75etTXg26yxtT0LSubDexuRSgCqa0b/vC1HWHi1
4cLBdg9WPpzpfO3x2IpUNgWbEsHaABAhsMSPPgzGP5YYrUkwakePShV+kJdLRQ1N0cJVnkqhGYBE
bk1EFd45jymBxsxEru5SVNIZf0ERr8ZHM1CEhijMK93phJeDb+O8lcIXVa6pVZxf+d4SmkeQzLI4
a4aIfSuX5eu2VeVjWemvJQIBmgRjgrxfoTnJi6gYjwSbB0GRCEfQcmI7dY5212NQm8NSjTDzD3qD
YR/yUZ1IyeX9COt2No6hS0xUM9TXZZbf57LYDkJ1oBdL2HnAfEYk9e20DtmGzYbdxFMV3AsIm8as
XoBBYT1gwSTQ6a0/fKXbWz30U5RPQpSXk+rVvYEJucyNLZfiHGh2iWgDaeNzqZoho/3QHdqh4Pd9
S/w8nit1agvuXdHWshPVIFNVOYFUjzEWZRR2pm+9Eea4WQrjCz5B2cmMxMsw5doP1TV0jet8rse1
SOJpJRaOsrJJWTgtOoF5rIC2FUJNcz6FuLjcAXy/34qx/lGAjx+ODXi/bMRLuSaba8dr7PLY/Ouw
7bK6QX+BUyjusOvUByPiMDW9rj42del/BSJoDxATxUdFYnkQWjQ3sGqN6SLD6jPp5WPXQKFWYnA7
CFo0X9RKZ5XwQKkvASnGC0ODwibFaJsorQHaXhSa4qJLAuS9tkuKITz40GAsuVhWv/7eVoH42hal
/7n1g/VyAaOccT2o8wBQ9keQArTda5rVSdCQ4QphEQH6VhTHfRGy76zdh3TXy33XtnR6Ukvk1XkX
1iBoAXKr8Lznfa3SaUQoBTiwTQHEFGvjpwhtIH0Cs1vDrzo90aeqqpAFQTucQ9J0oorSFr83BSyH
NVE5zc9laKjIMMIv3Yheqy0vpFbzJ42prUpbje+6fsXGu45J7EXrcubNLQzkuvHO6oHTx13PcPC3
pTVJ7Ty4d7ltnswSaWwPmDwPyhRQaamCB5egFMeTdhC7JGOJlubSTkY/tXS2dToB/lySeuns93l2
eFfwUmJOMxro6o8FbNqSgClc8r5ZgguA5yWkXLXd0MxDzvoTFrilOEhRzSfmML8lHtqROeuKweO5
N0hokcm28I/z1HVfhF5s2k7BlHXEgzHcrMK/B+sXxVAroYdLwnmtuuOKpuoC1a9fcztUsIAONkbr
CXWJp66DavW91BS7QtBJwnU+6gXOByhlsIhSVsmqYe1yKJcQFI9s06ZFkzbm+xi7pIUbaoqeOuiL
7XM/mb79QJW/wr+/TEWLkhaHatPp6Juyc0eP0KZnH0ITFFHS+kMdfOsgZ4Unf/Ei2xSwbvetJVdt
pUIVp5i2LdOJ2So5mVRgw+Uuq8CrRV1ioDJnLusXV8j25ODFD0g6GQxg+qZbgFoFcJmXJjaH0eih
/lyWLVMlEirICHoHLqGgH5PFDiqcDyV6tf7cVMaTf8EEaBeeV9BlyT7nAzjA+4JQcEJHDQHX3Gej
Yx5pbhqjWzwH5kHGZRoorMFNLJDf4/J/Si8WBPdxanqXxchJ4Z/5yGl1/wIie3onQuCc3yFb6hdW
n3Z/MSZh6Bh2fgbv4SZ+lKwgNjxC773hfRv8Ka6/GL1WXpX0EQA4D5Nt0awhtgiU4/mjqQAoRJcz
Gkp7TZqYOJaacjJDe4R7mOJpYctrVPMURKZf5J7OYVx/Cgwub4MREeqPKYUYJ5DFfTBzhLXkIQS0
dXBBjBmcgj6qntHjYHYoh4PWUYN67M0qa6GOuqIQmaF11zEqpotrNFERO9azkM5poMMLEN46hdTL
dCvLy96yusv1CiVQDOygV9HlhtYvyguvCwuwc0sRI/zEZ0PMcuG2gB3BR8qPOjLdowfVz5xQBVNc
wgzenRwqGPmD9C26LKjyq7HNVTjF8D2P0M/YZKMDSNEtNO5Z/X8R1+Vyw6HaPQM+XV8qUgRpS0Nz
1fjOyVwHEiKyJQZBrb3uvontKs4HtHACVlztWGL7te2P40ygrrSRXnuYhpb2h95IAUP2yGCbDbGP
Iioh2NzdVHurRYPgdTk6UEyIRaM5P44hm2VWyMg+eVthkaTil+vg30Vt3SJKpe777yMBsZ5MzYLR
oN+8BdPI2PgVjN4Qbp2ZirfLj9KzO+KCjpr26dYidwf+saXwDtL4EURDdIj7tCBMqZwhNOQMfl7x
pVs6BsByj/1RKQDFGkERTrjpWkYhMRkl3MyfIcmAnCMZNdR/KbQmw4IGyafQOwHcui4xecNjPqAP
v7IgAm2yBq3IRRt2Fx7c35DYGw7TBzR/WkJSQp2ZsqjnMagyb66O8FPgwQhbekkAzd/ZoLuhSQ0A
s6cNQgqsjSK+NR5RuM5NH0Jf2xuHh52xuIjivIHm46cHURXAw0aXlx7K8PQVw+Va3YpGjnvXFdD6
DB1MeDEywesnlMjAHYOFNXdqDYoryDfLH+Xo485H62YhoysMkJFtq22ia7I+Rpabm3XsKlwC7HVg
rYVUqKYCGTa25fGdD/hQZHGj1nMfoEWdrdDsfFoDBn8jbyd21rMGVvN15PdDUarDTHvyORwnP4kF
9JHV2G1wDkybS+DLctfwetI6o2ZaYDbregj3ESsTL+dlOEI1N/UbZKplsVqcbtztkg1MwwhDEY4e
wFyB/0XoVD1l5RIsKL0efBiIHtICssegnAY0Bb2brgKjzWVJ/SXKCC+1OECgoR9WK2aooeceVwmV
gvjKxioqE4kG/MPg7R3vFLGoT9BTuzoJ2yKGTAZZIVWGDb2BIgxwyc0mgQAkW6h1mLcLhH9ZQGSd
b4PFz5QcMj/IWaTOlkD/tU5Vn9NisjDdc/dFoFosJzv3o866YYnuJj7OBofjfMBAUAMFklRdBV1B
T1HVtQLypcLJZPSL+OR5FX1yXd1eWE9PN9AQNim0afQb3DqmB/8hYpfWfGrGVKysdplZXTMl3RjN
BUzSddSh/o5Bd2p86vhhDlf+0Ssqba+BXLUBwAAlXdJp6X+pYygxEgmByLWC8oXkAuk/GApiCrfF
UBAuc+k31UOLcJ81xb6Jrg79eVYF4xDt9w0BRsEKGBoJP8V11Mng8wD1R5kspvsSTFJ9HmeFNJm6
B/YIpScEXOWCJd+NX0pvJSV6K4tMLXQeV6OB7WgC7vK1L413PjZ4qbOxbsWH2czqYuYDPCijaC+B
C4gzryDRRyDGNaIZ+jJ80nQLcsvIdLcg7ui8RQQL3YOf1r1bIxKSnh4Qj5im6GwKqj7MtthD4yTr
2B57TpfuDi7eOhsBbmUjljpLh4CbHO2Lf+qdqqBZXP3PVeHs57iY/URPhsDSydtcRl3xF+TOJGOc
zY8R2v2jzwr/SUEZ/5ngR3jiWdw4WBE+wwsUXVmID456mfHWReYbhNPzjTbEFUk0K+LjPdhu4tJD
UtHoM3nEfoB8LhNNQRYJiGbw05frQMdPDcCOLLIYVAakqm2JrXz10Ys6dr8nB8mUAdU/17r3QdFB
AdoGwXdngP6PeauBB41P2KBauWTg5uGu+oyJVkl9N7JJMf5hbqoBVX6Kol0zNQ7wZUO8YF0jB3AN
IELVB4aEGchiVgoPCc0CRexcnRNTyWY7h8DczY9FbVf+nfdMtWeNiuTM0oKNZPayaOEMuTR4saGy
Ade2S3Jivw5JBkGgv6FtjIir07ENR2LPjbNAMROE0vADY/0afQ37fkZRGXTb2Q51jFeEZ+jzoJ/I
PBeWJYQ2DNovyKTRxkPt5eDRxksDeT3jkKhWWv0kg+fElIFohYAwn/Tq2gpMal22UDHpstjF7ViD
A2iQsik3MtwuQTRjhKkDG47jR4Woj6XJQBBHmPtgZaptc900ajIqm9YwCv2c6MBMw5Npt8V3CX4L
ArXANzO0ZMmmK1SGswL2zSZOgVjvV8LCEtEGx6q0ixg+Ga/cKAIciqjFv4NGX4T25M0TBuZT46ai
C1OLMBexHP5Mz71myMEaQgFCQB3uTl4QsLvh/3eRAKCyaCZwL/yUSu+ExvKicQl4P4Ion0TFDCRp
C7EeDBh1A4runRN4TTfvJwChAMy7MQhgyND3EIDfT6DmDt6oshY/2pcTkC/KE9nGHVacp8CLvTCl
v/J9fjHc7+Q1PCiJ/76NDPq/iHQ4/lT7F32mt7/q/8H0IboLMv6tBNgDjF6lRj6Y5Vtnfk8fev6B
XzEOvkD6PLSp4OthhIEVCM/pXzEO4f+QkIBThneeEPF7/hD/nxBxQFChwNqGf+JL4/+OcvD28OLY
DwPwwvgxiu/1/Ct46dUjxIcW/0G08MZEB90YJBIRQ9uMk8M0ynZ/1m9Kn0kwjb6fz5C+IpMNrHt4
skAL7gEOwk5kpui8n6w8huWobih28QuG6J9D58LtZoLD7QSOAUFfVX8sy6pKI1iwLuN4Hh583/aX
oidDHvq2PGNQ+57AkpBuN2AWl0N1htEZqsN3HDCv3wpA2RRhBww5SqDLCdQRwevLIWzkYcECdg8j
QJmVso9yRLl9J2vjveOGfu2C/HUkBH7SCJ9IpTF9cyQDh3yzAtq7h/gaw2Nlo/PNLjV2Si1PQ1yF
V9pojEdxh63/t/X1Dw/tHy4SRwwR8QcPJoUb+/VFAl6GZQYCpXv4EwAqIEwCFkbGLkseuvy/PBQW
WRTs7l6ogbBU3lxlg3WDdlQOD96KqRmeom/AnEjqWZ+/8+SedVz/UTvghsJFDNMSlmHoc0GiNzoM
AakBnHlueGgFOcgSDGXEDxEstv1A8sHKA1R5ALXO+xJwNvsEJvXWV2hgmlNZfJPiJ0PW5+hNZ9U6
Xzh5Q0bMggs7l0weZHfPTfVouUwDKc4ALZ0aWZ/Gpdxj+uoEYuGbP9+3/WRfXwy+rAtFCbSH2Buw
EF8/oghdQAh6oH3w29U7CIIwAQsLTSLh+Etr5vXv7AZ/W40BvO7YC7AbCEGxMl4fT6OZh/5nZA8k
QrwlZsvtDPhVd1pl0Z9ru8a3MDxy4OfvrpDXUp39scGMymEthQccntTozQoRTWPDGJGpD0aE0Cvo
vsgmWsh33jb/b2seZkAaMAjT8GXLGDvv6wsEZ6waUK30wRS+OgOW2p6xFhwBYG24t6Iuo5i+EC4b
c6j+wzqfiipEFw9UH5NhDbC1D2DXOVIzvCPD+tudhz4SPjsY7iDIErBDvz4xDfWHUU1RPtYY99IC
AMsH4Xvo4vQyJn5gab741Z0nPHH75yVG/3bnYfjG3oAgBgLhIwverDEk/YakCvn4OEOLPfZTxgGX
7jLm22FynxAK8dB0DomTZYwGvwueZgIwLBgzsE4wKCKislqDKXHO/6aQntoa+rMEJZggs+NJhVvG
ou1oNahF8l7v9EbwiDXDkfyBGBDIK3dV2dtsGk9DgFpui3sEBntVbOERHtZMRfH1FK8nwIUpn3s4
79kn/1eGxX/Vw/z/mZH4bJ3+P3cp6ajwERis7d/SsHez9Uub4sf42D3kdvhcJsRw+D+oH7+6lOB/
8IgQdhgGHI7zeG8QfoVNMXxREFlQkOUiQhF6wBAqYojKnpOtkZG4x12jT4kEwatB/5sm5fVCF4Si
rECNC+5IUD+GKO71K0Y6WNy8vq4QXYtkshBGN8SSTkv25/fpWWb7n5r9cpg9YQO3AGFqUbiXoN9a
oW6lwQLvcAnBhG/uQjqRjwNkXBDrYxK8g4XVPNJmWU+GK70HrfSIsl1I7I0QR0CklkKRQD7Bhlfu
adhLBBOKG0P4XmnnnXgfyoeqRTDhCR4RgDoxlKvX8boAmud950E7Y2yj8oBiHk9Y4HtfJPSd92tX
Nx8X6DjM0a3QSGWVnOP7WmHbgV6Fk6zo+uY0IH/ZSxn4qQ+RCWLzztb8ejN7vjHx3mn40L6jQ3wu
RL/dGFe0Pe8UVGVbgXDxPr4WW3TP+seSY739e0n+Q2PzWnb+9wO9eQIbIHgQCTjQUJpPTqvroQOC
EsgkXoMciWhJZO3FDAL7z4d9M8vhuqDiQBuFPhzafpSl1w8eLlezBD2Bid5J8BIqxj7WdCo3hQBD
tkidUD6Ld5q4t7rT56NS4B379AbNG9tvxm93dYBqD5CaRbphYOJUwcWSQ7uLeBon6c3QygkAnIDe
ZW0pcMNhVkfrGKAyvCynP1//c27EbysfVqjdpY+AVMDDYs+Ve30qk+yRtS0tdCih4gDrADNf8YBS
m2COHwIQBWRBWMHE4usICjoAslMnrwbQdEBbF3gwD2Q25NLnPqzvcMG6T7Vaizs2tOYWusbYXejR
99d0QUhxkTDPYSdmDTLBD8MYztiiNxdcTfjzK051fUJEVHhjvWCBPS9owjnxB8Gf9mpDDvCQ+yBz
EODs8lE17k6XIAfB/nMJcJs7cHaKQw4LYwmxeQwE8OuA1PXhnWLxuh1BGcIdg+wBc7fgGP/32e33
h8dDUUIrYTzgghE0iFE4fHSF5560pe6d1fkmo/PlWAIZXRHi+9DhkTfHkrOewrKpPURC+l2q4xmq
3wg6sMvA0/VNM5M5tQI5qpOg5NprPQ317jDegvfZzsZF9Yg6Wj1zifQ3dYHgrSZXQdNktmVz886a
flMonu8K0C5s8FhGCDp504VGAnozB0FyCl3feoS7CgTUBDNohoKp7zqmV5X/een+083BxIC+MKIk
hMz/TfuJLCE9zG4p0wHv2B2H6ecnxOP98tXpsYSyrwGSDdVl1Z1JhzkHRlXpQDT3k/957gIOPRFA
ZRii6lYma9+2PFm5XB5rQU0P4GaZ6PHPZ/xmM9vvEYsxMyJ7L0Df/NYmsLllhvIDTxMvx90QTCFy
WXiPl/3Ph/lbTYPvwYd+HgmRe4v4XH1+qy5uUWBltgjVhTEHeNjOeewoPF3bfNPRqYQ+z87vlO83
fd3zSsU7AVYA4BQmw7dTCC8FDPRGQn9NHMSvG+ykzRH0D1dpA73mFwb+fEvgYSqBM8MBuBwnZIdh
TwmD5uHP1/8PtxlDJGxMaEG4j69ivH5BmVs2NBVQ4SEydUmtkWAk660+/Pko+3c9fpvzXq5YULQ+
HF0KwRJ7fRjJO7hn+J7hvy3kHIlUKm/bFanlVVDAJFCXjH1dVtudF1QzRJpHVqIKyuq7VhCBqi6C
FMpEUGeUoqLvmLj+8dzQuYkIjx8moze7qVPI/qjwwYxk6Ko54+Z/2TuT5biVLcv+S40LaeibKYBo
2IukJEqawNQCcPSO1vH1uaCXlnUjSGPYndd7syuTEOHh8OacvdfWtSuOOOm/fwqVUJNKlcH5kM3s
dATaVGpNh12Q0q0BOKWZq9BsTevl/YE+vWX9HWfebooeRKUYVD3PXnPPH1wDxYnGjSqr9hryxEOH
z+GYdNZ6v7hFerRsZFII7ZKr95+8/YJne+NG2PofXiFr/en3M2nMO1hhtdAWVPrZCrPNhqi72qOw
VQDBfmnusANpXzw1z3k4E0vy+P4nOLv7/ufLUx2hOw0GDiHw2STr0dGNtr9tNnNuRRDJaPogXAnB
hosnbZzLYyuH9NCP1nRle628KYQxHpGfL/FaesM1fBZ21lQl0eD363RhpXlj0ecN2zZEHe0+xbfT
ARrpiI517qcA9aTxULju+EgvGAhMGazTLfbdVl54696aDOyD28LG0e3VNrPU+O1rvPkR6yyS+orS
oj1rYAnTAG2jgTYmp3d7p3pffXn/p3hjVXUpcrC5GVT+WF5OvyskZb1yGitFL9lxFJMWE7Kd6Q+l
ttzsJm6ya9HiX1jL3ngqExBnBMIYVlXvbPIvZiqRFuHm6eithvrcpV8hunfgzax5hOBuACyN0I9U
h/e/rb39w2dz3wcj5PJ2cwnkBnj6deUCFmREzBblarX9WADjGY4uDLxrYDaJs0tdvdV2Ayew63bL
paFjO2p/1KA0hCqVjcCpm3T9D+oEkR6rIvUNHPAVoLzRSUUb54Faf+QVpLhjgIwvQao4tVXklXaH
bqJJ1nlvlL7/0U9tQAf0PfvxaNijo656/GFoMqq1r6Peold+0xeqd/aqySt0mJw4480W+8n0F2uM
TM307mkhj8HBSBqTFbcWLp1mb6wVVE+ME6EHME2iXB2dZTdWc38BNP7XRHY+kpTa8bNx0Kbif7Yd
WVhQUKmg36FfPtwk6TzvhIFoiZNskx3GtB6pUxU6msdyvtUcu7kJ1KLf49Kxj6pAC+SrEVdRZgX3
HRqUh8mauWBe+Lnf+LU97HYWFXTKsOcruTKdtK+nLI1MvXZ/CZazCI3y9O39p7yxnvpwmlnGGA7q
9GenWazfNBpp80U0GLlqVD5BPObsph2tXT2P/aRRtwZuPTf2B3+JaG7r0fuf4I19kUId1z3DCUDH
+duf/+NoNMyEtCjlamQ+acYX+v99BAcgvWAHfetkylWKvg/GK9Yq5+yLcoGrdO7NlBNax93bJf58
Qx9xzkBU2itnnNDfVG1w1di6eXBMme/9bsk/mP0aXEEQMQHCKVl/zgDAQB9c9SgwMoTySpTGhQF5
vZ7yktsUPTa1yXZqOh0Q3L5FPhRsrlXtsUfUVrarW128bJrxe5RdxpVKxcsy6O6FvfUMUr3tbDbH
1O3gzpNBlp+tbLUugwDSrhZCyHaOpZk6D/UUNFewa5xjsCLy9PLJ/QMPH7J3mvbXQhfzvWxoHzt1
1lX/+g3g49hcXhiNrZh9dpZRBvp1veo4NGqOjMFV9HTEzPHCU4w3xpupDzQCXJuLc/fsMVkPpc+b
Z8i9mTnsrALtZCfVknHPncxDZdTrh5kL/9fV0BOElICkKNdWKu5zvbH3pW7ViNSRApNXhUUqWkT2
w/RW71B3uR2OyCcuvLLbMn+6eNFq/nv1NIFE8OKezo8ZXWQzDJQH5rn5YdO9b0PEpwP6mqUYLgzO
672OhgI8T+YEcoBXpeG0spFNK8ZmTYT/MK6yzCNRWp86pbufctQXUeko98f7K8Kb8xC3Pz5quvkw
g89PWBVlN1jXzMMg++TZSbfXE4fV2Sz0OipVsWY7rcqMSONKhU1qtbED4MpHYbyACMsdt71+/xO9
NeQbgY/u4obFJGPmZI2qrWYZZ25T4dL0+j6l/YXzop0ljI98uciKf2NCbq1pWs7UgViUz15DK3Op
CwQMOiBK62nEqZCj7V46ThuBngUFXiXNKmJc4cF8TPPEqaOqqkl4ykp4NhE97gWzj2nnB89dM+Q/
5Ez0Uelmg3gIOkwsZF1VVR4pjCPG8f2RevOzM1O46NAU5WucjhSCPowfI5/dm4z5cRJCHBtfAT0r
J3lopF3emckowPmZdn9hrr7eylgrKHP8LZkzcGePFsYqqUoEFGZ8CxeByREMqFk14FnRQLw/DkHZ
30qBDO63DiTh4zJBNInf//pv3ED5EHS0aURzP2KvOf3+yikQEwMZDke7zj/OnXCotuCCkIuD0ArN
6LT6XBV0LKYjetIvaC7zHiW2Ep+6GS0e/HMOZ0mb6RfOPG+MDrByrAN0eKjgO2eTKlctRqIUWk+f
GuvXcR6gMPaNadzlE9CKw9wGMoWc1U1XSaCs/KrlctF+en90Xm/1Nr/rVrmmQ0bb8Ow1UlrSBz3+
RyrXdhcyQep4Ueml+8gbL6tL/4/GBI3rbRqe/gS1rzBW47xBZBWkGG46kQEbE14Vao27XNis33wY
GycVB8yH8GDOHla5wYB0FIxVA8Y4By72fairL0jMjM//evAocDJq9LHZoxGanKxBhQe5An0yb1ad
dFdZPU67Qi/zC8XnM6jx3zMAlBXTQRpDc4GL2eljvDKflD1uS13g5kiP15lEnKm3rvK86b+56FHN
K68wgxgUVhmvqSFa7IHpL3MeR/T8AzEgIwxBUiS9P1Wedhh33HyM+McsNJaQPqNGeXr5/O8Hh3oH
Eiw+MUEoZzsGVUXHV9akheXiG7t8CFSo9Na+sLhtP+bZzkuVkHoh/WWXCsDZyaysOsoeMO5CbEVu
1LOiHnKzN4ANZN4t59hLorKz8Kz//BgUzfgZaIHZIG9Pf4wuK7Sew7AWcg8g8RQh5YtpZl1srf14
SCVOybxKllv6gRBSy2KKh2KB3ZrPlhm3cG2vxpmEQqfwqyMI3XTf+WQTgpW0r8jbuLWDoe5vxdDL
C4ftN95z13Z41Q3mKkaLszlkrs1ioHrWQtAFHddSmR81pV8Sw7z5FKp9vOs0ScmUOx2cbABQ75Tc
bZu1d65BodBtN+Swe39mvfWCOwbdBfZ+3u/zDW1Ni9yeofGFPXLjWC4uVOEW5FtcGoTbRP/+YWgH
DOYXHT7a8adfaVkdvZLYJYGjVxnW3VxeYbRIDxhngqv3H/XW6PGKe8hSqRSxZZ0+qofmNhPVycnO
8Yewxs5wVRKK8/j+U944P6L98g0K0BtBxtmOC/+43BWZ8uS0sJqAKBoijvoS5vSAmaF/Wvo6FpC5
Lvxer78XvRleF9+g9s1N72xWOFuypAU4MsJ30IaFvWAjw/JxYYa/nhUOen7IH5tcgkvr2XoD6seg
wsFONo16uYfchguiWg1vh6kzPbw/hm99I6Jp6PYCnmGHOVsERmHITCN+MuL2psdgOwDJd/16YW17
4xpEBQ+gEMYsJjuipbOfSmUqb5IanN/Uaz9l6S7hAiLienW7+TgKG0ORKOWTjsnyfoZMfUOOw3ik
3GzT+sbMVgi3iw05/izmOnhecDPd2eYqPvc6hMoLR703ht/dUDzcCu2twXF21CunxsorsJp4nDIK
6lpDZ8Ub5oB2bGJ+fX/4X09hqgVgd217E4GCYjsdF9uBUYGjgIMTSQ7Yj+j04WeuotqCysDWJ9Pn
HCOqc+ErvnGSPH3u2XcMhgTCXMNE1lLqmI60vou2hZxiiDX2/Mr5WNITBfG4alckrUKfnaCmF8Ha
hIp87z32XoQPxdx8f3842Of4wqe7IB9s43hxQ0H6cC6mQxRISzlY8XjrWdc+9vjgtE96u5blNaxy
RzyvNUF1kZmmxh8fJI+MZJ64IvbkINpHB817EEmp6fe125YOcOSx435gpf4zbT6o8PzwpXfI09T8
LBypsLx4m5VjmlJX42QcOLugFX+d8atBUB8tAIvcZ0ibke8X+H5EH8jieoL64cS0s3DzIZmDeA7S
wBAxOQD4FClx6b97p3GexoB7VbTO8/hIkUpgQU9l/XNq8PHcDCMePE4yrY2pbAGzTeKfr5wIn0He
3JYeFU/22q1xO+D9wgfeCfViuaLMdoE0PACjyUrsJqrjzV8oOhWRf6XVJLcX80/wWbzJPkITyV8M
nFvELQNWQqjqnJm0uXxEpTL/lnqJrqRfhk7dknU09ruUjBMPR0Aixh2+QI5VeoPCDB629pQYYx2i
PrS6g5XZA/4h6M4tRnWoffGsT8HjbKT4/rKuaawIJkG6M3zMCJGPz24N9WFaLVz8pvXV62r7V09Q
jxkvzmRfp8nUpGHpTNOhhicag4FsvZAaoeTosWWNgL4d1p8d7qYXd3DDXJCt7WRtQhY26ZGPk8mJ
NZRo3ILIqCwPAWktQPCYwKpthAXSDkIDMurTnKHP5r6UtfMBQrU9RVqeZfAlZF4+VWCavvQINb4s
qnrEOyiuZO5KY+cnlfzd9abxs5i65iUJtPXDWgpYC0oMzi9/XhYchoUnOpxkABfi2tQnPSL6semv
E4urI7n2bkWDPE2Hj8Y0ehjAvN74XJcyZd+vPeaOJ9pgiRoCX407AuOKm8SdHJQ+SuKHlUaezkc4
WurRNRLtu464E62G4WsvQ678nwILC/ArP82e4UzR9YaNIMkcT2bbxac0e99U7Xsy1oJm/eC5sD8q
TRWYs9y13ul5Xn3pSIC2Yhyn9RQRYYOnh5mekpeGyPpZzaVpArxMjdvZdZuSqE59uJ+AEfwosHnf
l1BpfhRSNeLKmw1x1ZUcBdcaXwhqDaN/boTIjLCDEI59Q4FACAsAYzeqaaS3g/ODAx8LTQvM1lh0
WAaBLsTORQnSRDUQ9gVO0ZgRzTqQxxXPsCm/28uKUdYJhlFF6ZrQpmH+ARCp2uywaEvh4sFbnWdn
0tIhgp6Gf0t5c5nGNn7K8iBGMf2qe4FipOuNIl5bHQ9HYwBVwfs3tJ/LStQNXrV+wqNNo/LH6BWQ
WNs6l2PUpggmo76Cp3lYNoxT2M5BLXeLmysS6vWubcIuMNbqqIGz295DZb0Usgd2QxKhdaMSOuub
WGz6Uxhe/RGCsU9WkunM+KCHfob+TORfvJrZTBrNXOW/m8CYodnqWvLFrdPmtlabLS/ARPkN3sz0
xQayzBKxUvCG4YyhNaS21hH6znXPiUB0VA9aWTV2hJdu+Khb1vpl3MoUo3SNHqFEjR9bDWaZxdmw
Dp/1buMfTZnTP6yGoyBPr4751Zuy5EPOqj1GZGyPTxQE1sdApWXNzLO5FeUdWJADEgV27MRSpOdi
k4W2lOOB60IYo8FD3Tflz6E34CPA65l3TitImkjx0D6uMnd+dESWPuhzI7OwtSf9x9yNpce0nQud
yninCwqhbRv5OOH+jKDqXhQEJEyidp8+oubKBS+007sRb7HDELfkthNruLp2bNKXeZphOLdAKKZF
RCLvveulXQcZ25093pWk0LgxSQLdfJMQg7zEAHtKyDRz5x+octkfDRNoEt7fQjzpfpf94MpGET1J
bP87WqbiJVfj8GybE4rszSLSUiSgtAkrfBpe9KxO/i4/hMKCwrmXnjtimySnnflhacmfZnHUy4Bc
onh2rbX8wuId+Le6zVUZc2JLjgw8puzoQU9Ci0hghkLCVX7yy26t9gmv6fLBTXNniBQKN/PBwP3V
7zVz1gEC6LANIUyRQUAQB12QEDVJdQuPGBoNc/l2Bm4rOQtA+9lcdjlW45rYoSuNaAKkMYkL1CRv
RvM79eAaC6mY05sEX2B1PQoTMldCbGcsgty4H0rJXjU4Vm8cTeWCSxNWUjzQr05kjJIITVjQNTaU
MGqTAvEQS2cMNNi7GzVA+eHQ6QvdVU2Z5GRUEKfChQ7Sc9V1yRN9UPATg1v02T7zAULtyPXJPs3+
Ks1DgnoHyDm+T77mNYTknKOKpJ/JklbBx/IJP6JtrmlGTC7HpI6pv2r3vRtgZUnH2v3RZV418Gdm
R+YBH39njFl2dODkZaHPjElDeyEVKVwzuc4HHUPgU1Ebfr5nGSDfc/JqbLRVZ01lOJVe8pOAMaDU
XNx/2ZpX6Ef87C5tR3c2Pwyu2QATsYk+3LEtdbDj6C7hnw9KRHX94GjIWFYHkFU12/4X09u+jeay
cYT0LbwPi2HQi130pOQ/111mgq3w9FsJTFqLW11rHlJlB3mUL86gH0wl5/Q4GlPwZdpyJa5EJwlf
YAqAi8vKJrgva6OKKxOOU1z9FQz1mBQflrlRhEUHLdq8FP1bE5mtvrphARncB0zo+FWY4v9J9p0N
xgNQDUXPXdr75Xib5F5AHIo3f6WKCZBOicR7Dnys3/hyRWmH8Ciq75wDwfIQR9Ezoydbn0LDma3v
agF2H2Wc8zC+Vwv8M9dbYHMJzWepJQfPbGM3EOa924/BgyaG4alNsuzeXbv0IQPRpK7rntfVVFZd
svsby5MkhAayzATrIgIoNZURhkH1jQOf34atU5giTnT88ACs8gJYGZ5mPeJo0j+mqjS/Fh0MCfyt
qrDBXrrefYm/OQrscaabnenxCDvjDxgp7fto0tPUV5U5aB87K48MNs0Ef39a782cQ9LespRxdISc
h11maohbpJmbe4/edPfk9voiYofUsvSJ9yNrowWKDqgfh5UoLFLN/7rZMsvrVoi6vClte5pCn0wH
cYNrXaJTKfVSxnDaRHFFmqp9N9ZVY0StRz5ApHGI6EITdYG8c8Yu6djfqqLadU4ZWHE34qc+kFky
+gfijvL2evE3bmShC5nuMRg74kAano3oady8Ttq4fCqlJp6b3AyWHSgGDVNmr9kOsOxaftIbq+AM
tDqTwUGlqFiGhiAtdosjCjzaU1C8oIiyzTAJGv2zU3npR6dZKvPa9Jbsulk8Y42doq32Q0GmUjww
VT7gd84kqlNfHMnjmsW1P43zXU2ZjDbVgpQgRLEx1phQJ0CEE7nB4653e2+ToIHdurJzQACElnBE
I9CRea0czbuFSWKQ21f2lXdbNrgZMJOsI+eVTAvSaIa4+mRU3uzvG87FvyayOrz9uhAfEUl4pPXR
HB10zEAusj+TJxI+G6eTu7JW+r2TYMTm4QgZ4mz2zZ9sl8tnXiZniSwk4o+NNTvURtrqQ2tkWQJA
L5Ff9TaoH9BmF8mu0vFPN/NUoFswK/qTfWtgniYHwt3JESplTD+gv2UtGabIabGA38oVo+wOWAUR
5+2wtEfPbUQf2zOngFBXjrnuS3Iu+r10q8KMQcFtZmJvLFiSihRYviAnYNy1Sb1Ekiqc64TFWLLs
28CqP6OV7+4dlOvWMSNGsw0JjSkqOPFZ0e4AByZTnBpTR2Cl0VUb8dSy1dGxFH///6arLKwU/BgT
mtNUyKmwi9JhggdIx6U39+/fJt9o9VHS8DCfoKhB1nKe+V6U2GMnc2YPUE6LCnn4NWY21DOVIZQi
z5px8B0KzrP+o5ejvM70qb8u2yX57cLg+vdVHQK+cTPRdNwkoWfVKoWyq5aVhCULKgbaTNH/9ojj
jfLaTi/hm1/XkrlFw1JHRIYuCrfHaVnBsRKO09bAF+cqFkLr7eO5F/2fWsM/TdvbvHBvf0O25kDB
RhOGUGqT6J4VxqwODUNrU0ayXdrE3PRqNkptDQZoqcuvJKvmj65TswQaVfep0Pz2oVOgX0YHhlyX
rKLikBG05Edoy3IoVo/m9vtz4a1CC2lpWzkXOYpxLspBoqnDjGmRK6d8ymXKuJAGi2ijFWLVhwG2
CxSuRl2YgdtvelbNoKqAjgvaNF2p4KyS56XsjrxRPBVk8A1Oyhkw0iCCWMDF2feeS43dt2Cod81S
XKi5vX42k3/TqXpww3FbntVgzTRICr/m2VtG13VTzKAepqr/2pv1d47ByYelojjQaxeT6V4PNYZ5
9B10yGhq0xc8nXwLWYUW+escZLR5vOa+U12DJut25CgBTahV+YVmuLgw0q9nPNJXFDi0ZhGmQt89
fagmjaBc178aYGFdY2LhZrBy+GlgGd7yB+Xh/fn0xoxnYQlYWSwdpQRVlrMH6vm4dC1SSChbzb4Z
RLmD6FRGoO3oGiSBC1MR9i87pc/9G49g0HGnQcqZPQXAvvcrIt1rYxnRJtl5kEWzaXMqfv9DvjEo
bIOsgIhPqPqfa/oAivptBnqUQ0jrgpOiQK43t5mw9npn/Hr/WduvejrVkV9j9kM6iI5QP+8uzLCl
q6X2kEBNTXMbNJ7UjsKG8rizMs/Zcirt9GVcFy2leKQHhPn6cBUu1OdfG20o3+D/2KJq0d3jtDn9
VdDWOW66SUrMRA3VdWOuLk7hLLefK0POT1rXGd+WZFpLItgmzY6JJuBghbfC/6VpetBc+AHeqLP6
+iZ3IvbBQ8xsbr/QP1oUueVr7V/LwiSkuevK1cYCxAGjXQv/scoaitpVRtRVAz6GWFYVE87Y7Ttg
nUcpxPR1ov63G9s+id//tV7PjO1z0XJCBIWj5VxjLc0lsNTAzBBlVcbLiqTByxVeqNTXjuUK/PH9
571ejJC00mfAMYK8lWbq6TgM2qR3TER65eBKXhTtKRJLoe9wetiuBKnidC0KyouW45vzhYdv//jp
1OQbshDRVWFJpNF2+nB3FMJqE4W0dVbyILt2htZRehfm3htDupnZ8c7jaIX8efYVlesCOt6khhk5
8h/By+gfpLkae8BO+NtLV11y4LzuU7Cj0ADjRUGhzKZ7+rUK6hKa5rCljZ1MH5xKJ1cQ5HdkD4jM
3v/53niUR48Nh+fmYcPQe/qoqTKlMRCmhghoXON16MVuQS0Trl2yXFpYXy8kPIHJwvmWnjRf7PRZ
qYfXbMp0Nuklq25c2JgvGHmAm65O7d9lU7rMYaLN/W0VaCSVruYfc4LNjqhSj9qBgvHoNc018Q2k
0I/auqNEQ/bVaAO2pkQ7X5foXi985jeHx8Qcj6+OTe9v9+sfb/kULGg/U94milXiNx2j6cZoZmOf
6+t69f4v8XpFoRnNbx2gKeQV5iR5OjwT/riC+NksojmtVw9yLHo/Jlp4+SXI5uixp03l19pFfXQt
Fjuli2Tm2fS9M7Ni2MlVgo3yK1RgsUXLwnxssyANLpw8/goiTl44ZBL+xjqhj4M48byBaQ06MB59
zaKVdqB6SfMlNaIZ+0YQlZSrlzjVJlUe4LFn82FYoL1/QkDUIxEugGwvAFYW4NnQi+GyBvYeKDgZ
iV7bjSS2lw3icTo/2n1aDqbcT0U3zGFHYrcZmhiS2nAZk3q+rhxL3o1V3he7oQTR2qd6tlxpI7TH
eIE8qe77xRzNCy/KmVEfUQV1vU1Dg3l6O3ifrzVJUnFdbRJOXRzrDrMGXQ16p198o/ZgNfHqjxWM
XV6yIi6UXbZ79tS5iVEFqjuMPYu67fJGm8Jmdr3nHj619a2kv/Bs5UL99Ej17EIR2GsTuQM/fcjp
a/wmqsakxDDZqtxBJ856uol59vz+xHu1iPLFuFIEvJP8HyDR6byDY0oQg21lkaZz0QukQ+amVPMF
LeTrYxWaAe5HlsOxmVPk5jP/54bJSPm5kcB4FmPS3opqDJZDD9gui0siWQ756mvrJyVJcY7yvK6O
0hfAQ/OxbWK41w0yRRiEWpwuA05sKh0JTAbYo+sFJdPr0cD0hkCWPqVJRNe5WMeltm0stPEiOjfL
IR1JyCCvTt/92zHnRWcZhH7CmQZd1ulgUBNxBC8rRSQy3yiCIxiIAO+RMPH+c14tuYj0TQBX+KG5
JDPyp8/R+O9mX7l5NLdtFju5a4QJlZKdqoa6OYh0cW8maVgbj87ur6WTF87+/U/w6nzAJ2A8sWQj
fiKP7Gx2EWY3WR1Y+Yh4QG3f23oTejjNbunOphtJfVh2tgYV2aQv+OH9R7/at3k0kBFjwyPhcz63
CCy02kc91+inzt0azThP7nLy7J5YdIzHJSmq6P3nvTF1tluot9mnQBycw7wS3nLktBRbhrbQr5bS
/qXw2F/4Rf8q6U6X4M20zU1o82ZuJ/LTnzThJjyUahIw3irnpfAl7vIs2Cr7klMDjNG+SIuY3Gbc
NjR+62m3Yh1VLUqwmdoSAozGmh6avB9/arYBUh+Evn/jjVD0iNytyxfUJAsxvdnIOtD0VNV7c16f
0K+Z96XnDd7enHNvDJcVOllI3dn7trRGoO2ASE12vPJOubw82pzgdOqBmYaO14wPjYKMDr7f0enx
15r2DBRbJL+JXIENh2vGTfcVAQbBjj5sgosXlXAZw4apUafZ1bDuKDwD2idCNLX3bPQLIFl2qhdQ
lG4ay7Y1H7mTzM3HhvKPuiFBBnxxuUwD7BMCOrim9EtpkKIyVHVYTGn/ZUWOZcRZ2jpLLLIMg2nu
Urc/DMUacKIgavtB0xKPXGLV06nqeVkeU4RWVohtu/0ZYH9JjhmRNsvXllbzleO1Qx5yDVzlf1aL
/887+T+c3v/xjr2ist3nP7/L7+lI0eofxJPt7/wPmM03/8sjT5DqG2/6hg1jAfwP8kTzvf9iozFt
VIw69QNkV//LPDGc/0LMvDnxNxiRzm3/f5knG5cNJLzF0r9ddrlU/BvmyenxkZnOLrIBlTbbBfWL
8zKlRz4407ijIFuzvfed4zx79jrsyY8oLhQhT2szfx+FMhpLFlKvrSx1tiw0rgXtPw/kfvZgTpMI
I9rikPnmR1smN4OnXTgJvn7cRoRBRQk1EoHLuV+0aHVfzbkjOX9bH+3E31nGWtINECSJq/KOSKT0
wkbyeix54uYddtHqb/eV03VvkpBl1cgTM9spo7nnvZ66HeSUSyqxM/nsNpRATDijsC9zzHPP/UxO
20iBHFzuORr1R0sWxS43hk2H3KbU24ysuHG8fvjoKNHu63q6ytT8zL/0bbLbL5VyDzUFSTP0ZgjZ
ypUPJMK0O9dMIOZ3xZMzVt2FM8uZZX+bZq6LR4GOG3OMETo7WwmsOEYZpOVeaMMd7O9bVfUfQEap
2wqKNneuKZ4gGoQVlI3dOvfzfxYoiJBvAwjPnJH/8wG4F/KybUF85zUz7v+0x/DB71EdiiKql6a4
aezE3AeEA+SA4kNuI1cBwHoc0JvB+9ZMgmuic77r+nxDWrYWDfr6Ewb7pRLB6Qno7yejmIcbyOEc
wGu9TeR/3OCQAomMSCka6SaBPLs1cdEjpRZMYxDDeuQSvb6rrFYC80elQeZta1uXziF/qXf/b8/e
VgHO2H+Pkz4nEfSApx+C1N3GznMcNDhx0z+aUM63VUFqjQi+pxdvriW1fLkWH+q8rL5qCVFl87rG
iUZzMazNedoRmMO4seM98dfaa91Z9T1uX3tveRM0tTGJxinNIwymDuB6dsG1ucKhWXzBZ2ROlv/R
hqWmIaqGo8yGaE7zgUA/j/A4xalz1yB8Gm/NpjNs7jCoM9x28KanlNSFH35divs6aejBGUoLvsou
H156/veiNYn+Q60EQt/3K7DiuLYInwkX1S0fRJ2TPdUGidr3rQhIdJKV4vl9HxuNXt84eI/uPTA5
Msyafvqdr9YIGtsdky7yell8J+I4+SyLWl2xDBUW8MBlPRCwqvZF3WkHPfea5aUflSEIztGVS0De
FBwWm/6o5+Kp5lrp1vc+aObdBE7lN30+9ZG2tEtPnvzBW/Kr+5CD2vDHVIvoMNP4Cd3foXlRKdL2
tqAhEsK66JywVEjESIZYp+YAJ44MRekNfzJzVkdXa4KXOkiSHPexVn2BXJvc12sw3xne4ESTUZo0
AXOkQhqql7huLeIQBwLEi0jiDrkmGqOvwslu1LEuE8Pc9/mEUwBwJ33EMoBMHXZuMJNStEzjoZ8R
V+78tJ0i7qvubUA8NjoMOvs/OIJoD+notOoKwFYLMD/lnLrze5yiO/Tn60p4NSmFe8aSa2ll64Js
iU6XV3D/Wr6k4xeTG+Pw6SCpSMco8K8GMk7yIXOiJsu9feY4QBu5sxMQ3RWV/2DmuUoRg5g6AVpW
Yd2sI6kRUY30SIa2NXwCbiWgW1n98t20O2IbsX1M3XVBTd/dTeug0ju4l5pAjyNwgheFeEwKuw2i
UVXax7QhqDmU3bDEKDCI0RmLSct/oJ7gFrm4pbuSt9GazT6RnvO4aCrJrvx0nO9Jdij/SE/ZvwGF
z+RCdcCFUD/mx1Uv6jtMH8MdAyf+yGlqd47yPyRqpm1bpp8oeZBiUXm/1qB+bumQfiL3sLjRymA8
UvNF0KkTGhhVvrQfCP+uwppucJivRNTMkwVVfUzcR3IesytjVebOKQKEaXZmHdGhLZEqbVKtPVpj
BLg4B9+ayFNCLBIKky5DtgbNp75Lm+9o9V60BdeVaakS0iXXJ3LhPXrr3g89xZFhElUUU3lMotVo
/LCXg/aYEp1O2pw/UyjJcsZa2Y/NtFz7VuvdzHZnHLUsG+Myl/JKNK5NqxYtX2MZRFmlcBXN8UEZ
461hNu11FQT7VFTLldBRSa5Ix46QWJ6Ru/ih2RMSMGnVHiiR9oAYYKBYkWa7pR+Mq3n0qquh8du7
csnrvTX3NdEvwfjFdFEL4Bz4YM7ij6DNcIVmoSTlUHM+arqBLX4N8ptFFD+6dJ3vCEtb/yzCyD9B
Ls+/SEQQSDZJMZ2G+jElYjJEC8pKXkkctDDjIQgwJnHrDRJ+gQBGKEZ56LdbC+Q3XrF6GlcufQpO
fWu7Bsj/qnzZEId7tFUPJrrRuG+bIAhxN/rwGXB+76VJSIYk6HBG3oj8Dnz/R9PrbOLM6+u6MACb
E8VaMqsqeY9iIntCDBF5dv7VLkybo1FT37hOAQ5MF6vzsgHeyPkdixuubtOOknN3PWXDGKOzwGU2
Nx7hPPNti2ZrXzclIXBV/kh+2yJCFzTkumttmOY+AO/7qVTjn0zzretlyPuDbtJ+HMTSvozSCpLQ
TEH2uC1OK5mWV9VAoxxBpbfH0PlL2K0X+aZEDFXIto5tPG+HrsnGP0PKWHNFE1oRrkqWR2/mWBG2
i8R9ZX9e6izd6f6y3tqLGzzWFUQwwx26uA5sce0Jz/qcsVjAEOYSRcCYeWsMRGShCP5Jhhv8fMOv
yMNa13ubgDPyoNLjliUqx8YdQ9NaVgscv53fdjUnldSz7G/V2qovZHLWlHaX4Icrh+VbWfrrjhqq
+G/yzmO5diXNzq/SoTluwJuBJgC23yQ3vZlkkDw88C6RsE+vb9+6oTId0R010EDSrMyhBzJ/s9a3
UNvBxz4rfHNX7j73it8SVdNWlnPpGqrCnNSXJ6xE69YYxHTnl6WKOs/K6TChbiR2shymNHCizNQb
oPWiGfcJZr2tmvtmg1zeQumYvsuUkLqiH9YgtCVBG1zJ9jd+YYThhezOelX2Gz8DP+vOgs9P97dD
dFtEttV9jfV6HJv1s2g9J6wFVtuWH6EJfYEqwVs2flU/BL217khlvFiQb8o0lZ/VMOW7pCPcKaf/
JqkKsfWYycuaundtOj2CcjZPXWt+J5Yv49Fcu01aYxglw2TeJobB3hKOYTeis3YYR0SV1hGyMMk7
KYjUEsCb12AkxdH7zrDK72p8txs3494u3akGHFB9VEuaXkj9m6K2VdqP6eUPCWmhSbCqqAXBsWkN
7jYm9dmP27XGQcks3bLqJPdDljNbT38eIkAdfpw0yrbCoClkqLccVKXtDlsMIKErAuNrMbvhMzXT
vsRU3M+3a9GSfftnDEBiSvuNasO9XXm70mi8qqz380BGb6aprgTmPz61U8E4lsCAp7H0h2vmwnAR
yh1aYoBsGZeNG9zJJCNbhm/6sWyy8QPGUXaHbakYQAQ2WXZaMbOepyUN3tcCMWloCLvUya8w9Rfe
hOxQppZkboEY76cgv0iRFOiot3Ux0ntmHPMua0XixU2F/DVsh8IQODxsUUfZaGHvNFal/HiZ/Y5a
IrOo6bJWRzdrpgx4YjrUQkZmkTC6bxdp3jmp01w0Fs2QKSvZvAhXm3VY24j+9+scoLQhtil7arIc
nITRTzn5W62bv1hVjS869WX/ux8GNgOTRkBcaDFyJbXc6dsntKTUegSXfDRdPcTOWnIKtZpxrqzO
vkXe29hHFDyeODZVPvc7l4jIG9/P8l9u6ZfJJglSi0g0ZZFKkfp7dNLqIVgqhIIZ9/NrzhlAgJaq
H+cB/mVlzyeSTG0ZurqqObJ08b6QCbWrKjGdMARNexBL7U22KPurSK8VZuj0dQDvbfJ/Y5gkq6Kf
1/vJY8RSJ9c5Tdt31s6cGWASy9MY21GM+MPJhGQUVZIf6ERDuSYbfymWS24m7viQBT7xxUOmV1yB
rhMnnrL4tKTyQBLzAiIZgwo1FVVOGw0mhwyr/uJceD5zX72t5zdjqoIbHX1dGsRCKZ1AEawHZpha
dUpcm0dQmEdr9dMO/vJoFGMfkIPWyoNv4MuInTkpWpZXuv6V9TNnOGVS89gldZleRnk9DJpgwBXC
ucEtvDQBf0uxNA8dyWzJbuka7VYhVqyjrpqZ/psTsStG2r+h8w7eej53umF+UcWuKsd7gx7hiKVF
PdTZqu3KpVRnb+r6196XFEtev15T7PVxfmmXxScb6LqIJud1xZzSsR1vDjbJwDZ152qtEebQ0X0h
pplCTK7OjYkXsIwyvN8bP+jJ9OVPm2/RkhnidmxSAj281JHtDye8VHhbLKPyd1bL9PtJJ1KufEH3
mh8Io6AiCGbU2kj6HPWCwSC5VJiSUJi6c/HQmXICiIrzYs9KaYyqa+DqAlSDb3Qc4zVXpDTNGRqr
0dS4A2WLNtVipHhKaqI/Cakau8cV9ug7wlFE3gZzyt9mUGCvwHLW6QtdyKz3zzNxcwSc5SsOizbb
m1NZDZFbqnVnsn6LxwR2iTv1UKDm2dyn2opBmSyzG2wQ6OUtAOaoILutgG0UBcLrfkHKJvNGjEnN
KzPoT2vqDfd/zr3+rRHg/4+xDUCM/qsB4ZmCYvis/wWJfP2Yvw0ITfcP4Im2h9EXRxpsBaZGf5sP
mvofDANYrGBTuY4trsbFv5DIjgtHmTWfB0/HZENyVR/+hUR2rD9AaHlAZjHu//np/p3YhutM7u9j
gevMEk6N5bIYYUaJyO5ftjO2cErcB7BaPQ+9ckyCjd0gKLbNTw2fTsGtMi6vZZuOT3Km8mH3SoZg
5hXbNVtLY8MdRKxL4ajqNPYEN29WdK54DRvN1zYIjTl5B8gMwaVO0ESf5tnQllj27vzyD7/yy9++
4f+oh+pCuo7q/+f/sP7ktv/jD4Ll3wUt7GOjv1IA/nXz4feIZMgYHmN3WtNgvyZdOuz8Fb3EkRAt
Jmdstgk4N2WAmlnvfjLU2W6UgK5AutHSB4TSy6j6WmfteAHNNnlWAN8vpEBUVIXNUDLQN3BPI2xR
D3qicBsBlXOzA9YKpk4dIVPsL2nrk73GWdLte5MQpnDS9asYdSLWgpuzKd8IANaPJKfDeSO/KE8h
d+XI9oNkql7sJZs9MkHRWUfp2kn8so0qvyl4KNanxIOOkpZk9EYTgsM0lJnCQZTPaMjCNXFzZ4MA
pmIGuoxFStFlYYwZEcwg28D0wHKBwMkLJMepJDa5IMSw9xBxbXuCwRg+8Ecmy1z5965fZgyoPIuh
D+1PgP+g6UmBURU62j2Qfm3aDv4kz/XQLf7RcWrR7lDYriZK37L95Wd0Fd3KoZhLv4oK5OTygP9O
vudeLm0MdonFLwm9lAx9jDteFFjBuu+QHL8766QudCTWsC1nMxvjyicFzl89ljhskqY0JnBQczdG
6ZFo1XJNkBV+zfumnDPyu4qaxw/HoF5/CSWlCslNtn53hQx6fohyejLKYdSikjD2n8S88jXSQmYb
QHP5rQFlxrxr5to8dxNDqrAqG96Aie+4shKJAMTL9Sp0dKxN1CnW9IDE8nrX9BBht3Ac8BbRvUAZ
nlYvpasdTSsmudA5+71DTZyKxm9ivxqqZGtI2yHe3PS/s0ksbuTSF7OWplM1UDHxfEZkXYMFSknQ
Lcn+MuaOv166JBusYPPdirZBxVqtk02L7cG3z5oG12Y3l/koT53M199TO/M0k3dn2JGOaqDf8iTq
VxH9gA/HHqf0c2qr1NtcQQjvC8ZH/j8bMSNtatGITQKP8Jp56diPphp3JiPfOtSKxTRRHk4TuXBE
Iq3hqqdLsyVQq4Nbni0laffl0pOrVTg7zR6gO5TUSnlUrmJ6hdshp42s/OESMPpqIm1U6lXkhv9A
wME6PVlmn79BzPZQcPnz9GHj2JrDVNNaYvXIfyS/uK7d9LBQk4I+b9r2t9YNxvegpQq1bVove1Jb
fX+XrH75m0BrdVN5RfPkmiMheNd6Y+QMscKSl/hEou30VaUJY7vKztdd4uMfYi73rtA89vuVouJp
UR1/7FTj6ZuaVn2XLfL5A0UTLvbe1FB0m8Q743LVW3JNPa+mo8D9Z+y0vvPfgmEY1Z5IFzItg7at
MNUFIxt39njeBoHaiO1MpI0XGQ4zoohwcM8i/c6wlgNDAguTQN/NHFKG5lFUl3gfR37fsZ+6DeG+
mqeMTe8MPml8UjaUKJzdGKp0U7Rh33S9F65BQg0Bu6j/Mom1eHUY5oIKLHVxTMaacM9K97DyDpbN
lGFEZgT6mrvqSWkFLzN2omGI6zVBbINZEKekOXnLVyHMpt6Ia0WIviDBZWCggzH4euRvTzUJu0SR
gaAfbWkv+Gp4aJCmSPVacLQGUWFmV4cWHvE60pzUczcqGyfrpDMh3/TZHBzJJicZOcWRhult0pat
C+GXTFY4Ug4NTpk8pIGihDaIdER+2vt1fQr0BYU3fRGWONwYzELnTAimhhZNbSgh5ache5bMuBA2
ZifbtMpwVLFfqpqtW7Q40zH52h5+EKPKtoGjkttMrp3aaxKKVzh4k+cjCisQdAaynD5NU6ZP0JrI
fqvRrvwyB3wZG30sx/HscqBXv1xyzhGMNKYb+qtQJl+M8FMcSmawHjUtI4Wxz132ya1ZL6dkMv0q
hsU4fxZ+AdtoVu2A922yvx2G+WD9fWAXiwiuSKDM7fVwCJT5GGSuOk2koj+ni1WWPOR9fd/0jX/n
pYV5b4q5/y39xvyaxnqW26KwHAv62lCoSPS9V+LDhYjDG2bx+hP168pNycE9cGGlyV3OwJoeARKL
Hbo8XSER2Lh0/Vb1n0u2EtlZDwFNp2+R6BuxAFfEvilPPWe2lwfh3K/4znqyiZe90DRU8M2UDd3W
B1390aU6w9hFEipLK1pk80ZMTvHNgJddOKkH5OJ2qLHy2O9K+ykTuEbCslKjf8SViyPX5v24uBYO
LgZgGvDrblr8JdJMNVhQ7hyoiAmPWOxhsVFMAjJUNAThOcXZlE1wmaRST3OlAzS+RtRfFtkZbNyt
tDQjo6vlX+Lhf6t4/n80L+QqU/vf4Qz/aX9+/Kw+WaH/0/b8+hF/bc89948/eXHX1AQPQshVVP3X
9tzz/4BuyPacpbIHUvKq9f+rPDb8P644LrI1qPZQAv5DeWx4fyAhZQHtwb6Ap4I+8N+ojw3rKg76
e13J04YGFm01BSfrfaT/1wL6H5Z3pirUELRGvl0NvRtDHJbZp5/Z6E4mJKZZ2DY1N3TvBMZDY+gF
M+++7ugUC1SI0A2XDngMTa8F6K7nFtN5jeaQWFpxQxfunRX+CuyRAfrezUzkYTS4pbb3SFdHKzOQ
bFMHwSrIRu64/JZ+LF7ZiiWkSxveMcX68rCUudVGnfLcJXQTv8yjycGtBj7BtglUI0ayDs0OdNlm
xXMgIIk71gsja91iVWZbZ1JRm7eubAPMXwJyCqoFwaAS3zchrSMbAs0dgnxHdWNc+kmvgn3KS/fi
+lrZRJzDiAq6Qh+qqOomG5gY5q8Rd6J/2yRGMVNIGzNxQAEDoYwpwrOR+/p+Noqyoo9gwcN/rYYt
J6DxmhSd+eUlWcMwX/cy3I6uRHzJKMKIHLB7lGmDOecbYx30q8vNfi36rMpQ6RbBl5d1HfDmyfE2
mVdrbaTDp7NDZeVlHlPxaE/csex9STwp3q5K7ulQ5wvmyXVI+eP0lp+/tV5PmDVzOFyGq6mzb+sM
IRb4LEaTMKoxtA9cPewQBORCe5vg7oGcLL3PRqNrDystU28m8tdvTNuuHzZuK+7MCSFfKBZTWjHL
FfVhdJZFtY5Hn2cHctZ6Hqcif8N9GkS9O/pjjJ8xxwTfKA5CEHfZh7S1tiCT1+ltUJmB9TN2A2Hx
SEUZ5DKWzbd972T4b4VVbtyEoEjNXiw3ZKoz1VtbQUoOJcIkEY0ilelWcNPdu701V7tUpdPRXuwJ
67lWrXP73+jRroqIf357EGagWXd4U20H/tg/vz0gPmGDVODysaXVm4w/YsiLbW4VQZz/zZf6T1t2
Xk80y6hPiPaiP/4XxTonfJlIw8u3rdNdNG+Fc+VNLPsdqW36FJCz6rLx3PIfL0auT3+DFP6fON/H
H6kG+fMfN59t/x/bof5FnlJT/1+QX4lM9L866W8+y88p+6eD/voBfzvoLecPzAvEmWBTtJE3XUWY
fzvnLfMPTnnOawftOVJk7+8iKS3gBkADG9jslK9+rwDpxF9jEI2DHi2OQ5fOBzkYwox/56Bn4PEv
z6qLifNK++LQuwqy/vw+/vGkrwTIz9VcZ6x7vpfjqWq69dzD0NqKQjQvaa1PU8jPMG1S35bbucTe
mdaoXLJgcOPaN6tTb8ryyVWZv50LTR47Q6euTFrj3Ae04riHJngiPalNcCDUMZnLhtBgtVwN51E9
dSfpTicHUuEPqvV3RgRRt4oHBUWFb66NGvKyGW/AM9Hn9sVWcOlSn1QSs7OPJV+9HYxITdOdJWcn
XmApHDSSmEOk7AOdG3uNaRlPuiyq0DW035oZvA5NwTGGjVlLYTMb9PjzBM6gtQEAaLBo22ujl+ZZ
s1nhtYQjboClkOKp6z4XEDFAa539YObsfGyXr98Zj0lVbHHo3Spbs7esTZ5Yku8I84vZqexb0e1V
ruJALvvGcHFT0JluxqnvsUOnd2S9hFL0hBSZdjRk7o2tFc+Ct5fdKSaN4M4os9eUlrKziP4us02D
Yz5x2w/h4oSrFBOR3DJ/9L5P3/XErWEoUXkujqEhqTFWrCwlMMjE8zkZg2gO/I1HWtF+qcjpzuq0
eKhlerKb7FuCtDgVAI822tCDfOvslh2h/m0pO41h8lxz4VNiI9vqycnRNFcYBYabgB6qKqfpU4Ja
2aF1Sh58sr67oj+26rUujmIJiviqjY10y6HqnZrDpIw3nqg6WvzxZAbMzs2a7SuXDtMDE6WHe1nr
5UcyKo6tvj4E4zzucbJ/JQg/ClV0sSeKIzkhZJ+s1S8CqL4TEqVXNLZSIhVgksBYIdMEy/vpNyqh
Ksrt+lA5YmvB+wl7fbW2jT3k+7ksY42d5kbm84I6lUjKa8ud3+U6AqABqsGx7NezWXv2riagYjtZ
4kG6JRYkI6QGwZMtsmKvt/1tT5Ufojn8FrTmdWPHw7IcrGI45sCBcC8ClpAG8gyBMx3cTX5BtvvT
Z869Idff5kTmPN7WecPF+WNLaxsQHwX0IMCBDgam7rNnn+zvIu9vk1Z/tDX+xXUJ5KnFiE2TvZw/
Wxuwdodm7Y6pW3/1Q7ZuPAZkn7SkX1AN3sbAKgp418adnDKWx/IpaJjVcCUbWslcLyUOVKhfiVKR
6UHx1t3HTM71pUuu436rpmfRB2OfJ+Z3kVrmMdUk/qgZzS5xLMBKtPLYFc6nOVlMO1h1MD5Yl0NA
rTRmlzU5kbfMQqSPibsAurEXBWukwPjlLs7RFMmuHY7DSMGJbg5ASTxQXvDyMwfK2GZV1aEmzdvT
omqVcSPFdpnlh0GueDix9uEPrcKpHOPZ0s9XKXX/CO4glhWICxtoVcb3zisfFd3nZO96ekavfR19
91dallQZzejp/CMyd9oushMWTsHQeO3HpCYj4PWsoWqHhVjhz7gFSGJc1Q2RqADbrHR58HUSuY6j
XHFUgaLICCTPR2AhW5tTJy/CWst8+xCIWU8/9BxIGH6hBaP6ve72dk3eZVt17wTaVMYeW6XIjgFt
Gbv13qtab08VRQzloGC+nFZg2m7YT2ZixtC4TQACY5ryTanE+pItyiA9SDMZG5o23jPAt7UIa3l7
IBuPvby1ViMaqHxOE9ICcj/dpZ1tvZYknJvhtOgtuo3Ocr8THQgCSXVs4jcs7UZOZ0wyygpdmTDK
0EhPcTdljbw2clkRjnE/LlpFnaqVNAzcNw7KdZI12o6M8yCslaVfVUllcyFr3NuIXvq7tLST96q/
FoklL7wPUclIE+aZ9ljfiCvckrecSVbxVq5O+dmvxi0S/zvbz7Wbpq+tp+YKqGobkZuh7S6PltGy
RLM99d5IH0yxEC9WgCYkm4ZfGHDavUIzdGeokVdHoW0iYMUPAFeY8giaPGBwu13g1UObOylnurGz
MQxwtVcu20rM5MMICRqAVgKzVdebC1g05q3BrrD4u2uQzVtRbThpYeCsRzjJDBqSbe1p1Q1Otjwu
WvWUZRnRN6N4761sE4gWAu3I/zD0P6uN4oNEYkR46b7KvP0kBzoAx49nlBQyYu8w5FnYWXaDRQ3I
ydQO4qilZcwsb2cNo/MBXgzc+mwxAHJIGoacNx/cZHhx0yZCa7VGdnbs1zaemGXAbOGVNLv0wc3E
jd8m23UsH4GR6JTmvvWULGl1nhf6AxMos5vM92WjVQe7LE+VBEWQ2bOIXOc6VpwEkCC5G0inCtul
/xFl+RsCicF038j2IIHamE17SabIUka9522ge4CpRCTXzrx761QCgkury1QtW2OsfstBO9uJ2gmX
9YrUSR15h3XRb5MmO9FIXlQN0g/DVGExRMlykj/u6tJFpOkHL0zqzm27PrglA03qizGWsuLSccer
LWRXtuve0+VvfSFmyarKu5ovHM/2uusN5h7GrJ1HZ7j1gB5GEjyKEyKpy56Yb32iYRFFgeQo14Ld
VBlEYVVRsJ4lS2BsHvFIucRV6o+/GparNvIXhuYc/mo2ruB7k+Tn2dp6aV1vUDU+Y8A5rum43goN
zK8uk7NrLVsnMy/KYV1SB/hHtLm6VE5R7EY7Z6v5WY9qU2XDdlyngycmI1509p5texRz/l4xY1os
P9IalhuiG4KDofKT39jLxuM30HrZA/QhzuOd63Euz3q17316u6x1g5NWpL89a92UtvZVymbvNzxI
rbGZ2Lq0UBtVgEYCg0t1GJah2BXZ8tKaHVEx5IPrBsKd6j0R8qZt0n0neEF0UIda/ZPjbJ0YbZYj
tZh95S42xavlqL3r8C6K+q4osSpLNHVb35nrg+XMO6tr9ks/bxEHfanCi+3sQtZ5imqjBX4C+4mj
nsM4eOrn9ryiz6ja59EWG0Fms5peO6vfI0ctX4ZW5xa8C1Y92FUKUb7Q9ibk3FkLCLDuI+Yur3r3
OVbad1CkXP3nRoz6DzENJ7MwCQIlSgf1dCmC3ZBpz5VRsRhAsotix69e4NK9GhNEbN5Jn30Rt1yT
jDeNo++SkrCN3NroipKmC+jDMIqiWjDxXqbyARthRwyFkyJhal814M6RI0AhLlO9cxBtU0PXcSI5
Cv0lpOK74h5uqxz1Q/DhJhuzOPXZfZU5m3x00FZmDKibbE0uU9u8On52O+R6ETvK3vGosSpPETJl
YjiN0B17vfmc7fbUKv82KAzt0GWtDOdc7pFduGuUsKZlU8cJtillv63yfn2bsrHmpv1oy6CJk85g
C8NqbPB2Sc9FPuq3ttLqyMPvsRdmJ57zSeyDbH8VcKyVe18a/RxDm30P0GOVXTyY6X5sFrVBT3nv
tdkUI27gZOjHEJ1+GqoCHnfuIrZMic7JnCWyc56fhfVa494CStghgyKbymFN5LSVfG7wTHnQyu2V
VWETwNv2lvFs4QqNh25et74yp9gwteKmr6cy7sBXSckVY7TOpamW+X0lLOZ3lvE5ccEyp05vcp4h
GECXQE3P64LcNg+O3tqxxmMafsWySQNAZZfF+ZKcrdLbAoHAYjLFTqc2jo1ISas87X5lsQRqLR1f
ynR9qq5DD205YartN7UAdtikZSQy41UT7kl6Ym9V40HCzCsZL4WVF5x9UDl4StDu5+je/FfIed9t
n9+m9X0wOF8iy66Xy1s3Y6Oq/I0Yhk3ucz1NQrpPjlFr+9V1AADb5UFL5N5VzQld3Y2ZJwan/8TP
IUwcnvVmdPRH5oB31dRtSViPVzya4UzjGpp6J/etb1CG0N9FSU52huNdWl/bIUKJg0V9j1Xj7uke
0qhnD9W5yR6NT9TaDavTP7XKDvm9yVgse8Ofny19oJmrfDvUVfEUcMmm1ZXUJQ7EcD1TCB6HhrWE
6An667rlmDGE143XzifeVU8dE84hW4FMOzKO24u6+gpqL90MpditC0MydMjt8uTwQdJGV1dYpgql
tO1Qc8ZwGsVwbOfhtbC0CLz97cpsM3Kk8XuS2U8y69shyV+GYDiDHkP4b2Rvdj/fEIPIux3sF/4s
rtgjgafi+BDeliXJGZp6uDa5y/2q44c2jSinuduUZf3awRl8QWxHxqjt722sIBEx51tsT3drxo3M
pngJ4Y2pmH3qq9taH3VpwzYJsttSaZ/EaW5kXT2nqJDItYK/mhm/BoXT2+q8Yz/edaSkCk+yO+50
wjK6eGrti++l8rGz623OpoZJHtVp67X3Zedv2cx2oZVNv6FF8SMy++SIWCFFmJyresCJFZBO0M3m
J1LGgeAkC76QK8MGWVwkZ5ibxVxvpVPEllBbt26IkPVpPrBAVCdj7qkS7U/bqzlHAp8O31ke/dX6
SmRDosbJsCst8iBsiWCrhmFLvCo2ycLbQkl/mIZ2C9HrYcqTzWhCLp0IWB0sQKJyfzVpu6J9aync
CS+gVKJHIo+1809BaW+lKp8F3M6+ukc92j0Ix2NyCOWDRRslDkz2r2Etd9n0OhBFfCM7tPaEvucf
Bd7NjW0QSR1qIAeRrA10Chekael3kmY6Gn/2VD8JdvOb3CacPkQPZRx4orRmo/KBPzAFCe6JyTqk
owg2S4bdqzfM9qIbq34uCp49WHB2VIK0ea3qcoAF7hNwybg6lgvNs1jXG0BxXYwmmGQCB94N9XxK
R80DnJmJEbve1O/Wdei5K/TtFOhfwk6XFC1ZYhyKygiizunmPTPucidH8aExanw2NKnR0CXmVzmX
3WuPRXeXymrcBomX7RAssAO3/f5gF0NzoYU17oWlTXshXIcsSNK0Nw24xW2a+tazhe17irRU75jC
Jov54ADedPj6DW2OxqDpSXCVHdvaC+BS1SCXA7QF8VCOrCFF4SxcGgR6nrlaim6Hzb6Mp+uYo2e1
cJO2qXFXu2I6VrWfEYA8FcsvaCdeJPGwHDiBmkPSp8sBiLF2XMmzR4OMcL6XCQMD4H4LANaNnnrz
Kwjt6gBuEM5wi7U5xCvCBcC3+eDO8/RbUE8RleeQ72SNYq9n03w3i2r5VTgBTa+ON2ZBT99GfZ34
QQQymNwbfrLmXORo6w1sSjuVJnME79bfaTwP2CZ7dxc4S/HFQX4cC/DRHfmle7AiOCa4qeYf2/Hb
NzWOCPnMwrWeJpcl4TzU9tmyZr0FLmmL/eg32V7vbDOuaNX7XFZsVLBzQApt6X+76snnPoTAm+Vi
O/DLv0HsiqQ9YdA/GIPOEMkbHTO8zhdbjhLXemQII64JS86tayrvazar/EkHSbddUGkBG9Rbbdvi
GnlCCdGcmrxFVpqNRVwZ+qnQrm6Z1dXrjaXZfBrkNures1v9I3HS4T31TJ0zVan1nr0DDYmPkv8r
yWqKDZTbWmxS3e69TrGWzBdr39kzTWzlZM6vWi/ZC2WdNaWwXVVx6JxMnqCdFkcHncQ5pzx6U8W0
HPLBck5aliVAtiE+aSTBmOJo8VVD3Ccd+V2NdCjXm856pX9C+qtxyQjdI++k3iixHgDF3RsOzwB8
ygdEsZ/g/3adFMepkMkuNfCAgNoCF62K3scygcC0Ipx7YALQeOybo7JylhPsWY4RMXL7h7OV5tel
drDzs2taJSLNJ1ebzFiSd3q1HwGiRQ3qOfQetdgGSgPSSDu9sxngWnEOLuWhmep0p/NbWWD/kvWh
hl0hFD6MAfhlH5MTI3YaX2cr/daIK3CTcEe86dPHFjWOgXHR9NmmDqhPpTXdtJrHfqsoVVzAKb83
1tW70WzvoSEbr/Lre1DV405Zqxr2TdeNyU5iD7lB5tRVsUQL85jU7Qeo1eubOqXqUGU5WxaY40jX
tVZmp043nXKjCo5UZP9y1872lyPUMjEl8uebxKkDCNJl5Z6pkI1NvWhMWyvLxHOSjao7Gm2DfKBR
YufKYC4iC2fUr9JcmXmu6If4i864coZa3k86pTa6AreiGBnG97St2N2taIo5/cTgh5o5d4L1kG5H
KyvqZzQmLdspPu9RJMRxZ5pXnlfPxsxuJgcF5TnsEn24mcz2ao4dzScL9CSlx+qPhwnjPTNFTyxH
xaCC67Vo+5tZ2P12AC5wNuGfS44QI8BBQ4fIu7UaDFWUOjCU2eAvoEEb9M2YDPpOeuPwZXRDFvcT
3XDuuqAbu2YTuONWg4A+dNMZwu/0AAaW7n5gc/XtlQ2r+5I6hIYZach1e5lGOZf4gfaq+3EySLyr
j1Kb7yKR6Iic9Gau0vm0urD54bGkYxe1Q5Mc3aW54L9uKX6qRN4DHDU/EnqwIOzgjiJbmm3etjw5
WQYndl7I8c70khd76J6LBqo7ao97YzRUBMLQjRGiRxax8zvGHTa/XljYjYFaz7MelblbpZjeA6FB
0QdyBWm9PMKeurY22YdlaOl+KuW7W+UXY1ZPozB+c4zAX5O4onL6cA3NMALJammY1thTDJ/gjREY
/2QRb0oYLPBAskRmnvMsNSh7GpdtHkk4lGxwgFaeUlGdO+/dbOxHJknGTkj2nAHuDeD5C6Guza4C
n9IXjbbPJuelJ7QZuKyt7pkzXbJ63mbMVnP9ySL04wwq82vm/DNKybyXvNDuPNRad69pDNN7R8s2
KxKoJlQUJyNvkg9+Dqj4PaqvaZuawvxAL56GXAZuNK2j95xJBNq9FhWD/rQwnw9n37+beyoHJ6i+
S9u81e0G8qzAATD4TWSTxcHGTm++8U5uW07lmAyUO70Ye1D/An+KFU/e9Fi6ttqtet0+kFvib0x7
PoOFfK1X67v/X9Sd127kWLZtv4gH9OaVQYaTFPJKSS9Epgw9uUluuv31Z0ThHiBT2beE83AfLtBA
o6vQYtBst9acY0r3pyweh8QDSd/GuZqsXeX9aCs6EOOCgqSUdUVerFgjw/mpAlRrgBweZz24Whc0
WRoFAGTVG6qIKux0zJxjgS1TztE5fNhJ25uJKt80iP0iRMytbh1mBPyecS31Lefmp2X1WNdrgP9J
VxyDucGSUGDMK2z7Du9RQtm0f0BLdZ0A9CXfmoKXsna5znkhr0w9Rjf3kQ0Takjp3QEzK/Yl+7RL
6g1E0KX5VWmwyYNwsrW0JrkBgFaERtB/WC4bUtW2zQ0F4ruFXX/oTpyVEdLcu45zxMmQR13uBbHU
z56FeU9Px34e24lTgXiq3GzLuaiLpF9/zHmBHTcTMmJlKvTrvGi0R+TMzWEOErfeWa72QuXgYmyo
VRO88OSb40Z5y7IHa3rbre27GAkPRuXHFq2tP4e0oLylfy6N8cMn7CCC1AHk2gbIhgIh3/V+VtIF
7h7nnKo5eBu4FqI8Un5WV1pObmI9pwNhpwDVPdcbo26wLtt1eXWrCrcoNFvWFSQYdftANZ40lVo/
Jm4ud/1i4wJZB5pHNDMOzlrjGxs6LzQTp71qR9eC3+FGavB3OtjOSDc6nlyyaacz6N2o8GjoyzNh
eCkipOCyHJV5pQ1gzkvNn2+XEfu41DnF0lDeYju2Y04GK1Sos1TaUj5rrroUXXWbQP2Ll9R88Ezo
e0ZRmK+YOOa9PuvuyWrSFEUg5OFromOLcAIBGWIb6SEyv+OgcQ4Kguv9qqbyhYV8uWjb7JfSEkx9
KvVPyYAjZeRzQffE8QRiu65IeUkFqlvvmHSQffPEB+yDVA4DjsWY8If10g1KDUC0GdlVe5mMzW5U
ggyN4OfSUbCj7KFRkqIxBrzvSjoIHpf5w2Re7qryOaMP09Ie2kygRBVVHGa0ZFOZrR5j6HSuTJdx
Khb0iHb5bhbZlgyBEABlE3ozJFyrfOx66R7I8N7YBoVqAzf1rGm8JEhqGue4xHrMNRSGI2Zk6tES
4HX3jLAjuwy8IloxEuOzZFFhhxFaZ2uhmRuhxPTXdPphMByq2kzRGSfc3FDTq9NpfTwlAzS3xn9U
s/U2efmFVhRHo/D2WNJ22J6QhA+UVIZ9NiPrLZPuModSf5p1HFSYZmnmmEzVgZ6oiJbGGmaEI2z0
PGBSK7hJaletuOxGdTDBkrNrHZ29EVw2tlPvbVGVxxLRGxplG4ONKB/WpP6hWcsnXSxuV127ZoMA
1j7vELLngALTOFZLZNU9W/1Zv8+L/HHpNWsjmuxgd+qwLslF0hhXTn/Ozpk4yo/ZBQlfRxbGgRow
ooZzX3MrHUtEhc1RhEAnFjuLiqMeXFSGmYYmFtCBTIIwnXFr+otjHGmHPGgYWCdAkJtO614SutvR
5CX2VcmdbFGxaBtRuwVpMuzbrKe2eBnmT7IrzoAfHoqhCnYpufMhU/cVbyE6envfAkangdVQ8AVr
99gicjo6ggFrpidrUtjH8p+tDoyaVDK8PiIeh3VDSDB6X15rh5ZJVZm9LVLErQEnTLQ3+DNH2Kds
z86KPyNuuSyipNupw4dZ8xyKfN4mKSpB54z90S9katd7IZkdCK5sN2WLeDvTMME1OvKp7ex2xD2o
fVCXBdqnVkc5m8iIY/+pXmojqhyDTle+HBeC9XYZabiPXkl9eVZGFmmlN1zbrvU20u0gdWp3bnFO
WlZugGxkUYeqHS+venWK9rYoSNhb4roQeqQqmwNM1T5gLlKXqjSYwA33wSj5fWvBkqf0PsLVSzvt
CW9P5Ez6p6u/FRNSZUn/cOvAdtPKG93VPDS+SXDyPP+2d4Axe9Z1IagDoep+KpEChXag2HFP9xp7
DfzBRB4E408g0WuBwXZ+sijIFp1PkVq6t7qZ7pVEMKyD5KI15jqZTYecpX1hHteNOx3/NwINXLk9
eZ8qJTESYT3292bgjpHctmWEOffZRI00Vz6dRTO9VTXNRjwfR/zUdwlbEFvP6DvTIknrz9SFp4bz
An8ekQfOyLaVpQZ08/LqiWZHhBnUeGxpARrfpkhQyNYXFhKyjafcMfLKel801oFAJUJIsXi9saCk
mymw4aFow67Nqa4PRMBEgdlRn6GNpyd1c83QKqOxVXechTYuFtAwaZUdyd5uo7aqptD05gcqwJS7
RrFPMprBxjsb/32daVeN4GxfeNV7OsxXbtX/sAMyIVYrIIP8ho4Q+ioRlwYTcjtYUbp2lw2bwvpH
NY8HiFC4IX1qakRzPNVGtbXUmka5NJI7vxRvs1XdYQcJQdDqB9uVFB/zC1waUWGkz6VHB18Y4rNu
kSOsYG4lS8jG0PNzqwzcC/0Scjem/Ipw4V9j6bZX5ghPxBjsCz1FxF1ZaBkmwp2aeX118Yr/yBWq
/lmj+OdRFIrYM+5xQbwsdhkTiE2JzplxqWszsdGK/mt5tOv3qkhOkgifAFNjMy0PxIhHvj7ft6Rl
YFT/pNZJPxMc89lG+Dj7Rf46Ts3NymF17ilQC4I/4bHjhe0ufCkvTDHeNOol1dVGEPSoCyPE13FL
2e6cAbUbkzw+K2NMvsXE6neLQfGu9SAOcF7dWtUM1oI5yVqHqJ7yE9pg6DIT/8OXp0GwNIMnR65w
TXvgIApju7TWG7k1zH69vGomMi2Y44OOxNvhdjKhmFOwFk06XltNB0ziqcZVktL4C+z7xmuPctVh
ZZy3AvZZSofAziCdwW9YEX3tWetq+srGdDF4M+qfdYejgZ0SKZVtsmWVjUgTGOCIIM6b9rpPiJTD
t5f7O7lmb8RFhLIVVNeIBeLxQUmEW+s9DNTyMWNUu9F2trZgSQ/KO3PofmRrB8IjjbMCt4tDriYL
ZPZppcyyqdVCpiChAcFOX7uxUkiaUpkeSHW6GoyckWUiqyzTH7o2HUuD0kp9y3Zz3hZ0iZeiIr69
+On0TZja2oOsB1TtKcB+WruKc4PF2aI3aBuYF2NvE7arZKQ0iypuLSmzO1twrnVE2HS2caZ83yiU
AMhRfZJ6jWQ41gXKKnI+koqEjsr+MXnrNTU3MMHU9t0GFGC3R/IaKqfLbrWhSUDe6usSe/pKnb4Q
6wcueWIdVvtzISWjUjwoR9zBfL5XzjFoJOmu5n3eTKeZpgkTe8+JSgwxFgwZF2WJLKLd0WokyRhE
80bByjyurI8xboiThUX5cWB7ygSZUXClnGKn9tFZ8Q+PFedQQ70NbJzyvryHCH6Pf2ufjz59cly6
hfK7y04fixOSJHUN9gLDGC4KI3n/TVX3H7xuxlnJ+Juo8ixUw2l2rpNagamjrvxTVCmCSSVlw6eR
tJ5zvZaJ2+3sZizfSaKqfnQENLmA/1fvcpkEyTIIM6QZzxWt3vibX/KnexA131l5d0Zv+ZiE0Eef
JXW/iaMx/AxuLXF8IN8bfgaojXGvUxPESlQ3uGlrTXunbO8/gKwZ7n1pzVsalwPWJeWWH//8mP8X
Ckzx0dzL/uNDIsH8/0B36fDY/+8C+01btfWvP+2n5//H/xHYu9hPHRvE5xkkhhH1N4G9b/yXZ/rg
3yyP0Ez4dGjv/0dg7/yXj2QXOh2yZmYbnX/1P8JL+7/gSPGvqA3y0i3dd/83wst/0jl/+5pR2KPj
P4fgGq4XoP//ott1JpNMxqytt0Nsy8v6qb2Tl85zesf+cZvslmjdqG15QkS9XOJr34mDisR2PHWv
/V2P9OSzfOiI+dkcMUhGU7xGj3N0fyk2ZhTskHGElDEOhBVFiD2YXpHFb5F4b8vvxuR5zP19Fzb6
4/Nd0GX5cyTMHpLkloPvtnom3STqDwPkOw7AoXnDQRm9/BZFQJQd6gv77re3/Z+mAzS1f18aAvrZ
xutCu+dV/T4IhzxYU8Pu6i3Fqe3yUlib6tm/qp98Y1dewN44KCq5BL41p+YboO5/uDJMV64LCVR3
sAz8eeWzRQ/oxUDTItC3jV9eUoLaGdlyqibjm7v861LnABDf93QTywdf5Zfnmwz4uPTSybceqkZB
dGpAJIJe7NE4xf/+PM+P6483+eVK51/y25zmznpuKzC028m6m+37ann8979v/MUtdA0Toh8jyLYw
vRhfLoCzKcdZ3Jd0/Yio+YGpw0UQ3/D1kFmk1d0poNfsbB1NJd1nLfzFvXfxl4hDOVQD9IRq7lyP
OL4WQ7WoNTntW2ASeHwhWUxPddBYVmyDdxi/YcidH/GfDwYBOLBgl9kAouRZp/37g8FsoAnqKcU2
nx7X+sZl69GIbxCSfz98xg8x6DAWMaZbXymCFbqtehq4xjgxapyj0w7hN4//y+qJxpUPiaGCj9G3
bftr4Pro4fJdVJJvE0e+C2CE1tn4JemKJNMjhM+wXDFe2gn22m++4b8cCv9cGXLk+crssr4MVL13
vXTSubJ7ld6tV8mNPOY3y27+8c0d/j1WzndIKAzTum9aX4elgwewaOkNbq3wtQvFpRVyat1MUbsJ
YmyuD8Gu3zTfuC/OjquvXwcafpxahm6a2LW+DNAm8BLoKcge7V11aE8UZPbJVh2Lk7vXDsbh32/R
/LLx+Ocl4vs6i/XP5gDny8yDp9QB9GehQt64O/uoXben/sCJNfxAE7hFBherDY7CEFdimMXVNzf7
tymMN4n14MxVZWfDUP5zKKC59hKC1fJtdnCPJFbtl4vk4B5g5e+nvRaXV96dc4cyaWw3U6igAmyK
j+JDe7du/JN78g7BIY2CSL/wDs43T+YL45zV9M+f9nU5hWmDPx1h5XbhdJDFWMUQg0lj50N+Ijyw
D+lEJjhf6UHce+yPv7PhWP9pfJHDYRr/gFn/seb9Pk14TbuQyohAnAC/PdrsSNv6R3Mz7/24PHFO
es4vJNw6NHuhfZNc21vzQjvoEQ2ih/amP9r7NRy/GfN/zyrk95ynLbgQgcPQ+PN1wW8XCOjHbCuH
tsmudMfv7wqsQss3ENS/r8MaSHPMMGCd20S4/3mdVquSzHRLZkiykavzSQSKPvMd5tZ///7/noqZ
iNh6+6y8JofHLzc0D9Q05rnjQpDA3Hr0OY7q1mak+/nNp/7XXOLpCFhARJi2i7XsK7sU+w2qK7GC
7QR4GXCcNINjk9PGbL5b4f9m3p4vFaAD4r/ApP4z6H5beDOjHhI5jFpMJNzdepLX2i9571z01+Ux
iP3r8qaJu2v1uCxh86r/8r+50S/ZFwwcKJQmzjFMQAFSPfcLpVWwN9Xg8Gix3IpDf0iOmN6jgO2T
uRWnOhKb939/h18/Fmi5Jv85n52YTAL9y77XgHem1vM4IfU3Bm+nHC369yt8fXdcwcLPTWwS5imL
7JA/P8dszMxmzNZ8Syrdxr+p9u3+3y/w1y0gYCf32yC4QTeIIPvyyFLTQ4ZFZnuMk8mj+K4A1MlZ
fPOxf70K2UbsMX32tujvXNv/OteXZHWMKxXZVVPplmzP7AKomPxf3gthJ7x5ziEsnViOv/p8C82a
+TjLKjY7TVwVHmW5FADI7n/3xFgYoWxwAajffOHWl1cSVPMwybWt4wAdfzgayYiGq/8ugOmvJ8ZV
IOBgXTa4K+/rpyXQ4Cw9FL14STwNfORwRsCYUte/mx2+zkPn2+HoTymCsApwr+cf8tuQlXMQEILR
13EztV5omB3ZvnaNZrVGo/DvT87gSMpf+30Dek4dZKCwMQSXxGD9sgH1yikfqiAvoyRJq5OVNp6Z
XbtDI1efPmctUA2dOe0kSQib75EeHirZxdFqLdRkMT8AZysVUR89lj7yS5VHjY2266YPUOUjDp/d
T0IKrGu2qMbBaSoS3tJpMH5ZIDqyWF9T/aZwLcJACMyoccL5mdj6uqckjV7nHOHbcZTFD4Oab4NV
mWjfPLNGWBfr5Dy4fWaAVeh9lOI1cv+LTmkBVjg5OkvsjitNDKQwCK7dgmQfGEVEw1FRL1IVmZXe
LU8ochN3g1ctILDFTZUR0HvJRrkprMyiblzJzNuANF7wXnXldDtkmmFCh+mKGwAV47IzlB1cqzGf
H/xy5YcKuPF0RBbSPVEJ9tXPjuxWPaSX1c+gapPhzh1T5wr+rxziiva2h5jVMyAsjdVg7HiYGX1u
t0quR6JwSEf1jUZQaZ4MEUnc7yM2bjG9W6mwYBrps3dyBeVg/H4YA5Av5u7tBHiDIlyBUXDrZMZU
hRmitVPDjxKbgHPgj6QDfs5zTC00SC1utjDvpZi3+dITvJwp14WeIp2c+dPL5yaairm8BPDp3PjC
x1dH7QvdEjkL1kK70ES+atddI45rJbjarNIU5+CoC2vjwmo2QkDH4rWz1jo396QhY9dJ9QqEm5MN
dKJVQQlh9EZJVEoxYFRPQbjNm9qwtRXOUa9hdcFsd1MqxFRx5vXok9E6TjQTER6J7mdhrjUgWKOW
eexpAVXc1bTw3htqXa5AafhUobtAniOlpwLlW+G0Hj3VgtSZoJ+Wl6xUjQbx6RzEWwQWWzi/aEtg
4mO7xJkofRgtukZshWhmdHYFZUBQrDUacYDNZ+ijPVo4zlebrslMCE6+B1UFOt+ZJ3guWcMXGHZd
iRLVgKC61vCkKN1Se4AN1CAdIok+xYAglfXDM5rmCUVr9Q65xPnptbonolaO0LKk03Km8ph79rOV
G/eMaeXsexeIIhRBv/5ZI5AhEpze1duYBx7a6MGbPvm2FDyjJvlHTxysBNqXcp7CwRzOtJ8FWMxB
NrZfbVPL0pyoWKqgDkc+pzUictbgec169xLgj+TzDkSgkfzpD/5jZ55ZrR1lWlK04G2TqtuJXG5m
pCR6CLwIoU1mTsGFqEhygxE06SPp4aJXV9bUiOvC4ZcirZEVcTza0mcHsPE4/BtOKG9gz4Ar6F2l
3esW/YhwQDiLBJDa7AI0tyClPFDISJGFdxUOnKCokOJayK02CWhYVDfrZORxAQnhpTQR+fFcFu/R
xHTwQp4C+sdUs/VY0+oSHiE49B1ZyOPJ91bdYbDWzqVTOwVSekfKx9EypzufHo3Bc3QDzFO1Dkqz
swt5MWiCXNKzO/vDXFBkbWZv8E6F4LAfWVpA0lFK+vtyny1E/LqRkaB1PHQZmn3yrPPis2Tbq+O9
oPuBRgfjYdSZwYSoZjLqPnZGZyXvd0lrAy5ZMgjYLq1dRIE+diJK6hpMsLncO42h3ZrDNINRzkGc
xlOrOR8pqtngIEo7Q+scSBeCSzrkxJ6w7WhiorjojLtNPthh0tdYjFjhjJM55AJ8PYXwKVyaYUa/
YXUNLhNiiYfQ0L3GQYPb86VriZ/0WKf6TsV+K2rYlqmBcVAWPYiggcYYniCIRFpsZ6IYD16WJICb
RWlEEgH0urGyAAyDyoMyDmxN1aeU/uN9xYgCRDl3q9qAQxvnTYGtm8m0rfOeJHBBhJPC7k0QYtoO
iGXp4sRLbVfWxbhmNGXtzljYZYrM/5hN3WaoFUQFR0XRkV7vr/1I6rJF/t52yl31IxhEQBNmDboM
I5wQlxWAY2Mz1n7FlWEL94iRp2S+QuOfl4jYERacxtQ3po1dQz1Db0VSYbiWAUYPiiD2M4mWJjay
ecw/u0LL3JiRnvjhKI20PNhAeNKo8Hum9pnUZwC5KZzbcJ304QN9K+C1TjuHojoY5G6qrNBgviY2
I9LwdQykBbvb99Gvc5d2FvC3TWbPGPncLPXN0Fx8ptYmH1OWPbtx6FQvHn1hc9U10GlDJWy6m0EH
kLQO2hfXKzBdZoStTzCQUhS3Gum+Ipwq07tgQpn4MOg/gWPRgCfR22KVCKaXdLSWNi5qH4Rp5hRg
rnGgYzsf2j5/hu3GxAN3q31PRpWiWyXfzThmi+urjdkVureHb2/SfpwrKOYUpB6AFqNvUBwA34ug
GS+Q+JfIVwq+qJC6JeANHFLzNUw9cMHCnK13JcgA2s0cTjscxUDZIyPvEVMu9Zg/dGepV6j16Asi
3xrmMrTm1P5ZO433sXqIa7l0RgQSycILPtypZwPhZcu6a2EbesxeTvsrIN7JDYV+3pYMxorOy5Lz
yuzlipVPqx4MI65ahu5+aRTveGO5k/YiyT/HGjggwyG4STSvWuuNOCHJSxAbvrjiWUJqw47kduw5
7KUvXifyNKZN1yl2VtyJ+JhcAc9GzTpgdlnZ8Ku7qVN27OgOmgX6qR3aH7s3NwNFUHhNupIvfU33
P9K0oUaeYJvjE0LYfAFlb9GDdwqjvy9YaI3Y1YvpPlnGQCcKgrzzjauY5zx2iz/tPDkPDm/IbQZD
la/vhb6AAhw0XZB4HPhVI059Pi3+jtUX7N1IneZnj6JDbSyG1GHsEepsmFgd/L52jqFCyuyqkzUO
c68P1N0KXwdX9Gy47w14lLfcQey0cUrZg6YuHBTM1ZLwfSez95C7ZK/rKc7xLdgWh2iDIW9QWyT9
hFYTBH4BTDzIxtep44HcIpj1EIR6VhYPFpyHqJplTabCNKE1aRO8tDuUXK0VY6iw0f917AfNXnew
yWcOynidssJjIH2U+JaWOs/lKDkO6+2QZdu2d4laBx+ENBmFlL+G9uAtN9VkQ6Yva7t7S6HWyUho
iwB6v1jmZwdQkG8RHlYTu3PiQMgmF/ZyNJwiQJRbU3+dK6jzWWcF8qLiwkio2EdEhlvAbpyUCKzt
nJYyiJ3KKj4TX/TuNhubJG5zKdYtVsrkRp/oU0IKXesn1/JH4yZfwbun2LnnvvuUXa6tj1SxrRUG
hoGObwzaoI5BhvvDNidSqLxTlpzmSLH5n3codBUk3XYZ3BfOOcI9ZQmhq1dTo/viZNVpUt5OcnTl
fsiwve1Kl1CEcOiS+TnLKcnHg6/RPpBt36y7Dt26jNBIWTZhtZ3OfmEuEGmXeenlt74GAQ5td6Pr
tBsMWM9FTWRbZFpp9kYp1/8gD4SVKV3aDOIfLhb7SXp4Sza1Z+svNj83PcDDU/qV1XHeA6CwEASw
WYnJQSFrDiZfwCiTbrnMAafDga9ZtC9BDzlszKuinoLYm3LNhihgOCXEBPJB/CAu3Xz9NZmk7MZK
jupV9qn9RL/YEruSgw5YbuwL2lVRMN/uMfChdGECJyABHTOr/RJ5GAIpsuTamO8IXk1z7MKrMR+0
gWkEbyn6untWWBj8bqWqdGcKVafX0zRZSEiRIDLFN8Kr8Qc6KICcJZ/mo5f54LHKlJiMI4LLvtl5
YMmZgmyAD8ytSfAg/VHlzyAI12fNorCwS+bGU8el0fQ3tJB5h/BAn+e9m0w20deV0094frJsdnaF
SvX80NG6ybZjTeBEPMhlNW6pek3eCbF9hwXE1JhLdKQ8Wuj5E44CLFKGfVfUuoCTNCS1V+NFtIcP
My2bZdf37HaOTWIm1bFA3A4IomGJvrbLpTZ3XeGYzn3neP2JANbFv9UMMeL2GzSnnAltKUvn4LNP
dF9ybD1st2aLWBeoiAHBHvrIRNxZ6Nyjfl6QxRPMoqM57GY68VQHSKgu3aZzt5XZoMruqzVbOEop
7HoV1lUf6EK1lLGO8L6LgNJoKaS9Fps/xd+VEWUNhFEartEPPNkFya9fiSZBqrOuUyx5VOkrJkMr
wBnRiOFO+bZqLokcyf2jDifE2Lg1ftTItRrvvuGf3E3B6N8s44A4okYd8UY6pBqPZwtOddsWWPO6
dAy0HZMEEAgZ9MAo1oHO/9Wot5j+Om/BRKeho59fzHm10305me0cN/XYoaGxE8O4k2XevBImmhs7
00+CTyNXojraimPTadB5d5HH+9WPXmnWLnqhPjWuJ68v1WGCQ89mW/exyrHOOstaR5rIeFhSOo0M
3QYleTSzU1s2bF2qTzgxWnvsRIJAKRzVLMh3UlquRTK3BRtEfWL1TcFmyJNrYZ4LLW3g65Mt3IXY
mP3MuSb7wkjBxGeIZ6qcGuzGHvPc8Kmdt+edj54Y53BDVcMfsEwEb0+trbNiViKZftkJ/ocpt/yn
RIOMGOWdOz3qg+MhxoM/UW9MsJYf4NbGaquCbngzwSVzFG9Wdaz8XCt3Vjqq+1YgqML7m6UfUrfn
PrK1urLe66Gdkqd+LupnjLlZHimVi6sgVyYRG21JUb/sZw4wNlWFd58g7uJQ603+iccXSGuTCad9
RrhrgeD3U6+5aOtee9HYYgWHhdQKETpK1BNHlHx0L5pxSRnixlg+2o0M/E05m3N/Q0Eoe6wwJLRH
o/Sq8tDUskA4pE/+j46guR+TSOSEvLyAsiAdHd+K79t5iVhJw3+e6jZBy+40sx/FK9Kl+/OUVV/L
yWXpNXsxG5saWgPnusVcLqHxI0fKisqht82iw70BTwUb3LTGY1YzRSCkzcv7EuoPVozSGeSVbSwu
UQCDbPIbPegb81goJYfLSeOM0oeW2wXppdDs9hcBLB5FFikmN64bThJRWgs4uNL0VLOF35nd1hwj
JFqyFtCvnSvyk6iJo5aagItpcdfNPlRLfQKJNLS42K7KJluNi5z0s/yNbVuJcbbzfWwGCHLk5Wo4
zc1YZf4E/YbUSewZ7oiycFz75g1fn3vjumad7ApJaAN7EtP4pBwDS5oVUfY7yB8Z0k30AOhJx8Bh
RmH1lcwEFoQBIS0ikvAuLtlV242EC2UWcF700aXKyNdgGxMSYo81HBogni2XA+nNarb4eCssv71z
ztVxsxfEw+JhzSyt2E8g5fRwZag6IZFh+nD0UkKNoBuIdA4rE4/3hk08kmQQGozBxQRXGHlFOrfh
uXP9Okh/AnGAXDglYWm0nrAYqBe3Ms3nGUN8eoC3ZQAt0VcGmJYWGDFxHGKtFwRhVjfr0tiMAGsY
o8lR8MkrO8PEYWNLRHm5kk9ETJmLeaOijKEfUg5X0GJl57+1gXUWv3V1emXmo1WGAwrqNR47UxZ7
INnOTdJr3muisuTOLZIkubAzHL5RQm9lpzJtpkc1loy8khwLH5atGJpdz5H+GNjmIo84OLObfOpw
GDvnpJUzrlmLYA7xgjh7cIomru8fkvRAlW8ZVf+Ax7Bla9Y1CNmh3gyvBAc49za+h/ukJvEzXIzF
H9DaDuB//GKefgpbLL+ssnYIaqJ0CWyE4OmDARa12iAexsxhkIz2KDxNf7ES3l08oMZCJTEtrMiT
p/GHIIJL/PkWD+jSx/c2gx7pip780tW4sbym8yOt6Fgmh7UT93PXIipOs/p6aSjth73UgSauuLb4
vhfEkf2Q4V/TswQbvFU0C8ZAL73rOw+tfptp6zssEmBizZy6VziBOAR4BILbG69x3VNeJdLZTS6K
2i2ieW3AvYHgYhO4fX8zOxOL+9IhsxzUon3mAMWIPcqsVItb/0yfdj0bdK5RYjHFU0WD45D04Nxi
J5MklBNPkUtOSSkFmwHF7LLheBXMsLc6FPz8cWaWobE90qxg714640D4calXog71foUE4bu5By6x
CTKOF11a+DuTbQTxR26Qoc/I5lcDbXu26Zo23ZOV7eL57037vk1cD7UrKiBYNeic+UNz9+mlWEnD
olEIE2sT8XpoSpnCBLGHN2x0vYjrMcs/XatdKV6T9vEoRbC8AMetr4OuWsRWmx15vZjAwM/r0/DR
9Jb2Mo0zzvGyLVaUdqnr3OLWNB4dIRvOk0btEWlk4u5gpdZGpgd3dgi1qOZsvXDxaz1LCrE6RsJK
P+bYHkBYVAnHcTNJ/DconhNF1jxXF27XIbYJIOUfKwszWNixLahD2ajVjlmw2X2QmBeA02wp6BLL
Ub26g52fj7SNsbA/6bERY7CGaQ6asX0jtqNZN2zGDGaKJcH5nztUwELPdTvoVGCBBRbSqflVzW1w
gFVEwrDrM10Ti7ZUCVa0prlFrEle3yIRoEY9B/CcsIyZTTXbnTHbzHhesmPQTvW96VHWGAuXBb/D
Hv1QpPb8MI5mvYbofp2YrHTdiBZlcXi0ZB3gLWir6R3HN9KPzpvZDbbpzyw3KRGy6yvugZ+YMeAB
+wj9Kd12RLCMZxWpNUPpDxDcV4k7//DY0hFGMhfA6H0/wL8j6k+RzMMe+5Q1xhScz1QxuNub85Ez
NrNt6rqju7ECMV+3HNSg3EzVNeW35FIiPXVg41XTqwmbfdh6rJJHlS7eu6PnlRejVbLaC7sQTDIg
GNRD70udLBLfuNJmXUDh0Cr1rmU+g4jK7fBM3Mr40o6zT82MEMifAWH1GWdMjyZJjhnvklN+hcqK
wjOWPTTWSBeAjfw0aHgzaD0MLAHVDP5aMS6Py1QCmS/peI3gXPXgly0nBh7jrsfjxxSpIiWG9tUG
d602xpxY6OrZsxhMgLN3b42cbVnVxHhVa5lCRlqxmQj1yXMByYO176lFtUBHlqFhbz319buvd94T
MRaQ4MZprR9yfWgeTUmZIzJwWQ+Rty7YIKe8APm+JEONUh1SIl2SMke8vmKuChFSW+R1Edv6GmRn
QIzm4/vfYIjs7iwvE+AaeHYhZZBz9UIrmg9l9cujtwb9szMvDSPTzj4oXzLFJXRfQacHdn9Z6Kp5
I+ic+3BaggkwmhjWoTCmoouDrskfi2wYoVS0pndnp0iZtzlc8JaPD2kbtjO/MrB3aBNxSe6Md7fx
Z0vEQBUdNr85e4QNYMb/Zu9MdutW0i39Kgc55wEZjGCQhZs12K22Wqt1MyEky4d93/Pp66PtPGlt
uyS4gBwkUHkHvs60xDaCEf+/1rcI9A5EOwNt87LnmSoIY3XQs1jDMMdT5rjkcK3rOrQZSn7SfIa5
PArOry8uNI4W9IhU9w3wxDNOmVlYUbGr/AjZjpFwc7b4hiDGRgnfcsOJBWMOdP67gfBCMFStZTH6
68y71uzQ72ezxHnKIPKfxo52IxhwkYKLpHTFtg2u89Vk5+qjJAmJukxjdcB3YmtQK5yXViPG1RAi
ZytGA+qxy65tQclJLEtVt4xZW1Li21rkps3bQRQxhKpuwO5ASlzONfuRyjYpNxEKV97F09pLGgHa
PvNJkBydRVDv92UYYVQ2/e6knX2Br0yyHblg9nfEGwqTJcTlRW9y0XcS8koFHFc9kdLHrXCaXsrK
gAYBDtuOyT6OMfFVV5jdTht571gY1qZ2R7t/W0gyyTzgcarZdtYZdbpLS+SbSl7aVANpT29U0O1U
f+gpedZyPGTuBXbAN9qpv2oRezTWbcuimgBE9WXntieJrqgNGtGhUNW9QQfsMs2D+bePYps0vKVl
g25Fp3WkU6ncFv9416bbuaj8D4hJ9KXUhrF7vTV8rHPAAGqjiefmO0pQWVmezQ9d6LjRUlgz6ErV
pvOdOdT9BdUJfXBZYG7dRA2/KfP5erxFy4dK0ZS2Ou5Dt9RtWGfF29KuKRpM5IaiylJvvFK/vCr0
lvwkkhjk1i+vqqPfiwJIxtu8NZGUCaM8kYplq6RKc1Kih928fheXN/TH7jp9fMviopB182KQ4f3y
eFM5p5jLbHeTLfPaKOWlOQCUcNg4sOk2rvIQN+nrhzweNItrYHkviD/neNI8usQ4EmnY0dfbEIPn
n4DWo77dNmpjm3n+xtX9fCjeQ3S3Jp8p15HOkdrGaCBROSPJxGBv87WsiK+tA2pdYw/65PWrOh5a
rokRbpGqCEHQMu/IyxvJ5AWOlsvdGH5IMS6sXWdTV8RU/ubgWo4jUd/zOjIA9HGiczoRl0bQhdwk
g22fKM2yAtKneEMX8/NrYUO+h9zN7I2eaMmp/3FwwTKkL47OCIDvZN8wrWsWb4bIdkkYJp+6NKdb
Ynej+ds30XahQBHoJCz8AV/VWj+O6dS1/GGiRpU7RbmjRmNBSinD3e8+KiR0qMk1Mg2UpI54eXFR
zKdGz1CEyS3sT1UEaIHp43fni6+CtmUKtD0kMky5L4+ixiQUBDniqkWzw34erFIa1+Mb0qLj+WJx
A5nomjVuD5wZwn55lKhl69S1pb1x6nmkYeJb5GECEKFarTaZGVXvfvveYXSQ+Dako4U+FvyqoVID
lU97Y6VWt4Mv398Qhz1+ef0oP79+mE8WNSBxZ8sX9mhWmgvE4FQ4bWq5wNkipYGJqKq586G+vSOs
k3Qg12Vx+PpRf54t4IBbTBUaCTUT/NG99DqCc3piN5kLrRmaE9VZ7KsR0UgwFr4e6j9hW/qvBcfL
1w1M4ePzj9T45V9/My8J+0+P/zAqFO4Sl+nnX9B4y/5zWaUJE/8RHrjlR747l/gZqTDg0MrhfyXV
jjH93bmkydSzTIcZmcg953eNS/woI+rfX0ysU5yW5JVkfuT/GHMvR1yxVO2Y1087g3ZLuWLGyoYD
VS6sGrBcrbVLJdvAn+i2WXJnY6a+jvw5wo3OrmNFyHyyDsdk9u48K1DyxHGYaXdRZk/Qjbt8NM+K
PK5uKEKiMHKCmDjsWFbKX6XzbLSQXpIsIruNymZ9j7TMa5FvRBbL6qCPqTkHZaDYT7ckdCfTGs9x
Abu4BrV+UENCoyu2Zwhpo2P2JzIKfEnybwUoZVXKAY6CC1QEc3a9J4uMbPBRmvsmgjeLY1gwpQSY
XzuZA65nP7qC0GwGl8AKckiYGAQoDXJW0KcdI/mAnsvLTgA0Wc4HQlbDx6At540xtv28MqtcvHOE
bLbeVHtFfUlI8QyWyb/vKKCW2Hlh+7FhM2ZlGe9tfsUGJzSfoYEe0EJWzwrjQ03f07Hh7QV0enLC
RtecaEkTDzFTlZ6bhaZADIQ4s68gNLrhjWlMEDjp39LEeoZgH3+pKsNcarp9IkksIf0wuA1Cr0XC
T/pT/rGkeLHQPkJgDPY4PKOJtOwZLG/xFKJ//QsaIoAG8tRRH27rMnWu5JSaJ41fku7nUJKLdk2j
uguyluf4SjmSAACjEeKqaiKArLMTGuEmDqhM3ruFOXyJhZWAK/SdEOlb0A7sKERANbaKPP+0Nia9
MSfXOTEp1Fzn85CcDBMVFdVOE/W5uBmhf4jQvp2GrGEbq7XMgP5EdLXxtZYebLk1gh0cqwhJPD+m
SpeROIiERjSwPcN0zOiIBKE25VlB6QwRilNHkC9wkVZYY1win0uY0NThmRZNw25pKi9dT+5vkCng
hOA/9XaUpNvBYBhCa4OLY5wOgWXrZlsWgwNGhvjxdE8b3X0nlrjk03mM4/AUxiH9gspvO+gSaBvr
ne/qDiZ0nVT5oSkG9UBVDV6vMY8sGlE29S0mjVVWlbrfIgAoz9HXhZcGYTs7sFasXzuvzi47BJ45
dIzZuPBDQ9e7HnjTLSLIuAbgMtUk0hQ9me7ldAWjTG1EMo3GpdtU3fUA8FCvx4Ye4yYL0uDBMgz0
Y2GhuFdYrai2Tpmxlz2b85X06/RWEKrLEGrD6lBWQl6PQpePQR44H31eLYRB2phj2pvAaleTiVRx
zc7LWIgXhV0elJ1nycaNCJ1bUbnMkbI0SWKck9nevqfDH96N+Okv2dZQl+1F5TftYSK/Oqvu226I
o/E5FGPs047zSStYyjoVcFpwTWvGZdX2n5kVJHUoCqIVvEK8GiFknk2JbpT3k7154qViT8NkxD9o
myQr621o0RL+JCzRDOIsbKTZ3npN3JM2gU8avFUZGLGYiYSr5yI7JF5Ds/Kvsh7sPgaQmPg6jDcN
ipfh3BzzuESmQEhfX+fbnO40KK8xZW2TnfluV4G+cJ1qzAjOtMYWtGVem7QQR3uQuxKykpeuR83N
X83UpO98YD2UuuyhUcPwkIEumey1dGtcE8Aiw9TcR3nDYpVAMBlUa1QplOkaTTH1viAWA8d9LhyS
ECU5efkDWtzc+Qiio0juXJEO466z0LldeEkb1RcOyEZw5UlYA+Ashi7v3tVI5QY0vXFRw9BD0pbX
1qDRqCnnsaNYCi4zqfRJ5kVy39oBMAsYJJ9CHi40rNFYDdz9TajS8tTukQ8iU1rwyGlGHQda/s4Z
mRcmoUDJCX7RBZ74+tRNHPcmzKtgM/Wzg3HArtmtkfmLPaND2Ug4Y/PRtge0SLXwkITZM20T8oV3
Udd7qBib3NqPmZc+hJPSV0E75SB/CxzwAtP+xm4DTWimloe8TY0r1sfoBGuRnPhO7uynMnAPJlgp
qjTTqD4h8tXrdqDIRmL8vDG9Jjupw74495jOwUxTc79LahWOawiTcLtjZW/8npAM6G2j2Iu80fDw
J+HtJCmoe3KVqWIn2c2MqAjebAaqtkNMJA3rTpf4vSgSy3CV1zXgj7DMH9IpJncEWLPa+7Z+aq2k
qj+FATPxaQeuv3r2KVwXF2VUgCZKYs0DZ5HZPIwCwidEGD62H6OMGvPS+y9yxDBEQfoXYw0r7TmJ
GjgItOKMD+wck+C8zpPc3RETY/iocXMBKotXZtXgg4CJEUTUSmXU5NcUIEsYAWY6ARFx8ksnWRDd
MpdkwAhX5xT+yDZApgHz+yKN5ibfWAlzaUV0wz4WkHCqugVPjLjYWFdeNr1raXvNWxv5kLcZm4RO
LVpSenmUxKGCGVmRUfaHUItArdqndul+Ut1sbqjliwWuZcTXWVPpcz9OnJu2nuE4NQCO6ILKfHxK
qWCfR3ZSPg6jAeCmi9pk5xvDRJovaM9bYslMao9+2D72jsmzP8lDPjMI/KIEHkJI+/XST4JB76aM
ptsezfN0ZqeOOM9KXDcr6pIAtbUR/jXNMpj2zZzXDPqwRTb+bU/yn1hM/5cxACzz1TU0fKHH/PHH
VfTXH/jOAFDOn1THkOcK6bKd+Zrj9D1kz7H+xFoD/Zb96Tc+wN8raTL2MMx5i81yqWiwMPh7JW39
yQ8IjCU4WVkE4wH6LQTA13Dmf6+kKXGZNu4RXLnUntiIL8v5H4sM8C5cJ2FWZkHcox+OPFqSC8IQ
F0A9LpAe4qPnT/1syfsZXi6dRdcjW0DNVUjYCWvJ2yEiHnQ1IWj81DDBvjPhky2pQrlxN9FVfR5Y
rohNE+SnSDfKmyENiCNpjRHJRoHq+czGCWyio++DG4i0Qq+NfE6uu65V55b0dbXxxlo9jAnqzVU5
Y9ZeJDcDu3k5SXpwCal/6waR0u0QmB46VmiTHxqzay+jMGI1DhbTancmSCpcBNTlPyBP9gfmBDur
tmI09WMtu+AayQqV95BO9ReYv/Tr6yKA3zWMSQ3XfGhZCtdN81ib4Ygcl1AHln1OA23JAD17VsG4
C2gzGi3fc4ikIGolB9taonDBKA9W8LFtgu6ih7bK8oAeilz1QTZdQ6viC+WEA3wW0zW6TZb1xhV6
Z0m8D35p1K3VorJOQPzP2CU81RMeiApyeS6ZOpSzKU6CwNHl5RCEcl4FatQfLcJY0X3qgH6Dz3wT
HkiHVQj2dQ89ueUvSIOiPmIyqmgo78mE805KRyOssiEYJqhcbqAtBt1+aGzwpyV7iBsiShB2VRAl
LiTnR0IxtFmU60g47oPa1wSVmiHfKCfz8Unoyo1XoeFPhOPKEC0v97DMgZMY3pNTQ7Ndl45qn6xR
jS2kPKvsT4SZqVvVRrgPYND3d0OCf2NlyQZMZdAtmSEwd9aiU6dRntCaGIgmZZr3yos+G5TapDgW
wvVoaOsv17BR9fiTHglQqiw65ojS/IQSkwf0b06FBOITg+XZaKR1cFknw7yKOzk989EqvvB5h59Y
zOaVU09ztfdzrCKr1uQDui6HNKy2SZICnxXkuPDIqil6Cp2hZfMl5ontiNv0qHb98hOW3DBYT53C
upEj4zhJHXrfIHaGi9kcYXyyJqiNNbwmWupirutP8QAdZOUQA4MhoY92lkxauQUW5pziMkg9umy+
JvyZZAW5zaoMdY4jirJ+mgw/vfRnL+22c6ibQ0fcFjeyTzO5nRDUqb0WPS4E0+kEmptGQeOnZ7MN
yrK8k2ZGdkcesXQmYsDBTIayMCfRI0iyeV/UcX9de8huDlSlPPa0eWqzyTZm96nMEUKAu2f/i07a
IiVhNERHdxZ3zpVlVTh1wGClz63lNtCWPR2el06KJUia42juLZowsGPtGddaOfMsELkX5V9mlodf
EpH6H6KmmB8RDrFoEIbjfIRjbvLsTFl+TEOjNFirxAjszQH5OhpaBXiomj2yUSY/HFlL9qQdDono
L2lJhRH5S1b3SbH4exwSOSEYiUPkRdmQJ1c5m/tH3VH534x0OZ91Exhg2eBw3yE20+3BZvoLt2HT
Vrd5lVnXvGM2FENRlnz+2yKJSRXChoB9wAOOPdpO9OCi80G6nC2wqLoC9bbrdJghKSwAcJ21ElvB
KQ2gYbzs5ZI/v+w4ozVs5649dQqP2yHh66frTC3czQ4TVYbyeiZggV4ukbmrtkS5pzbYupjkqNeh
oEFcOpwNsMeTS7h/EXk3YWPSq0d0P10s4cLyysoC88kgTcSEBhX67j5N6Tau5wgE64bsnnG8qpRb
xCeVXZqYulRd5Bt07QrtlDG118VMehlKsDzyN2SoS7qq8HfFaU0iuXlqVNHIbrnLlEPIZ+RYHcDd
vpqIONUZJi1inK0IXv/Umfd6Hpx6M82TgT5O6gEUIHcd/XbIkutSuMFUP2hltumXJE3GECCY4w47
kgt7spMQdk37JOjYE1sTRCuXHIp3De8iliXBz2+yUVhPgSqMJ0QGCCVqn2eFVyUazI3lZu3dwL3B
l4gmiBIPMdrjDjWbM26aiZWVMpPhFA7W/CFCfdxR2PXii5nKOeRft6dZHE+uUa0H4sk/Q/maPyP9
qa+KKok/ldWoz8LQsYhYH9zPBLoTEze0HmYCJh1db4Zk1s96IHTCBnNLCSDqsxZrt0/4ckdWKARM
EwMIch/fRbmSSPe93UMFPHNQTRERNWeghKu2brbCrWbCxSqmHDYCyK98p2C2IR+cQkkMKNUCzWci
5KcRFJ9HOupuhZPL6WRoSvVQDMNiYRm76V6UCCDXkOSJJ2mqQJKvMAAMX0Ut7YldQt1i3hQovZEN
1HMAPDMKRmTKALHCndVjYFixktYDy9WqezCdUdrYqaQkx4a0cMCHs2uVWMbs+D7SQ+OuaVaT/NBS
WkdNhGQNYqbnJ+ezl3E9zMfO1lDBvKRGFeKT6JAOIKK2KnoghIX1INM8RSKNylD6eH4Oq8kp653R
2fHHnPrEgxIxYdoluTxPqPZbAu5tdGqZHFME3qJhNzuNLV36wvDo93rNsxtNyTuv6gomDNnTF65V
gxoe+X96PeVRXIx7vrZebp7lWek/dDEymnUTtBXd/Nbw/mJPM/3VmwH6WlmazE6ZvIzsmUJIltTN
lcpJWirRAF002dh+yAnXDje21RZ3UaOIN5in2ITPhwEXirxF5ppr9LZa575bn6dsYUnui3K73Woz
F93GmlMoH4TWd1trFhj/2H8b+aoNbfPZGcZ52oxlKIkyUtqvN3YcpAdz7D18LrEQpKd38o4ovcDb
iWmJAR/M2DfXBuHd59YYu3ctaj1IZpBa7RVISAMs95CZH8zc6T94JmFq28CpCQ7LaYaS3Ger+RI/
tNVtmg7UXuSQNbeKyjS+7GSQ9pdZFhMXhRMwuOeLYpI9TP7Pg9aVGNY2iOpd2CyiNZTardxMoSuC
ra3JGt+JMQcLkOe1c9/auYlHg5XTh1pTKttQAErusIWWWIPZGq170zAbtm5Jes6kHj62nuyfM3aP
z6xmp6e0i4tPLuoLZiGE/zjLkO1ylppHvWbMsx22yhIrHmjK9l1EiuF9Q9Covw46lmOrAdOfufaN
JLkb4s5PNp5nOR+nLp7P8iBS4EHZknqnpaZUuqoHv7UOlBipM5nk3TxUWV+8Q5NagJUu0/EZtETY
bGgplWcY0YdwQ7ETs1gddOQy4arAbckuWqxaK7ZOh3mO041NZP3pTJ2PIDjKrHgzQwR0YIsbMjQn
0ZMX2AWlv3ftnrlxFiwPZlOpYBeUIwqRgH34B9YIGfXvgkXixq285n3YOkYPMrJDJEqtFZF303rZ
SE5LhPoUxGYUo+/1haa+Mns3E/ozzNZkAtwhLw7fU6QsS+KGCBRaFbkI3+fGNHxBUprCcE5YOuG3
VUTnQESPzhKZhddd1UChhIGr7zLAkMWKb3xwGdUuWEDLLDGiePlIEqCRjvy0W4be5aytyN7GDLMc
DO0HOze0fQI0YLbWqKnyU4M8uRA98KQOSeXI+5jSFxNsPfELCtX4V70tOAcE/dRk+gn34WqwBxIu
IIIjQPv/PSVyv/Mf97diATf936l4dx2ZGX885s9/rImfL5o/Dk3K35qffsX3LbJmSyscZ2n7eZCZ
aDr/q9VkaMHumW4+LVVAGvSi6Sj9q9lk/UnTWApoLF8bSurfW2Rh/YkykN4UJAZEFQA4fmeLvEhK
ftgg0/6ircsOWfOr0J0ct5BJ1URM0IK/EEPSPkwZvgZrABbqpOjGmzb6q6/j8sG2CmoEf9+0d9+O
8EdOnaWI8rb55z+OG6Ffj8vOH9qCI1nWcH0/bsznSedDaZjBjjuHjKyxAec0Y7WOTADk397az+P/
Cr4UvzjWsW5iORYKNIdSxXKzj2U13MoOi9EU7FI3SNYYR4Ndg6p78/oVLWd8fCdJvkA5QRsQduVR
065ppM4ci6NAsyKps8mGnfat5KSJVX46hGN2bhT+Vsh93QzZ4fVjHzezuUIUQ0s1gzdJwwp8eTfV
0OHLSzn2yPp+q0N5XhvzRWF20U7UkUXviFzL1w/5iwfomEt/XnkCl4o6ulxb+XFbmGmwGxadr4+S
g9tLhouqVHj1+qF+cWedRavBcBCAQdzl6n+QbHhUZGuY7oCGmzKirUPN05vz6EAaVXJmNNMnlZhn
LgmbJ2lL2P3rB/8Z38O9pVC1XCXlGdaVL4/uGE3CsZWxLfvCxVOtZ0JmKhsicOieZIPF+kNA/HDz
qduxLSTasWXHZhGjaM+I2xURu6EZqTfuya9uPxI7IGy810Ida3RmCztrUQBfljL1dg7u2TUrFPjX
UVe9oWX51R3Q2nQETj860kw6L++AVcVDlMoo3PUBS3SqJ+opLNz0U95X6h6vMXk9zrBmRZ8fuuTc
gAyAcIegyqgaK4JPCTNKLJ/6zusPRhzrUnjpacZbqFQXrRw40ZenpXDfBW0jmbpGm75YDUkELuaE
YwthOd/eyk3hwwaTtYDhbXj5A8blDL/LJZnMwyl2I+N9x8qI5Tg7300jl5DGPC+rc9GR5gQGzt8Q
+7JpaleeRwG7rITA1jAMCQYyxig9YWGmMBO3nvXGpf1McmT6cDXvHdVRLKLHKEH842yuFE+3Dkmm
Vf3cncEZg0vSFHiSwTuEFHD8wiHbwRhZK8oWT7c3saTqRgyUq3oMp4tsxDe3xurlvadrSTGoCgLA
bZY9FdvXH4X98wjl44Vmh/HJHKvNozeE9CCyyEaFqrfwi02LEbpakx1JTLiqs7M4LKybJg0tYFFZ
3l3MsXTfxaKjRBpPrDlXVuUTsy3RK3P+og1WQ9K0azmwMcAs5bELHYXRk2RB/7ws5uFdhPD+ukbI
ji8fadpZhDXrXTR66U2UqnWQ5rsgwsax8btW7quwEaeKcvNNBIQA+0AzUlhbXLfDnM/3ia1ZVdEn
/NzKtttZ2LjfmEJ+/v4AMDb5UKPjRUQq+cz/OH/ZvSJM1F5SVG0Il2k5mXv2R+qN78+vj4JqD0WT
Xmh0L49SzmHsG2RKbD1oCptBTF9IDH8LZvbzcoFLQYrMXIi+jQr9y4MYRRXNyLN8zIxOy5Zn1h9q
YdMGxdlOMqDGFVmSfYnfTLzxifvFkS0LByt4zUUHfawrjlm5TxEb222vQJwgBkfkQpkBGEjD8l/f
D0EdPhhu/haJ6icBNjRG5hheb1YQytbH/K46dCIjjG1va2NtRFQ/uuRe93XzKJqYGCKvBq9Gtpux
S6IhS9YmnXe4qXSo1l0sSrZsri7Pw8SEJ0DUboV2YoMfhrJwkqf1nS9i46wPtX03sz/NsJzm4Y2R
5Nlnh5ihK7vEREeP0H9D0/fzgP02cYIlQ+jEy/nyOY6lXU1lSW82BPq9kxDKbkvyHbGdMcHrsdu5
HlIAW4R7z0Dx8vp08etbyoBzoODYC0Hx5dGTWUrIM7W3LZKy27f1EqJl5LBDjVLv46Tqr1Jaj6ty
AgiDr5UvLC713Uwz/x0C6Wlb5e4DoEzkQyFRFqQrsemFynJSFuQpec1AVn1NdhyhTyRMKsoyWf2Y
RiU2DUEo2OsX8/X5v1z3IcpFM8Y8vag9WY6/GN0BMRR92BO8XdGuvZmZTpD0edFZiMSPuA163Gva
ZN4han1J9keFGRbbMf7AJnj4fzgVm5lYs7DmAemjU6GaQL0iKRgjNZE/pdnVjz0EEqRClC1cfPdX
ZJKaq0oGQIuamr4LLHcLo/LNGyeyzGjH9+Qrvh3Ljgsn8Oj1IsUsB0gXciJVfQ4L5oAYxTxY1IzP
WaERboaOmqjV4HxqDHlil423t+ICuFQENub1c/nFm27zhvOyOQ7rpa8dwh8Wj6GNot5gYbetmsK+
D8LEvXAYqWeNhd2Qbrze68B6BOI/nVF6rH5T0c/kYfNEmC1xCkrneHuFOaHVccXRR8/3L/zGI14i
w3309Rr/E93p/1qp57Lm+HuDuXlsH//4krc8lcvH7Ms//7GmSf3MFvTbf3d4/uc/ln//ry61+JPR
yROgUsfylXCxv7fg1g8CT9f+00L2DkEZiSf/3yLa/i7wlNafaOGX92jZyTtMaP/7f15sP5ujv/+4
9ZXL1ujfo4NdKP4OXgj2FC48d5TtL2cMICsmWJwhuOVTPs/TE5CVPETE3bCgbu8zV3X4mjRxC4mB
c6mzyvwdrmWvIi89DsoGDDHvO7KzVvRx3MD2yJpBHmRgBNrct85sx49pS/5gtJ8j2pLFldfLOhAn
tllaXnMgj5la5YUN0ASAiztrIxXX7Ifd6BaftOQwKjFwbdwSpUdoI2naorYu48Fz6chALLP4W9Cj
MAXf9e20mqnxYMZKODt2ukkNw6trREeGEMl6rLqKkY3PKzYxSOZeI4l18C3fjfWWaAta7ysjghXh
X/zwAvxi1+8s6/8fbjP7RXR/GE+AOLNi0MdIzGyqoxKoW/DecoJ8gDszA0Q3tyZrWEQACUqngIV8
x/71yRjVPMp1hJyeHMOkLLvoATTWQCDIoCKXW9JmFoHYQFUEnAaYteMQT4eehjhVt9qeUfeQsde5
Xr1OXB9F1omTJYRJ7qUjKpyHdM3x3K2DAJod3Af6vVWwjUO6Ex7MAoW9ZBsQdxp60MFim6K6V2EK
7U8z2qxJsXXpZelritSBq8lzsnr9XMNeKu4l95GzA3Sy/EKnRi8rTsYwQAq1mpw25Z8r5GKtOGEb
6+tbwyZfCi8j85Jpnc32nBM2T5xYQb7KYt8pswtyS+Pyuaae1Q27uR1YX5P6RY6LXlc0hvj9FWSd
Hrv3mObchKRt0RacSwrtHK1SMueyq9IyOYW6qkZp7NMxsljEOx26JE0oOoI9GJOxUNXT68/85WTP
91dqSjx4StiogqXRy3fph8m+TlrlpPFQPyy+ykAf2NH683Bq4nZ3SH0KC6cNkbzOyTQcCsKaeMkN
9HWYn/DgKic5ef10Xq5ZOR2lFaURNs6scZTrHZ0OuaLsXggBvG9MvtiE8MVmMIZAjobJoPXigISI
9sQEZ2V4bYi0dPrzkch4+ASvn8fRfnI5EWY/Z/FeOeBh3WPA6eySwtiVjb7XRVKojKhQ5hrIkTQ5
HEnefQf7akV1fqBTSjturtAdGlVv8WpFkyuHaefP3fJHP0we9XyStlRrXekYSIJxlY1p7z4VdtsF
ycVY+HaCIjmxnOvXr+Llfp+LAN2PDZLhbDIXs9Z6+XAVZqKqVeV0PwJRIz/LYVfPbZQdpu5pj9i0
svtTz8ghCRSr1w+NbOh4MmGJhowIQRItKkRFR3N2VluyC6ki3DsZ9BP/ruuzRFe7tnHQWqMRTJeD
66hfxoAs6iwWpMY3vVdd5LNqcvuyZJXKiAijYBmpcLnCeVh1TWEt70VghHW7AeQKK+Wq6DIh1N7p
0CIBWOqptWiU0tUEPgA7omYWLvq59z6CdYjH8qbMQZDrPYjDlHxQT3WGJFqXLwCDrClj36l2YDjU
MnCbBorq6USsKL/Zs8uOeWfqa8yr26whedljKo6WOck3RoeHb0LV5l/W/ZiQnhhpN6z1uqy6ZWzb
YvEtr91vv6WvkD30p2YbR1zXSPOcU6JJl/FfunlOMNamHvPlmmOSwqunsWho7W8lPU8ZfsYo3A3T
WWOPPmSMAl9Y9cQkmnOHc1R9nN5sNqEA95gKB0N2ScQpH8Day2LYG4gvdBkdpmCgNnEdkyvNI6EM
EvT+dZkgvTUei28TZKqDioc3VgA3y4+91cII2dpTzv1+Dx2pja3zNBZFkpzEPtbgkZxig9HABEsZ
i386lOly1q5ElM67Fge9cStRPfGAsm/nWRnRYNzCRlq+o4XSwaLsmCAZW7spHcwGDRokNRK6ctzD
jbnlc25XT07cGjym778qWNY9zhURf8vbNLY0t25IN24GthhJQ9S0AkjUiruO5SU/FSGDi9P3kMxc
qAqJHqzYP01Q8i4n3Hae050JE7ddeA2SKuCWvjU2Xg4N5lx664SesmbHrkJB8uW4HAzlBIXfBaS2
+bTuwCsyL9gra2JxT7hcEXr940BxHF5PszDJ8DPAGBnXiTnXtCWR23b88fpJ/bTGYrrAWIhcQlAf
NXFbvTwpepvQsIssvMO+ARWZLD0YnjF9fqfj5WDtkc4PA6/neF0and8eshHPT7GadWW0h0YPMrkg
fxUe/pJYqANmm1kxrzURohhBQbdwkguYqdn8oONGxOV+1lKImwo5Hh6YJs2WiZ6XORmvARKgl15T
geMv30dUZDfLOHEyYlYIL/VEDKWp6Sc+/Bj9ETiU2iSoF3Fca074b3SpNo2yHcZ+hcaBsZx3JGUn
Jz1uOX55WRMBToqbzDDAr9Fs9/yxlAJ5C1+/s0ezsLvQxRdcNh+2pQJ0XOoD4RmZcAfF7bd7MGW1
hsdURMD4dq5WEzoUVRZvH3fpeL1czmln8Yuy0mFFxxx8NAOHjm82MwH1D0UHKSkh7A3CFdrIb59W
o0LPaW6JKZ6Zm4Y8tvijyCtMHdvv/4Sub1NVqAWy1rj2SCBmnrMLgWR4jzCpHm6JtjGpzoB2TZi8
PGR9DL+yxrC9R3gVwJ3EL1greRuj64uQLCBLLwt12xYKcsKNOcZNcIP0Xo3OeaVnmJnzCphopbsz
+9s6TdiNSujL6IADfPsL5ZllGoWotEyqFh3cZbHtxsvSQMmejvNKEV3DdFNP+BONd6VVpBhSECf0
RRu+/76oskYA0CmMIzCzHnGrYLGrtVHCGqZQWlHB91a1xo6FmUvGAZzyPOYh6vOgc+vms6mMgXfK
apVgKWdbc4e00kjbqkGXl8jA97YZnEvYdki1ctvZUdBfvh2qNGaE4K+/YV/tbT8s3BF9L8lhJp9Z
G/gBxuqXY7fMpM2nTyW32gHKZO5AL0y83ALLGG/19x0I+M4MpW5L0Re6gWvFoaXO7Mke+PgDBYBf
8puLKHqui1t5SVSgD/XzfgIWmlCoN+t71YqBi8eAtvyRgoBsvAsoX6q84RvvFiwLWrMZh89e6uly
2o/CHULj82S2Jvsuzxo729mLoegrRIl+ChZrm415GyPUr/1Y6gvDBcJ1ACbDHu6NgsTLTiF7T8TY
uGvpEwJHpWd4dG9HNRhdKSpxa011FRjrqB/nAP1SwhaK+TH3Y1XZB2Eg9yz39UTMhLh7/fEeLYo5
A8ax5ShebKplYCdePl1UoJYa5mq4DYo80er9gFJSTTvDI6Yj2ifaTvppFTp1y7MGDrM8XQ20nqjG
3z0Pmu6UIB1SfkAEHN+JBAdV5lRVefvtEwzZavnuM/JZXe5aH/1qRrYhIGoGBKOeVW8bZsv26vXT
OJ5PuQ0kkywhKJyNFMcve5xgRgsdu+GBNGAzUJpYHjgfWM9dLty/nJa2T3IWy1Hr4I0d8k9PggOz
oF5ErbT/keQfPYmpqJMCjPBtaEQORQYmi2Xe7n06LhQBvk0+CA3rqUAdSgf9wfctlb4V9sEO7eXU
/n8oO68lOY4l235RmqUWr6VaA2iAbPLwJQ0490xqrfPrZ3lFcC67YNaYeYLsqhQhPLZvEQp5ymNW
BSi92FdunwFZb81QVFH7DQ+WleXPURMszWveHk1d3KfIGSowojWJPr/WylWFvGh+ThsYiCZQugfq
cUHsIkt2YZhs1Rk8ou5HisKFddFtves9qQ92OK+kACHlFg/Jkd6814d40bbGuP6WGUYz5Z/HuBob
42wGBTL/B8RBbuE/YZYl9Sxm1H73w5NmQ3fpg60x+hOc6yTrvyZRKKO4NXusYx45iGPlfWixCffN
S56aNpeSqVM/XpeV1Nv+svCXevnPZ0bfj6HfpZYeIszi8BXEUTeL7wpEPWwalp2JRpb+oe9Bb5uH
vfm9Ximkpif8YF1KSbUDNpiOjQGWi2hv+Td6DRUX6zYeJ/qnfRc04oLBjhFbfxieVxaf6rgZrfUl
LhFl9LDHE+4R1hfxFvNz36KKzQ7jFkP4RTkZxzPNM7do5+6ECfCKGUVYTphTkLjgG+3vPJeGnZbs
bl72BdgCfv/T7lFIdZdGlcYLdusezlD7GKTbkQU/4992exTUasHenUfTzvAREd1OO5aLL2Xo7aAN
PlQqPgyrzpT/YitExJCIIYog9QMW05qBUrPngllwNJAHHDtbwkdzyCTm4USYMZX7PLqCV2EJjcHT
PRu9HDTqhXKBI0+7RvxiqxGFS5TU8+Pql+ynZcsOb54tL2YJPVMQyF5trYYhWXlravf9Zc94VilY
b70l+BzXlQup809MNIoteZomTIyno13mQdyds6mhHjERKezFZZjrkQx0dCF8MueTjWdEB6TJkYXk
RUwUU1JjuOe+GknNGPedLMfTL1BTYwf7Y30a6UG0I9zntJpD47nakz7z0fviwEerHuZbmP5XxbHT
JpM6ogU9vLrluK/BY0/oCm8hr909SO4rRNXNMEJ7z1g73mjY7HP3aORsS9YB62IY8PSZB8ecLrhh
Jbi6NUmRkWgUb2u0fWPG7A2pC1WMTy/57iWsSU5JSBP2DAMTEJPqwVLzycRhhOdZ0f9C/8HZgUbb
kTLNsf0TLqcFXxQkvZxH9SFav28LfTPlUa3KKRejEj5F78rGhG/E/ByRIsQjUSe1jxfun1ZPjhY0
BSHwUqpAgrnZSbuysxYXAcRXtX8ATFHaOdzR+oqXl9TfLgpQrt01cDTxDg1UzF/hXT9tHlTUbBvi
SQCmTJ7W+xW8yzDIm3tjfjVtfH1fdUlec2Z9M6ATAthgN1iyrX1869d7+2eFRguW/DWoP2Dl/N6+
OfKhjQQWjcb+a5rFUZjcWShRoxxkzW5X47zgwZoOLxaN98g8WhZa9ubMXCw27ykq4nHff49So5+S
+wVRhNMg9CiDsL1YyULhej/gnMG7TvfckiNNjZcZNE2r7Oavyeb1YON46Kf5cme3bl9YFxTl7cQp
G0TBIgCDpQuvktKJndT8xVHXlb7VP+8b0h0GD+D2LK/QAm43KsvvFpwny+lrVO++1X/PV7enzsOw
cOJ9O43Flx6g/sgZs842WyDyxt3hCGXMN4jHa+Lyd4CFAohY5sCLajna8x+adl0wuSQzpBsLoJZJ
sK1cfbBLAzrvH8fJWt3lHBk9OP7BL0zmF7wQy6+yczom1C8PSNo2yheiLjse9ggpW5Ymxygy9z9d
YPgrupg940rQxaxpfxoykLzlcYUbQ0KVaRQ9YRFIjZF/4wxvWystaXJ60J2/0jMGH74HSIpm4wJ9
b0YT0w3RZIUY+rHfTAVK+A1TCO+pHdGJy72PmWVemLuVX//ilHBbyHIA5HDvUsHg34E7y03xAlkQ
04Jtil4dN4MS/Kc6a6MQSJhrUrOweuOS5PE0VtuVw/HHc+B26gG407sG+PCkjP6pfGw61tqtqMJX
hSV4aq5vThkwBGyMFflGCnjWhP/z9zrQL7C3gmroQUt7P+W9dvGzxd3dV9NFKvPmYtgFboGRnayP
w+rQsRE/Pv7u4++1bhBQ7JLopiCihK4pvbTbur1Ms3rtIWu/zuIPzj2OXeVkR12uskCldvPYVLAT
jfPGaRw5TYdlJZrzPk+3auCI6+ZB/9Cka2dtB3ugDvoTJCtEJvKL0v6GsUY5beNTxGvhrEHmH8v0
+4cUrSamAK6TvhJBRFIChimpDAS3R9P4FzUA0oATkEvcQ6cm36E71ph25//m/DdR6+qjSNwueFEc
02ws8xo+fmt0y6lvA3nQHz/bG2iDy+Uc5EExwrLMR/h6804HTGnDta68Lx5OGywkfgYhhPwE19n4
Ew4UbBwZ8U2ol+wJn9E7E98MdpbCJg8z/cXF/DSwbZs8ZFxnZVT/jJxJmTA2tHRea7xdmEsm4TLM
JccDFYMlF+5scEO9ZPvbxw9BiNDvF1fbhePFpCJKzXR+OvZHCYbgPfImZO4CwtX9LCh/XcMuK472
6AlKvTfNNIdSe6ZN8aprrgSZBu8ElQvJD4cl3KSw9rCB57I18FshJCM3LLRWwdttyMBT9slK0n3c
T8FaNRQObrMUXvZfH9+UJ1XAux3DgSWDhIt9UuqF2+kauVu6ezMCQw38R20T+Z8BQAl5O2fBTtbJ
PbY6+14jKfAJmLkn5mMY26NvltLxTWCzcDdjb1uUgjPnlrJhHANXfd1bRLjGEfCfhBjiCQaOrgjv
18guLp1PkhdpBVXqFdNDMLp+4dy5I9a64++zY5kY/6liwV486QVkGF/zSw+oc/2Fw/Dwr5QEGA8I
PBjyZD2jEGlL5843cHPFA7PG4IcEJRzIwuhx6ubR+LY3Y+mOP/Tr2DdsVMvDPuGiAAY31I3D8cW1
moSbS0qrxCxFtT9A2ASi1S2LElIPNz7Ri8ScvzVa9pTn0mnk+rqIWJTljnNeWO0jYQmhWxsPCUxQ
dGBBsVINH4PZytJf4ck/7TZ0/R2aini02HBubzd+MOBkd4NifJ1rFD1oCRsA/h+ICyPmKR0HeYaB
hf80spjC++Xi+/PXy6Sw4N7JUZmz+vv1jFory+kmta8aynTt2mR/KaZQEGEsaemouFimcRXoz3np
v1j8ry6j74axx6rv+xAL8aWyfrr/dBQJ5t7NX7BclVNVXlK/gZESJ0BCGITAfY1OXM7O2awDcuAF
2rvLGDkbZC1xqNBnM4JQBTecWJD5y7g1BAXHW0laT7qc35qIsRQPXm+iGK2TGc0gUjn5Vj2yCLqS
VhpyorHy7rdgrklMiEw0Rf5pJFsPyyzOqKwa2BJldVr9Kv70p4XKBwuE7kVbnt4C/gbv38aKP4Y9
wBH4opcojiNiCKQ5ESQOWd2PYktZw3y/lnbB5qf1+rrgm/KrA8BtQYpDHoRbOh0w8eHH3zZ2Y2st
vWQr19+qeiS3B5friu9YCsyqT5CNGI8fr2fvlzNP8HeXdhLE/5BZ8FNbxUbOHMZBs35BwRitWGHE
wOLlG6h1VUDP+R8Czxc1uP5JkwEIe7d2euyJNnx/bA0p9CwB6t4/Z+KZ7LBhrfuSNg00ikMBJOWY
h9Rr274+ealLdNR9ZRM5Y/BvJjeLmZWF31bsTfILoXuE8ZxiBhezxDH71fimToIzJGj5f9cGnhdD
5iC4CQ4n8yfhbfp/+TZKS++I37pFGQ5OJIU9ZOIoTp9cqoTceRwXZ0W6gveNfBRr1s5lhOCWxjdr
ADHvj1Y+TfPbYqEKWM9zvrf5eISL1jvxIVMXaqST3Fiw2vLDmA4F5ae05ExlP1RLD2R2andkbtwe
B0msMNfVGXCb0I2/GsS5jy9ej+tv+XutHsRCubpuf1Qr5CP3aFvjZDqf6dzO2fZY5YPvTxeEup7b
PfnrQNPyNQGH4gZqt+sGFwoJPkT1KRsqoSikEZVsDT97Jk3rfjOhwfbHmcLKr+69dWjdlBaAT9vj
6LKnlNnZ8daZq05tVLLFc0L7hRe2C+piPqSsz3v8Be5fZuWXZnbLeD+O1BNgXWm5gNa8xnRD/b/i
MpRLyTB5BlhHGS2ddv0Oir0Acjiw93V1/FV30yKz8EGr6gLOYXvuHGd3nE+TiTAWVnxlJ5Ce8GBA
XHln9IlcH1zbGh6ORWxuFVNpjPLKjVVuGTxlybvDYAIm4aGE+IM3L6R37rzxGpq7aggZbGG8GLvG
h9g4x+PmEh7T0LXoU6zIXHJFTq7VDozQYSqdyrgvSIDkLzWyvPbwjePHDIfzYL2nkQ/UfkomKIjJ
i4lmEwsL+O2AcXfFls1T8KklqnVNf0tjuxr6N8LAPb69BT/jabTB5C3bA+0dRuZD1nYy3omOkX+b
nQ1ftjFrR+tZ7x50/NnLXtYx77x7I48IdE/wyvOzz6geC65xyryWH/3FfL42gv//JsJ8DmgcMqux
YeEYAW76fj7z7dBU1rL5QnQER/fTDnPGQDJe4R9RH8g9WNnTndEH9iRgVFgCmk4QKuLQlk6WVwEi
NbYQHmy/TbrgzYA2ESZ/LjFDp0Gs6xsRZbqCsmAt0LzrzK2sCDGKIKE1J0pPA2t2oj4gHTyQ6Gjy
dGc6BQI8D/DboSgoiDYyU7q8yBpoBuMcI6yuXVHJPD6C/5fOA5bAByvOVqs7py6ZLfgc0kJL7pKF
JDLjCPQbUZNS0DmAl2G8lfxYZcyCs5XjIICjbvl1eV3Snjs0PYALIFxWt3Fwpq21tCSkQY2vor9/
cLPLzgiPMS4zW3XsujnYulM47i6/eGhBwuqwW8FS/6H318Rp56q9rI5XzSuuNIx6GB5q701twoyX
g8KONSOEFCVhfXh7H/efCRqERXUI46KFOVHnePtxlY7CRcmHy5rqqZeVOGWb22RX15s7pjWxQRYq
5ssCdrB2Vk3y2ffHqmd0QjsfQXX1xq7ZCrk3uHv3JXexZezui20QWNvuNoHuqT4dkkGRUjRmdsfZ
bePHNekiVlVFV68OL1FD/pr6YqMF4mYGkoICIghT7LwQHpsEYf5rsICK6jNmITjkPdQFh6HgqJFG
LM8SUnfa3aDT+fjxTHhfzXF4p7GJUi+w6XPiduTICeyfLDXZsosk2j8lZSM9J3XAM0vsLUATXNHU
awAjSM1fIxfvyxe+3gYtYbgGYJfYmt9SI+bZIEfUDVfSzVw5YkwdTPIUH5trFcNynq2vCe72XEZU
+zKp6ioQtPd/c+q7CtX+uSgwIekH0g10HRHC3vIJwMiCAsgm57W5hLG/lCODdOlOOKtBkz1O1eDk
y3lum4a5Ei0j5Q3+oTKCqUCFmKpHK9h8HORfODiD/+N0VOGehsS7kKZBfm0IJRhSUDZOBsPy+9SE
STV/LYpatjTdk8nYgP3qnLBwb7+snNz3gDHLH7gJuyAqINqeJsfr96/dRY0O7WVMcLNsaDadKUfC
urlQijDszwPYAG+B3pPsNKT/+eUnvYRj8NpWIblo7GDVA44YhScGGtM0PY+xZ9SX2PdwWzwwXVYo
tY6kzjppn+5vA017cA/gUXCoqcyEBblsvXyDNJnW14CcSupxP6rk7yI3FsDawomOX1rQu8olpwIC
z3bGhlKeVDj18iH+1HJkPBRDanHysEd4MJVbFXxUx+YBTlCHgZyTck6hdBahOAqXEJ6Ww7GlW3KB
EsgRAZbhTHulwnHs4RpzkyX+M8sj7dhDzal1e0btAD33KTQMPHruSmKdgDTjNXEIIx2SNc6mQ4Gj
TEl+n90K6mZ6g2wdS8rR+9WhZ1d8axeoug+KgbNWhXR4M+ExyNCG0rFfpj7B6+6sidLFCOEtO26T
MdBcxCbBbZ8UzNe6pty+txrSLQ+r3s+ax3lhv2tO/UzI12tjFGG64F+KhxGyvYRQPL5myPGg6o9+
4bOXuGa78Xd+aVI70te8YlMaOey7mQTA+8EifSd4yP1OeETjSvZ2dQ5WUohPAMpldF9HsRVtxAv2
VyBIXXDQWSGXNfahkIIHmJt8p2kWgzw4TFgxsapq4nxhD6XNFrtHLy0mA/fI3EmS6bNn1jCH70Ls
Mkr7YnepC5SLkZAg0VmA9URxv6mHN9XRTLlGmuWaTMcARmRmXCTQWHDvJtgA0UZWM2ZgnkxLlLwS
5IgBw4OdE2v0kMKTprBr92niCxiUK4+UcPGcn2bHFyYlHkO0WOeWuWw2iMITo+/feh/TeIJTFOMn
JEG7K562IK65MKthU7Xv9cOEv+Du/TmEO7+PF5b0kAW+3w0pAfWP2+Y09Mi5+EeXzCb6cs1nTIHp
AGNTKo0HJ/BbrmvFSIdhPa6C+ELGw4vs65ZVq++fFH8Mh1qhCrBJMsT0H5pyH/hZDp/y1kd3ZUnV
TA/d1igsI0zMewQrO8m/04Y5B/paLHDNby3QVkEN7dm9kPB9WxrdDdK72nnyEqtOCUVTvHs9GTFh
CubgQNqdZZCUjlUU8yVRL2z1XRlk6lwYtXRpivt+KgVFxAbnOtameXcfli0fqvCJMCB/TrZTU+BI
yz6vq4RyXgTPt0a4rFjcmixIxNLZmdcdB7Rx8TfaCdZiPnbgvRvONi1d7eak79hb+pYwxRW39an+
1DSk+NGh8LGdtY+NP03EMl2XkYVpyXrA3t+u6xcKsQCH3gN79B6HT/gL45t6R/4WuoIDUU1p8dja
BnkLpxLS+xx9GjmEMibH2ZP3lYd+R6t2UXCNsXXCsok8xiKH5BD6PoyThdf0hiGoVZC1pTsn82wK
BKxJRvideSysbFwC+losKDR96qiTlXqjy8M71oxofPRk7TEKhB0wvLlHLkI/vX00Bm45aTtzeiC2
iEDMvfewdMF1lsuxcrTVhNdc68wqBqkENQmWyaLAJEDNNs+NVcI4hS0cz+iYKwOrHMwZcAPI229B
wiszzwV1xlafi2lKAvI1NY4MVsd1x6EhM7KI+1YmtGoVdBiJswiR7GdhG1r5a/TdLfBjfXHtAr+G
w+hvHS6A+TAEPFXixGef1Cw9zRZjiQ3HO2RLj9kb1nU5LgPll5b/BhvwYKm5PIeZD+EpawoZwQ7Y
uxc8ZEQPcr2QeU0ouD3+s/xJz8lgp9Vq42Fbpj1/285RJkM/N9mJLkEG0zCJDpR/6URmwwRHOCxW
wSuLratYChLuliVEkSpJao7a4smnDu/qL3G0y4LVWW3MFWGAKv+my3HdQjEIn8IAr5ntvAzftiAI
x4eU+p03pK+nUnuafW3brbHhts5X/b6mEioGfKUpdzkXAwMYsmCn9AdFxJFDnh8vuNmC0rxoTlGZ
OJ0sk4pohH2bDNAFU2I+tME6yvAuWQfH8T/JYlLzkDjN9piSm7q+oh+UKogcPRk2y5UAOsDUZkyz
PF8fMks/fwqJfJ6X56oiHzC/b4kl5anOgQ8P9+gNCCUWvBkrmXRkL9uMBsTyAmuCB3Q/tmhvwhhK
4XWa6Bskb/E6aszqysgr8bLMjiQxcj16iQFOZgI4US5wlN4uY9Ko+WaYJS5PX6/Y1YRfd3VWnetC
Qahdi1U6TL/MMLn82YeHWH+Z3TpnE5wb0rzprqrWR1niIJ6e2rWWQzuqcXnefd3IW4ATcy1XVR8Z
Y03pDiR7KuxBjRiQVSXAjlfP0jJIEDPwp4ZMSZnmeSW7/xSSYi692msTv1ArIJbq7PGYnPEaCIOU
XuPu4vrDqAsICOvJmHKAzS/kro4sDt60CI1NV/O5nRAieFes+Ka/2oojUCEf5VvyDpP15qEsU3wq
H0gpm5mplevJT/v02vc3TOeG2HtAoWub66MNGQR6g75vPYj0w9Az28MnnU8eVMMqXIOakaVvXy/C
2BXaLRJ7CjE/PyULqDpljAW3NTimNnyjBzwVeX6XRRV/9eTtbNz4LeZV87SOrRGUzyj8i2VCd0AS
9n/ARlksT2Ucj9S0Nt7A/l94kkktqzC0bo4dZzgXSHVikshGtKOktlL581MemwdIFImDgl/AaAj5
sXiSV2MnQKB/DdJs6Q571Xv8MocYrblnRnUPWOE2MTGyL0tG+iT4FQbqfGJPfim/RC7Wf0I/d+P1
uzPDdfxLGIjcmBOu14FDtE/5ib4Rlzs6EwfsE6yKsrMPZJUV7e8ltvJ8o9OHgtMN+yojV8FGFBAD
f9BAUaJgwLZvZeMn2FewyZHYXm7o40Pk7WmCBieYPOgvhyZOc9fTxj8OkWnZ93U9Ns4nfEJbg+jS
Mljz8eQUPJofaGJk5Az2sjcZpKw5d/InNe4+voqfzpL033FGAQinLUCH4KYxEZipgYn2YL+EBKRP
D3rqFCmjgWPHtXGZr7NUIGiTr8oh1bJMVWX08cW871xysKV7CikA/x0MjdgobvDiHAZbN3jx/JJ6
qzBzCRGUsaPOA/tCrB5TscZbIrv7+It/eheeibjYocoHFiev4wbYsscQ7VTkTi+e2nCDHjiteNK9
tcntaDTrWmDOpih1/5Oouv3jy7i9f2l6s7pLbg7o/E9t5Gmx5iGplvIFWYxCLVOf1wCEnbE7cuyH
hnzSZ/mPv/lWBE+/XdrtmOPAiQEluT3bdjNuifkcG89phb0w2b1BzLnnHOZd24+HsWMJ/gE7TMQJ
qzp/TmEn6zFQhKzqOCEn8W9Wm+cwYD++ttshClWbZ+EBVEQW0oVbuMMfdvqzJBI/6xO2p+hYI7Hj
44MaohgGs55rTUbl+7KJeP8b6OU6Ev6Jdtj08GARiIkFTppc03sMoPdFKuja/XNBJMgOm089E0ha
s/l1S8bOnU6TNQbm97LwZWdDnV9b37FtrIvkGHVQ54GhEwwA8ntPgoTsX1EnbsEpn0Qk3PPQksAx
oUdwc4VmbEJI73b3eSFldE//cLyeoLYHumkuQQKs5yxoAUrj6k+bJwQms855RJEzJutiRJ/WwK0W
8tkBVyQstrsqD5aSUAvUy6LZ+YtazRkedt4WBQdCj9gYLx+/8dvp6Ftcvxir0RPzcAy5BVqiYIam
HAUvfyvO1GRrDSoBEJYwp+wPM49aFwUofBlrrzwe9ccX4b3ny9AbtHF8w8WH5Qi6zU98GXa2WRBp
TGkJtWermTEgCPuXaI7K+A3XCMPH39bY0Mi97kpmp5XDmQ9jtjwUaIncT2PgbW2BNWdnknwRj0nx
PTUsNBzOwR8sTCE55FJxIjTGIJM1r0lCmK2LZScgZMCzdKNc+ECMGl2MdhXoGqI3MxCqrUZ8m2Sd
R9jCNTh194MmO+yjv8kAGm1jSDR85LQgg1wINp1J+2GrbhAIn7qws9MFQRdqZzyUSLSmqNILnl8C
o3xL0HNkmGI7c9DPZ3ByZwhrnENz0T3OxSaCG3PuyP3mDtJpqu4Kp5E+ehIOMhtLG98l8xx4lGbt
yfScYRwf+y6FCnXmUJ+abx+/PeunMYRAgnUDIT3AjMVR6v1ExWAndRe6nS8a6W7V7VPJcL57BCY0
Y6wcyqWM6ET2NLaQ6SgCqoYUO6X3LPJJYDNzJ+A5olYchZemlD/6titaa83v5mon5nLqutCPf9VI
ve2jYl0Ad4AVEN0FDJTb+eCg5wbENvtnzjatV/9bfKAc0lgrSM0/tMBRz9S9NoR6jU6S05VatvE2
EXrMx8/3fd8a1BkKgY8QhMwswjX9Wz7FvEEsCWi1PQe7MfbI84a4cpKTsQKBpMTfXHGTj79SFq5/
Lr24FgWO59BNDkRHbN0sbPRMOo5nXvWsG4q6mOtUqYbAPaNu7HwYqL+yLrpdUlkCPFZVZA5QgZyf
SrVixrcz8Jb2OUvzgIWm4hzm//X395cBDL4vRNtK5y22ZtTL9x/f+U/fD1cXF5YryO6KVdr7sVyX
WzpuoZU+aTL1woIgx6t3Oo/K8pAfPnQ2ktVf0Ud+ugBeM0wUuORoP0yW5/cX4IMk+mjth0coTtfV
w72et/TmlxijgCxsEVWH5q3PhuCPjx/A7avHgAWyLswFFmX8GW8nQLEuLuK1ZHvKWVz238i0GUIx
5RXDey66N4aLbyMv/MUgt987UODsB+hCYhwUESpDxtzNfReeMzt71fRPaBHSbvoUuG2zvUVVn+8P
uple4+Lg/DFavXS1mTdy8oHILA0ZwrZygUK7fOIMMwQwqPYj5HrQn0tvVwJ86G49/Y0rupzUGOaf
kG7gYn83O2wt/SF3RSJCV1UYER8/1tvKCt4iAxv2H6Qoqv/b1k3sxe3a2Fb+NGLlft2x7KwIDujV
SdU6T3Uxe/nfahFvAzH/MSG7mU0kEyFMs1+85NslJeRZ85pDuSpaW7dHEcziosQZt/wpuIpqswSW
EPifVHYKEfr45n/+OlYuGjlIp2ArUtK9H9N55nn0MHfvEb+MAMwktwX4c8uZAnZ0u1+37bwbFwee
MZgTzBtmcuhJEvnNVw5DvHYRNeKjZmbmV4XTmlTt/jYNi7RdROA9l0/pNqK9Ofa1P7jtJ3sa97a8
IKuMzf7JbeFJzM8auNISDC+BTswxO+rB1tYyBnDQYoImXohEcBu0IF+8ncjl+ODzqVK7bfAy0NIQ
gsGf2mWQMwe7vIzd0q+kT5LGwPjINqB1ABBdRdelElp70yydjSAjum7B2Dvp+e+h0i039SLdqBwq
FyhdE5fAJZmq4eqia2hrzZUIP6rZppLDP1nKOgaUzIi0nzOihsq4o9tzRHgBK4h8A6k159oQSc8e
1HKhSA4EoepR0/Al+lDQJLUHQjW3k9yS2Bf8LarAnlqwWg2qxN4uE66Jw53ipI9LQZHUiaKUI+CP
Lan84RL2hpuQI9Mb/ebfDRVSiegh73YkquqcbprLwn1jJLnszsVLEOV+UQ9LH1b0cpwrVaLGUDRu
3KxOvb/pHjIQl5zu7OvxX8GE4CwCGV7JgWbtmVt+F6Mn2qyjEq7rk2CIwSJXH2DkSQNFt8UasYSj
L3rFG9VIUD+kS2q3djP3tQwZSZDPAbuInxNEq/0vqkuiUfoda4rvo7vkKFG8pMzGQ8LjRvFBzEpN
iIXqEsa1ZfMAjYnAruwOfkBfX1qmVeQ/Vna7RE/ZFAzTbznmBYiHgJq9PTqpsgSdRk0RY8bVUNEa
Q1CcOMe8xw71U9mhDf4O8SkjQwzs3e/Os0k+hoc7Kkq2t2kbU5qXAOBGAssZxtx8wG4TjOvclAVa
iQN/BZg1Frnp3fUk7DFEayCFqDzAJ1m9P3cFcJe+MTqfk8JHSXjSeKxu4JPTIxikRiTjCe7ej6p0
Zzk9AUG4n3qzW4r02O1Tsf+OnTfX5XSGtfynwksBH4c031PvbeVz9jfarNP0b8AMy32jPzpPn/Ft
qVr7YhARsr0F7r4a42f0PmKEQqKXdBBJJ98HTAXy3RrK06BaghosRo8sChW0HtfGA9EAzP0A6JLB
ylnZtzi5tXkDsB/Qgtovui/MashacLdXkd/Pr0FYjHh3arCVlVewFnJAZXLpAi7afDf7owpdK39V
wxq/VaZscZ24swncmpz2ObSH5jwTRs4wVH3r2AD6vm8NXD+L46yYPeqoXiAjY2AqtUduk4KAn12A
En4/kfDoARfjJCVQtpba+HmxJP3Z7CpvAs0r0yRFWtbH8yciyZMFohcnYVkO6jVls9V3qoZYuBGw
9maWtDURc63OjimJAtbUVC/CKDT+mL1+ds6RWrp0G4iA9VqWv6tNxHh1kzCvCi39mLTKuM9L4e8X
bFV8twLQQf3AJTSGW4YmK7E2kHChdQLo4rOSmG/rSHVBG0XrpJOkG7+1lR2k58bx5go0V+Hdqlnh
h6uMxmnZS14gaI08oX2FAE+jmicTJSfVUNltswF5dhXoXXWT8JUisGz+v9AEux/agWZcaPJ5px6e
Ewv8dh2mAagrjffUEry9IzYuffGyxifFUy+UGXEPLKLV2nhMxgIX2yI/1pGBWP8QkaPErarJtqjP
uwLfvbNt4e+YV/F2DzGGsWQ0IrK0TEaB4jCpV/P32L6uenj9SU0ZQFrmkamVEgY9l2eFvdCR2GRl
oOYjWQo0Ua4rve4vK7aES+QiN52s0iScJ/+6uSnoSLddnev5SS8PCmSc8PznAbuIy3mvxCwKS6CH
0cK4rLshLsvk2LYZ7zTqDEJBGHYcgCeML8kfgDBKP5bnrRZx1JMuVTraaDl+peoc/Lco7tqI/Z/B
dlVmLNtOnuf9XBfy/x116MfPTB5ArSrKpDQZW/oFmeYqgIG9l+meYb6+5dBG9DbnBiM1zRLusq9p
3KRoxmtXRbGFtt2RoTG7Cb2AF4cyg75FobxzRrWutFYJk+8ySTPSOMNJ9MyGhvcobS/qdHo7f7bx
JAyk0obBRpmg/mQpWtKqvl3VblBL5OCgaUkFpRLjqGBB5ebiqWaNRCwo3JJAySY4cVbWS26Em/nc
+deuSzuSXtgje0n/SOgzkpwFxGD8p8z9UGszy3KWXV33p1qYWGyIGtJeSPqgaXOVd9b5JFrimaxH
Fm2li4lo1hjoc1BIAdTFSVQX5Cf6cACbo6uMZAYXbyqAmpbMU6qFkFkfHtFIxEl98gEAp+E8mSb2
HedR2ceoYRsp5bKuBPR2j5MPK8BD1tkTTEAMzPY6OiZdgx6V7lnlGPulJNWI98sb4sL1gqwLRz3Q
wesEsy824cPoVl3ds3G/6hNi6VWbtBEVQyUykEGjk2kRqNiQGq417qSKKk33QTshzJNoSWTJRAwm
I4bmCfPOq22PQgtzOVlnnXycGDCwJNL120grcsS1W6kpekXviG1Oc4QQWfTAENQ7CVmgmoYAH0iq
Sld/IvUhn8iOLtholY5C99M0obabOXWEitBhshVwVQPtSma+2o/w36afZ8AJpqGqVidVPPWqPIQo
IKuFbgImquWK2Qs0CNUE1MNzz64cx47gjRdfFaQK5BlUZQvv2MfWbU6tyoZgBTmFJ8kiD2b0kFfc
Fz14IxQfETWapwRaKDQENedyITh3B1obDtzOfoBGFDyEY9012SUzY9/9gaPsFf3z4Zq/jUTnifY5
hW726vim9F7JH0yGmVzbufYanIFEIow7oDCDOAJI71mRO4z8CtJ7qjsJQlOVcMp4pja2BC7V9FG3
Y7fBK2doVLiQR2R3Da50fLQKIVd0JIvygvffDbjeNl8I+HTweqyIUuO9+gWMWpp819VazzFo83s/
ncIw20v/QYMVRrKMhXVMkLKn/qHL5yvYzC5ZkDw2sxgtx82kp0fDVvHbnNJjvMr3IB0/BFtSliPr
1LWHrKvXAmd0xqLFlszI0Q9Za8PYoREqHoV5lK6fBsUmQSlYj+GZQ8jatCc3K5Mh/9fH58lbjAJX
PnwnURfh1YcDxi1GsXv+2mS4aD9WZQs5GyK2qud3qU421cmaVa////TFuLBwhAeeATL3aF7dQnFl
4Yxd2OzpY07yX/hj46QQQPJv8WxAu94Za0WcMlsFy/zHX3zbDAEe50AbuvTN6Hq4PxEiDSPEpZEo
vPuaSNjQfQCUHP3kEffgGAo33e4pCO9IMeotKBX7lA5lTVzW5uB/4bOn9vZzcV1aRhOvguIz5LBp
ab98fJG3/FRIqWEIAEzCesRvgZDen/M3iA9B0M7OneaoKGYaadNXg6k+F7jUDNe2NC4YVbRpkB/i
NQzCb4SHtm1715TYQmUHu+qBwfsmM5rkCH8KrjFpXS7e6WdXGch1aVWWOJVkpVFL1nlfrpiSUKmS
BF5hAAFor2aLd0XUP75NDHi4j3/Ao/SQLR9JM+mutJVNsuLf36cJy4OxOdukm6e7EVI6JbWLyxbu
6B3GVyNa8w5vmoza/7gv0RonZ8x20+Yzecui8/MdKm7Oj0FvGT+siUUFK5trM0IbaWk+NvgmbMwD
iYNVn55MvG+NkVCFnTjsHobuZh6rIE3dHEGjKbqPeimnAB9c/DE42S3TmOKdx8llYyFU3SWYNEIH
dud2RvkVoWCw2dxlj/ihnUSasq07cijraLfmuxYTjiGjHzJ47UtDGVhUd4C+g/0d50sY2eRJVk7w
Vuyxh/oxcI1pKM7xTASy+0QSKnX13T4hPv8EMWcjH4ICqm1JjvWKrMnvyi2q4xdLTt1QML3IWPoT
XI022j5hVR86LTpVkplpMBrhnsConHHi3B5MYtNMkhyWODOKs661vGEIV+OPbcNwpDkOTo9l6KFB
AWr85i6mSVA7J75+Ky8Fjhl2cJeFXslav2yIAVDA7uNWJudsHgY6d1fmNBGK0o2IUToF/8agI83v
CA5dOkC7osYi79R348Kw25VDpO5ELdBdcyS4xsYcPs3rEHTJcXQ2TvLkafQQAB8qjE6m/jcoJDvS
KLOLcBl4hYaTZx3+Kk1gDvjQTm3xfUrXxfxB9WuHD1PbW1ZyLNa4nOgNQeSm66RtJdWhKQvTiRfS
F/G0Fc9z2IrhitIqaK9NXQsYvFLKBHVum/dGRuRYtFJNzwiBpoEqdvEmkgSp8Ob/pyZSktf0ytLA
X5AZkFvomgRrOc2M8VUeGvnbL6YY+vz3cwwMGBCYpR0bahfKwG1TCeO8Gh5B6z3MTZqRcQapMWny
3ywYdhg2shLG94HEO9AZLJu6jPoWQwU7Du6XEo9OcjvXDDxsxGPw1GKo8rwsYws2N1nJbyUBcAME
7ipZXuygGgYSj13/0eQZkHALndpNikd4j+B4xbGMRhLZp55/S+8quzCaz3mBlfSj0eKTczchi8hO
aZPN3+Oh2PKL42ULKjjb6r/+N3Xn1Rw3kqbrvzLR9+gDbza2J+KUpVdJothq3SBIig2PhHe//jxZ
Cc1IbB1pe+52diJmJZGFApD55WdeAz89Efu66vR82yy+MwMTd83x0gXOlx+EFQbVrg4jr9sm3QQ2
cWd02WRcB0FZ3Wne7A0bHbaPhyR/PO5GqkFM1GK/2tGdEcFV5MCoQUe69G5gc5fBfgRY6nOzmfc+
L3vjtm/sYYSZYpmfDDdIrvLJad0NXaL0rimCftd0ifEwFVO0ybrm0Y3j+kEzzOwut7XJ2CydDQhk
w6QtLAYEgmIUM29oVzFH3k0Otr/BNrWaotVv4OBon4Mhso4oohU73FaXPRDXaOs5rX/BvRp7XYuJ
QYL+x72L2sWmBQCCtE+w3HRLiI1WkHvzBz23lwNTfeyXBiNv3wxJXZ1Cq2puI3g3h2zunHedr1nH
MNDFXqSV1D6jeXDNvL086lQOeCFWudT88G5R244uKiQQ7/XKcf6YTT/+ELZd83Zmsn0TIVh0mbdN
l+EJ3No7kQiDfGlc9u6U2nA5lnS61K2uvxYwPN4IszX2y9ik2NfbJkJHQ4X3nWfMnyt/zN7XvT2e
ClvvrpA1iu9GTy8yGBdpvc+LZrmGURW8R6cnvzKi0Dn5AGVtrHVR+AY47F/r4CA/5E7ffAgQwjqC
uNG29EnCC6fpK04Tmm5b2kWaTdPUty/swS3fV91Yiq2EYx+sedAeIzMRN4Go6HhQNL4HpGuCuG6s
4+gJ89a0Im03LsPykjWheIrcBNEUzGR2YsgamlKh8YS3cH7hiTm7sBJnfrNgX33rRm11NOJhuIzH
FBpTuMxAixM/3SaNsE9I6PrTHgHekqsYIRad83xdVfa8SX2/8Q54c4Z/Ajp9CFzRPxkcb0cga8Em
g4EPycshHiaZfm8TgPf4ZvhvnMjzLqwlEQga4Tm2oy3s3Psk83CaR3i2O+GL8rEvUifZoE8qblia
lAlBNbJPcG4EBxqwZfzMuIlQ/nicElu7qs0G9hflzqVDOHkrRAKFFA35B8Q/MAVchvQxLrMk345m
CZDaGUs6JaGBtCjiUQBGBwse6piXTwTUAr8q/gePzJAniDKtKe0WtfrjrHn9wYGzepn1VU/MiKVt
eYo97shhwyS7LY890u4bnzb0eywqAcuFhTCybKslQ0yFTP98Gg55VLR/GF5X3sUka3ttBBiyCwdP
x62Y1twe/ufDmKIgNvXi93gxu0uk1p8xhHtw6fsjSp3hWtt72XYJzPpA4VNpl0ZXZ8ENvbrighvL
rS3pUXVHRhEHB0ab4cAcHb/XTazR34G6VhFeS+CQG4ZV+iPog2k7Bg5G9nal/aFFnUk52CR2iYtI
kn92l9K5SGPNvhbLXH+CtqZdZZQ0bC57uo1svKP6pE1BS7hOsUNyoP5j5Oy4NmbH/YCwVf22CGvd
3pVx1h3ceXQfTKMtml0Yas2V1zkeMvIkxC9aXMQzTK+qQ3jBRDx/HzttcltPVo/aSNhWuypz8JoK
PFjH/kdwNdiDt82MnBhP+KofCnOnixGU8uK278RcavveTOPkQBdDfxcxCRiwsy9CbkgQS8B1vkMU
V3troBr1IqyZ8BMk1g0ClGmy4cHrWHH6yd63+uIeeiZdtmnxH0NLRB8y4ADtRkh4x4anUL03gtQ5
pJOBXHgSNvkxEn7yyXb79sLT5vjJboH42HhfIFUxUh26i4n/aSiNNFsotwckweqrxEzKHepHdMHs
LNylSZV89qu43pL4+m8bOmlYItjRRe4vEwV928GxMKPrYhmq6zqZ7/jiz2nrFs/1YpRISqArJjKL
2F3jIwtSM+G3mNFdZXYX3MFfwSg8cZqDVY9RsXHGpNqljubc2NXk4gKrf0L0xL6esgkOYG51xzEw
JPqZvbtLmir/uNhmjCi1I1pwKx2G8vbQ3LuIwyBxlWXJnRZpJpY/rXhXNtNw4QbacqkTzY7jPIcX
NtdOd95ga+9ifxiQA6PvmR+mNEtKTJ79OH1RQGu6hBJcuiQ+FP5sMaSYA55LshGn2EPVQqKWbBOk
r8kizSBKoO6s5aKi/Kuux6oHsaLa2lFie96toOaMgEI9p9qefpfFNA6haCGpuO/QC8uD7ZRH45I8
eBBnyWNTzAn4EUeJDZFcyaJUzfMWhDz6cqNXPRyaDU0E5nNT0kX176GD1+rwpdGylEA7SPshKF0G
pVPaz2vvldEF4oHbtkAHczf3w7DcgkyJmosmZLyBbFBUzdWGXeeWd2nRd0O/iQKnS/c9BhbxXmsb
q9lpWklDQwvL2X/REWkMr9BSNwr4LBkpnobw/nioGb+Xb+2xDtOPHbbUXYWuRCuSd8j/hYZBYzbL
Tf2aoe/kuEfkD6I62fSIUCKPOqLsPu87EI4+WiR1JjbIL0dQdsIx5eDaOFg1w4xpJyZu64QzDXLY
Wr1BprNTHaNAyUEvS4X3GCVI0b0gUZr1ACTBpjufv6iDmZWf3Y7Ml6OrWXfZYr4nqmOYhQzZ6btl
i/tIQuYl+z4de+0IriUrT6tcfLEwGseWt4qYDaopSQB4zKcGiXmMXjwY7Z/UrBJmo8+jLBcmp5Ct
GCD4cI/vVGqc6Jpso63jBQDeMAM3EJbq9u2q7bWSe4LQzl0XZzMOv+aOXIpuOb7aZ16LGpxYvbkU
6XbxtXaOjkgvVVxTDRa1BW23S9UflEMQhIXOs5IVKwxSUOJXWecSXoWkl2QZqpFErP5uHcesHBwx
mlLFONZHORBWfFpVR6zIeMV5HBQnqE5K2WKjCpKta32EuICGi6JDrDMk9W0yy+fdlgq4vHYP18nO
YMjJGdzBEPszgo8/GZexNziDdsmsD7c3gjePRhypvufGfBMOohF/doHrNek1dTGspM3ABFivrpYI
b4hha8IJrCA0oFzNJldmCiXizi3ovFhRZ3zBWBzGm27L0UXogUChaR0aGgLCjTmAyEAjOYMdeFwJ
BKL2JTGvjkfavesIVPXrXN3noa9sss4sYkbykUl10O39BG29FySfI8HIMvRLx2P1uLK9eEbOSiRC
7F9SrCNOuBFYWSBLsIwYyBdHQzT9jDS36rTWtjlNgD48bTDRKzt3jwdF+hxMcwENrYmM9i0GyORE
ULcUF2JtIltqDlNiZse6/oLhVa/pS1uWYTUN1CIUCyOpIQ7kCw1JWHLnBou2iv7f2nX0zij1lVVJ
ZSHbhu4UYwp+LEaot+Q+IcbOZIPo9fFVcN7MecZGySiQOXerMQCDZiiXYy3RD0+zkpbrFwYmAnLJ
GEeFlH2v7Q9otElBvw78jB5vk5TKAeKRM/k9inpn7tU6h175X249DNQokx3EeoWHe+dMDxOCTe3T
yugTQQJ5dEVWtHSlEr7F2NZzi+DJGY8QJHMw75Dkm6dPKWFBv8epVK+IzkGcFgdYhsPwiaoteSyl
LunIvDwwsnd6nPeIlE5WQ5++berUfoiXKM1v8EvkmG+ox9y3KpZ0LpN9BmrnvnoXFTCpNewpeXnM
b//VSVebbh0zrvTyQTGkiiGRT9TMOwLFynld6bbDGSWOQxNLsqx6Oa9HxoGWJ2CJwkUaX2F2G3at
82n0UPJ6FjGp9FPmdLLQbxR0bd20Z8q36gK1oS5RHbCv5SCoq2yze1fMIiweKxPtqH5DQ22a9c1s
I8GabFU8Wg0BFMYG0VP5deAyD8txLnwQMaFX2hX14FlwpwpGQB/qETVZVhWyWe/PIWuB8nH6qCaj
RisinpSt1KSXs36fmh+oEzsDaEXgKidbnvamfyZLWzRU+Msx1OXUSOGZVIxej/nZY2BTBdlsvbQO
uI0Cxi9a4m9XGiskEYlzUWMgc/akBHmOZKY57SKAyc69CmVImUqS1ToNV3PnVjVQdHTrgBeMCrdf
dK38wf486ghxkwHVpXjX9L3kVzSmWe7UakD2q3+ziu80BTIAgs7oGd9J40fSx9QyoW0mjx9RV/Lm
yWI5yNFIl8fPytnAe30SDEMGs5iw4lCB2AUuwG6HLSphP+DtJd8/GZDiiDGvn+XrUuulU2O3NBkl
eMHCFWp5cId5IfZPM+MuZBozGsAF+bzIUtfbr1OvekohW1wObi4jAa1BmfOoCepcBVIdoQQMIOqN
kYuESL/yBpRA3hcBzDmUc90BQiUH2aiAFuq9rdIO68tWHC+BPDafWzeRDDfuGMrjOVGMCk9454HA
eQIJkb4n4pWor2kIWMNtDEh+zyz/5szrt5ds6JuLMClbq98jGiPy/Ir2p183R6PFhol5dOBOE1KC
bsHiP9ooXesQGMH6AubPilgS0AY0H4Gn9yASkBPaZFYOofNinYmtCH7LbuQ8B0yxzEpha1txtc3L
vOqe29wQvfneauzCTnaOPszeeDCMWRpx6Gj28WTUDF0MgeSCfMHQkcDL6XlO+vjWPR85Wt7Kg1YR
+CMKUMmOO2OUV3obKbH8VGTi5AOEJy8zgOo8DQuBIfKsdCVjqA4vpmQuTFpLUisZJCo1tUEspYcO
BhoOoroAz4HK15VAcpWvtpwhcXanL5L2WjB4zneDRkm5A3aAOdAdKvqUprvIiicv261K6qtCReAj
YWB+SNE6wqt5UDt5XcZqQ5fx0FnhbZRo0wImCIFLUX9qDbBUe4F9xIB3r+J3rpmOpd5/Umie1T3h
kXBeXmcQQxQJwdLOAqBGxd712oRnpduNjLornXXlhCulj0QhIJBHkfjB9QFmTSqhcs6YS4CQ6Bu5
Q9MwloO1ZPLkMVs1Z3nGlukJj7DRUqRykAhsU/CBaCCxXOKz+mlvByPM2xUmsc6hV5gQg085cDfV
wH8VAlhtV7QWQUjoSkqEcsXlVKDuec3YxFK6vM0yJKusO0HSh2tbmcIqgB/KEczvRaJYkNvK0ryn
RT+hYi5TAz2MGPh1ACZ5RKWLIBOWBx3ZEZ4pE6xTbbtkgLroOINKLPA/OqfRK7QQvh/+I5eDZiVe
u/viK4NLE6vLUL5HNUkLX0xRTNSJOAQQr5xrDcoC32DlzzptIYfVM+4hzCHT2c7M5jHLnDP1XKW2
NGEaXqBCZIpmbllk65ppKlMOewHzSLmbLmzQ2z76QciM4ZhAzzrzhEvSMbIyuW0UiMzPdbnJ1ueK
JrPcKYAL5Dacwk7uXn0knDiboEXRQd9NTTUWxVadbbTSJdZiphk57j1LX0oBbBEnXupztenWygN5
8HMB0iLPd7mG/UTpFK4gS5ToJedyLZNm9FVbY1fCM2X+oSrSSLQSn9alsSTRqkN+3dMYlal7pyZO
D7WyvZkND8MKzrgQAZCDIoivAVtT1GNuXlLJV1urQoEQVrSOp+AN/mzJqLvOWO0ZI5AGBiWfiBbE
WdMPuqU8ctaQDRJJxvZeR8MNCKfiB+cpChfOTgn+AWiwqyOgK2s0Lqtz9r2iA7XKwmvlOk4MIt++
R7GMm1EPWi25AIQiz0j9lalgQUr+w1TU6y9vUyEno6aVL1+3J/pNGwDgpFBLi4gATOxeyusAROSo
nuni9Zq7mZcA5OZGR8etxDKeyRZtfFpOOqJjCkar3oPV+fKlK2xT40dSmUihqyOVcq8HeUDtxKUC
xcZf/0T7QL6iFaNFQSgPaKN1Yh+Rdpy8HVQO1KaoW1hH6eGLdrNCcKDpIpdrqfjRsYL/Nshck0GB
29S43hcUnfrKXTWROayASwUjjNFI4RWtWC8F4UEXXS51dQ64qqFBj/LsArQsErDUWrV89vo8SeUA
+TAlYEURhcERylAbQHPgeUemkJXY6q42GJ7so6D3JWUWlgZ+PbqXtDfQdh36Sb6MmRDNhwk62HzK
qhK9ygqsRe/igJbgSyjyeq+I1z3WBHymLNfkdznnMGu2OAQjYL2dVFsFGNeFY9QCuVEga+ovcC1Y
UMjg350zNtW0iSyfDubWoTuIZbfHccO7oRiVVPSV6V5oLFsI9md3rHEyJZJHJbvr0Y1pJFmmrbhP
dYzjDGmYApaCJSe7r+lqsGDcc2tE4RBXPQ2VRbVndHChMv3IriQUMlWRIkv7oaI3SnoTaleGMv5B
+I76Z0XGrOcCo7Zzt0yt9fXZabE1ydh2bresO07lmhOQEO5jZe6vaBAQHxK6qtKnEMWo+gmYOSW/
RyCTr1e1u/SkOrfJlCTEKtCuV9mAcfWQtdrSYvsV99kdqiX6Mm5rfQoMsh5Zzoi0kYA1lWozU5Cw
m5U1Zi1+NUuFJh01GqC/8jRFqEqmsQbwdnkyqf4ctucyJ85Cg2WuMIoc5LMU3I1wcXlYJRdWhr/b
dDK+q1LAV1F+fdTwKORxHtPF4q177hnM701hbE63Pu1E1966ylrRMMnlnd2ql7IiIleI6BqA0KC3
Of9U/0sVQNoEcOAWVwzDoUfcW6Pw10OkaE3JRP4iUPC1Cj6gtfOmU6BEcEbyEbVWBnmxZL4HbLXE
2Zu/NrdfeLoKSEQtJnP9tcCXrGh+5AvOR+ER2aZUiWo5rC1MfAZnFIXQb4f/WZwxb2vLpYrSzjPR
jJ/0Q+xq8jxc8XtqISuVX6yfOh4eWjzynSgmHXmiA2Te0tp21dtpYFy3twXhW8BBGYr5TV4jue1v
FGJ1aRoJnl3pPuvpqBwkVuX6Vb8rqSlTjD04xqUZroyqIFc5wHZrBjw0tEjCPte4541CYgxX0aJa
qVV9wbWec7QIriK7fO2nCIo6Xt/QDHKrrqWS5Y4ybRDKOmINVquy0cp1KFXmJhxfikPFgFtIqEy9
k1IIOPlYfstBCr+sOgJZkN8IzS1JLzAcP+4mRDXCjB7T+m3bIIGL/WaFyzJZljcUufOkN0dE131j
3tGjk4LHOVAi9qVC9bqy+OfxKa0ljHpYdfTGeNUWqn3cFZtYmiEocL1qC6xoTbWJvJTWP0Vpbcs0
o9FdqfUCx15+qleUjHd2K8y5rgllHNTtmWSz8tboly7crrM0cimsicmgVEMWlUkBwpUgYqkUIT9T
93t+oVVpzUq/0LC09JiIdSnOgVtFCwkXRJjMi9HpPFLHtZZcMeUqPzDOJX7fAyeM9nFt2F32nnAn
E3OcD+UD93VbvlJjZjBCMxR3Sz8E5eHBMF3jeJxDzuEHu7OItK2kC1ZetG3LJLrK8K0SG+BuMriv
MPR1U3gRkm5PAT1ddt8KeA6VXGCroKFNGc8eOzOzWvrlawNCCSqt+PJgaqN+X/gdnD/mTudUdG05
r6h7SWzlFcYq6/OViMmomoelAl2uCgIj7AVb34qxbOfhQYtp8lJR+qVhTFeLgd8GLgBukffLbQXs
f3LuoIuhQiZ7pUtY5fHL1OjkUAcvK830XZeBrnGPsekOjg/FyYh6/dh5lfA2Dl3kvt+mbjfXL5FZ
iWHawWBcsjtKbSPfuRXet/3vLSKMtr8zIbwgJ+ssi+Xtq5Dm0HEZvMrdyW6UcdumKDxdDzWgqPgY
5FTipzkeeuuynEuRP5Qsoz8djbHuQ+72wXBAa3dhrpkWs0s7HujUlRjr/qNe1Y24gxUXFsdw4PuB
orJAdAv2HeJPzh4RBPtIzy/uT1PD2joUZjjrx0ro43JtIhCyy0RqggwSpkdeEBF+gZvYgZg3HQzp
fqePE/gvq43Hq8YZXEGnhvrOuCkXFDUgeFWpe0DnJEAIxlxGce0n+aI3B7sNuo5hiY9jUnKw81HD
disRWn+redmUz1uwuSD6NwkjwEnbOGU4ZhbOSHppeUxrNeTitv3SjDNQJz9tB2yMAJbZ01YkWLCk
mwQvdfDbMfHB3elsAwsyuq07NyEwY1NstDgbvOAK0aCkczfWYOjTshuYWY1vcuEWzaNwSlAtwRA7
4zUs0l4cEPI1S7yrcv0iQY4CZWfYLm8qPF6ry5qOp30b5K3Qrh2BJOKzT1CunivddVN6oBr87k/F
At4p28f9NNjDpgVmXtEZRingyc1HZk5oB/0ODYXx1cZZ1ZfO6GaWiITUOxzccUev0V2Szdh7lvjk
LKRXkuI20W1b3UxU49Azoki7ARljuidAMjyZTWMHs7AwDsiYRaHBzhAqmQvHvoik2um8KWCTonyg
wrIGiIW4uoK/10RZpfiKhZBA3Rh+9+m0UxyoFElEkhJ4VKKapvK8Ue6oCk09ITCR3So4sfqQVM0v
iX4Dh7P6FMNYPO4JsxumOussIy2s0WeHsQ/CeadAyuuBo1qeakQaIgJ0js1ILbFYPZD0+rYXtLLB
/yN9goOHuSzOh3CoG91/M9lLqfn7rDMYXiSJJ0ukxQDp99Ji3yOAEZ8T0X/VbDI5moya6NbCvRD3
XeWH5VPSZW74ecS6HIKkPujF2y7vbDQZWsltVHc7r32n818pdH0yjwkdZifXO5NhUJs/eJxk817Q
Xex9FP+0aLJ2yNLK/kSmNHKSc1YScZMmGA5Mk5PyxunTyj/OUwc0M9RNPLre1EYf5fB8mUZjU9I7
lBMthqbG2JJSwL5941pluHzsSTxMoB0AKYctzDD6BXury2CGPJq5mRraUbR5glDYO6/l4736AqiP
EQzXcdMT/jS4lHMsAsSwkyTC5m5bVwPq1FOhO9W+b+qm3gCaMjWobBgY3lVTUAN+mscoJQVw/OyA
BlJzcLoxzo9BNwNPQg/ACwCux+b7TNdq/a6FYbUbnHpiZJTnf2SQVx8Q784uhOn3zxw+XbXzFn3e
h4ETwt2ZYy6ae3F3TRMR39lmqMaXIaEHd0FdJ97FdDHvinSwrvx0GPb9GLARO/rL9ucKv9Ny12Jl
1xzjIZ+eGxtI2cZfzDHZjm1fPdVRhT7LDAZoB6vbe99AVr5GEtO+QQDDKjfLmMbzwXSK+s51pvQJ
uHj9huiW85ZTO0ZLr7A+xFWjXXghcR7G6DxcmLkxwsWmyNY/AYsmquWV6H4nl4+uWl5+3mxC0Vve
LgLreWnS/f4M82K6QpczBvXRBPBVGEHw8LKqNZ8YQWTOrUmZVyL+PabGNmagXW+aJqFDbriDe4w8
Mr1NwljLvXScJckgufhRChjMbJ+WsgCBFJmuhXAW8ztwFDkCHrMJEctM9foWA2OmxaWXm9kupUBi
bleLS69IrF1qWONNGkbGR18X3idUh5LnJM76K5CP1ptxMlhlgRsegsrUwS/l9pU5tpm/7ejbTxtT
D5srZCrEH5xtnAwDpKU/NMMuD3HEvqPU+9CDvP8YUg/hXzump1IPikNndsHRcfTpYKG6/8kszPgh
TBx36wRZchi1JXwXp2B3vNHMmcT25rRFDqW+K22LkJpo8bADYVfUR6vwks+T0Iz3rd/G0z4b9OYZ
7Ovk7UA20gC0Y22oNlUWEVlCBA23dQMPElMcFIFzLavu/G5q2r3em0WxG4LSAmiqJ8MRmvj4mAbU
YrsyavWtaYcDwJDJvk7R6L11OOOvl6gHNxjPznujrPNDn4Y4mqPUf4nyWQQmshvH8BLsZh/tiUvi
vd/P0Q26n62/r8jg3o5RMn42qy6ieht8JvJWWrXNjhux3lvSJ/GkT/jFMIlOfX1bIY57y2UhrUbh
cqiHrnjONdSG71N/wCOY3zj4cj7wZ8KZ+Vhqehle6Nrg9h+CGTCTc+uPkwejkPJ7Cdx7x+cNTRm+
9gMW1UcE1AH0AlhngArJSetjs6dfI0LD2i8zrWB4ll0xvYEPlXW35giF5BJ4TmVc0kfLjKd5xocg
3frB6DsPETyLtN94BruN2GLSMu52E4a7xRtdNwvUkkCMItlf7LJZc4PFggKIt1n6JsEQACRRR0VD
PniFcA7ne97M464ow967nfRUZxItdF2/GeeI0W45wGM9mnOynATSI95Gz5z2lKQBHHdsDMw4aAAo
AknbpDoD9osZOp3AS4JZ0c5HXR3CTB/V+iXLILdOaZ87y0995r7FCSN6hEqHRXvBA6SCSe4rLD4i
JLPhgOS6sM6UxbVA7DjhVv+Q//M8/Vf0IlaXjfaf/82fn0VFXyiKu1d//Oe9KPjvf8vf+dfPfPsb
/7xNnhvRgkz44U8dX8TdY/HSvv6hbz6Zq6/fbvfYPX7zh30pje3f9i/N/O4FV4Tu/C24D/mT/9N/
/MfL+VPu5+rlt1+eMcnt5KdFiSh/Wf/p8vNvv3hwGQz6HDajF+CjeMghbvEvdxJ5vfWH5Q399sv/
fZpfkp/+/stj2/32i8knAR2U/5/3qw+vwoM4YqJ4c/ZKL0XTxb/9Yui/Gi7/CWCUYIqAzNAv/2gF
5IXffgl+RQod7SEDDqRr+S6qIV+ewzfv89/v9xsXlW95HVJuBtUfaVDpOb7Um38lhgXiIISq232a
y6ly4Zrkbk1bu4l0a8HO3PMMtB3oAl/GbRhu4No2VxblZE4fsKga/x1ZJAwBlA+HvGo+sUYaEYKG
yhpvB0VOnyEO67HtPZ+f7t9alm+ql/J917y8dLeP1f+CJcVW/NESun2cRde9fL2Izr+hFo3t/GoG
AXvelW/JoDT/soj4F7Q+6MmxKExKRklQWhcRyPVfUdVx+E0U22BvSXLSuorkvyHf5mJs7eo2/6o7
f2cZfbuK5IXRHWEdS5kXg+8tFX6+UpvUamMwkZ6FKWth5po6hnXT0385OJn1HGI48RPFom+JEvJy
OIsRABHMN85Wxt9eDr1s1JD7Ct+zNjSR93VhfjtJ8xP9mldG8+tlHNsxPNzQUYyRGi9f3RUNkKXG
5R7rqTpw995QR1d47E4MDDLrek6j7BjiW9aCezdxMRz94U4g6Lv7ahmsO/brHfrKVFR9C9fBW4wi
jdu1X+3QZkIWGk4U9h5VI57SXI/eLnQJ0jD9k/LD+dz2g73RRN5eFWiBU7rEwyHVyqbZg16oTq6X
mZ+cpDU2RmEV5jENk+GFzmD+Fg7ZcN87I+A70WU3SauRmesiN64NjfCz9dps48cBQma4btuXEfgj
a9vQ1t/S7gqzfaoXINA5xZ97hhLx3k08rj8ibELjuP8UU/l/Wpr5ZAdVeOdWuUE1H4sDFtjjvaeB
XjcgDOwwIS4WgAVjE6v397eixP/sZPrfFkukFdb//zR6D0mnEOU/Ltv8sfzcfh1S5C+qiILq5a+k
VLxH5FAd12Rtq1OJrvuvZBicC1B/qeilHNiXgEKs4eSBxQUJ0EC1im3+VTyxdOoBPpBgEBCO/k48
MYiN1b/phr6vo9TkIWREcsMeB/747dZrypwSn3riVCCNctVWenHAgGfepakb7RyEzq+MNux3KQFg
n3uLQ/meTIcsFWCI3b4n3XaD668e4nc24it9JfWdfEPSPRlR0vR8tRG9IppwqRnSU9ZV3sfQFpKu
7Ez5vSXy8IUeVDvuBuBTjj1pKB05XvTWRdgLhwi0VsDad4Z1rCLLuE/nvGwQv07Yb/OUxmJb5uX4
/OOva37vEVKbETVck3QxIO/4OnpZWd1jRDcnJ3oLAUySYazum0HU7TaBvH7y57jygSlWwWWZYHUy
zQ7UUytynxz0V+6gMJkfhsqf7h2UTZDqRqTyhe0bHmFOhm9nM8j+NMMheXbQ5fgwgwV7n5kTWMFB
e/jxjbwK9uelgJ2tXKOBhzvKqyhsxF0D0alJTvDI0kuaOSksK8c4/Pgq8lNeLTgWLQIE5ELQ3bxX
OTWuT35SdxMLrtGy3WAb47aipXndpMnPpJlfHZbyhmjnWTYKqrbM/+S/f3WsABgIKt/lhrSk/5NB
ScJY1rxtNaMD0Oh8+Pv3BZuXwRZAX7SaXq0C4JG22cd2coorz7rR867bl2Xq3xpFO938+FLfeVEo
12LdhdqZlJx+tT9MO0iKBSX5U1rCMhmB5FPo4Yn7H1yFyMBoAU1l/bzsv3p6tCr1ZHL19MRUPsUd
R2/2Ewy5zd+9Cn6aMgBBjPUZ179KaEwDdN20GOkpcGhs1n2Ni72f/uxsf51hsBSwNGNG4fIxOvXc
K/Z4N9kJJiAZS2FxdaCLRXwBJ6kFRKVvmKDwAGvTRKQA1hmqYDMeqGL6Cc3+WyVTGdXQwjVwh7Rt
6aZov/oKqVOmnjtk6WmMzT/7Km2Oljl0xziOxh2Ux347DE2y64T3sx331+XC9I+n7CB7iSqf9WrH
+XlOXwuPilNT9tGuB2SM5E9d/eRF/nWzoVtAZ96TJlL042SU/Gq5ML1CntxM0hOkY2vrDM6jOZe/
azlantF09+NF871HyYFJuQgQ0zIs+e9fXWtI/XiG/ZSeuiY39kjHOful1LVNDW1pZ9H4vFlsmol5
4YqfbIrvnE3I0CKdSTRB+IQ3+erSeOaUY9jmJ3/6lLXDrT1b+zGJNn6qX/aFdp+ijWBGIcoe4S7w
9H2xvI/n9LExCijEWIdkHnCZzz9+HH99wTQobHRNTTIFco1Xj94d6th0UI44BYjePQQ4Cb5LHfqq
P77KK21xuYBdj1MBB1wpUcEo4Ntbhz+BDSg8HHmiZbvECrItqnndBQQt7A3i2LvwJi39w216sYeh
Flwg79UeKltM2x9/k7++fhd9d7mkSa5Y169DrWE3fjik6SmODVzbKmhmWadPMGIB+Id6aR8wakje
md6XTPebLs3XNcJfFzlXRneDu0dHFnLOt4+gsACoVBMLb4oDZgdzYu8SVwz7oAicN/CT9J88c3kn
3x6WCIKQW1Bc8tixl/32eqbRjpgycqfJ0CX3AIGsZNNOtBEQAbOQsKPTW6Zn25VLLU8OKOdEy08e
9vdeO7koKHeTw54K9tUpivayBbilSE9eZQTXFhNJeteGual6ZkjDkJWXfdh079PJS9BEcN2ttDjd
giGvfpIXWt/KuMoFiN8vEiBkWTJ+Oq9y1b4y5g6dpu7EEJHDIhaVh08j2JJ+3w+G2exTjcEylFIR
XeNStnfnwa9BcY+i2gq7gJ9RF9pwssO8DPfQDjKszcD7wJqJXLO68NvJHeCDWQlE4i70b5quNP8Q
ZQyKdY4A0hZT2X2EOji9Q7/BhypnNvMLg8zkz9oPsnu0/M7T4Kr5E93K3v3bAZacWO5B/o/NLjsT
Xwe9JAByh9tSe8JhC/WknFSzNcKQiQMaE3OdWO9/vMv+mqhx9NOP80yD9oV5FtX9Ksha3uC7aT21
J6upqwsnBm9dz16+SYXuHH58qb8GMC5F4PKRPUFZ93UAM+Ciz51u0P3lKL7SMivceanu/idXkSLw
tBmgSrw+B+u5T3y61dyQbrFWpup3DVbif3IRz6N35FJzkEt/+5bieojdwRLdCfMScchRLttg4JPs
/vYDo02CUhvewQbx6NVVMOKkJZ923QnZt3xvDOFTFls/O9G/81ZoddFl8myL9qXz6pT1Uefs2irp
T7mJJFo3DS8D2iI/WdXyvPw2wvkWeZ/UC5Yhzn2Vy3ac7kHnzf0pDZr8MnLm5kIL9BzHvSjaM4kv
IJ+4PztAvndnsrj2sXLk+JA1+ddbyfVqml6zxUX1TmwzhDwBv+TpT27tOxuInN9BqBNFQ+Mvq7oA
0OAEU9OcsmSY8YxItZ3GA6BKdcqfrIfvlPE+UzcbW3hydbqXr45Eq2h9JK6n5pSKWcOnL/cgpU7G
oeq98DZkaHdj2jGzOJQjgWyYNYIetfU+rwWDyMGbPphjZ/3EXfU7D9klUaIuRnUbr41Xy8d1hmwq
4rI7lcsSHL3Ie4G0a+1/vBGM7zxk6gc697TqKSpfq8lDIgPE2jjdCdxM9KDNjVSdiOwSF4RmPMai
nMgIFvjU9qAb4H/GEaveMEodE594ZuM7F0J7e5j98vcEC0ZiXCAQ2vrxt/zel5Q5OK0WXhDmGt+u
t6So6QlApTvBOJ12YoGKD7uTGaffzv/BSiBT+Pe1Xq0ENLLMgvZBfzKa2D84sxW9YZTaHEQcW5f6
xGBc4Mpxgy+S9saDh7EpaE9s0dNIL1IjmrbeEns/uf1X2l3ngzuwKVZ9doM8xV+Fq7KbY2yCnfFU
Ca26Sf8fZ+exJCfStu0jIgKbwBYo091qiRp5bQhZvPcc/Xehf/F3URVN6F3MaqYnC8h88jG3yVsQ
TE1l9h4SEeNPdPqMGuhQARJaqiVLoHNbNHQzh0p226HrOmc2UK/wZiuC6RfBflXdKITH64x236Et
LLLSPtSoHhwjQ0LXz8BML3XpkNCVLVchj9c/p7amXZugRZ9EEfB/EOHlua6/p1UsE/Nlu/fjevXQ
imCvDLOmuMUIBsrMDTRaRfIbSBlogrYdHoPucUxPXT+qTpKJ5jBjMX1ckFT2mspC/WRWaRtlmcp4
UB1+jUVuecydMbNHqsRF4PxP1PW6b+lDeCzjRH2D02XxMMIeP1mxZXlj1LZAbWAwTGYyMwxvxp1b
7XYDEy4RnUEzCeYb5gnXD1zJZk/5LI++LLWSG3V281kIcNKprCWX11/ubdhYJxsglAB1gN7/W8m/
SDvqiS67WMzRR6tbO6E197tOB+X8PywCzFP7+4+5PZASwrgNoWny6bGNXilFpktvT925AMTNNqHT
RQOU0GQYKDtt8lUgNuVCnjD5Q9L+jjvrEbvdo9zVmMF3tbazKe99InzIWAa5N53+8PUnCkZ0JpCs
nnx1bjKnXobVhFCm+ynV2c553mjUrecZZTp57Xiuq2n2Zi3ozQkK5unsN6FRuXZoxQ91nK5WtZnq
Ie9eP9pz2n5XYqF2Lp9PPFmjNRVANsuW8cqY28hSJY1m0/gIGZV0Zjr+SfBc3Zss3dlMzHSxmqZc
5M+3tcvYMt7FkmHyNcggrozlF1YNYb7z6u+USPQEqI0xdlk7O9ueZp2rkpmj3+ovS4JOktEi4uUo
qd6sUxqksJzGlBsseEEqOnrbKt9R0wnDI9p97fugx+xx5xK4s/Hox1nK2mri8t02CA04oI0GJNOH
+6N8x243ZHtjyl2YTetlU1HvbPQ77TU8vV4suNnpsZxImIawIGix4B20puzU6Co48QwdSTyJ4U33
VfClkGf5fYdl5HGYpmznoe8cAJIselw63jrou206M1FoihaO9+LXplqflgxRsGKU4CmDR9553rtL
saHoV4JhJTRen7V+QaMJRNfiB2KhCYIPrav1w3jUx7bdWWojzvn3rJHRwWNeJyJrH+B6rSwG2gAr
eaHhZGmnAYMZTw/18ClNG+sMnkqn+QCaNIrn/rDYQeMNGhDrxJCqD0GjJDtb/bYhwYe2VjgMlQFF
6OYikIAiFJhELf5MdHBaZTA+lnmPTgMApsc0hW6gBt184Il+Ns0g7aSU9967rujCWLEinOp137+4
G5QehYEkkhcfsewvXSjAiuXlJ4zpm529dGemQ6PhxUqbtw5iuy7UUVJ8BA+y50BObOWoqKCrPVvp
uneLLqLEydBLrJ1RaxV/CBuVLkSVi9PSWZPtaDTgPoRdplvOjIIYAiQD+sU07u3yKBVq89OKB7k/
mxnqEG84oapwAMckb9AS1sCEVVFY7zzTbdQGw8KLpxiRqUtQ+b5+e4YZTVCBJM1vrLQ+BnElneyo
zf1Ix6/as2DL2Z4tg11ygOyXF5th4OcZRUukg2orSI86rqMnM7bNP2hzSDI32Si9T6VB+fRvlzOY
A8tkuIm+tMHtAmDi6ivHsSXmJcHmBCkVA/cRbUEDCunWf10FJBDmLYxQwDiwoa9XGQV8iK5rel8X
XXwGcFMchTUPX19fZRuJV3EIZriapXNccKfZrFLYFZDYthn9aezmNyH1rAM90v4oYRX+MKdy8v71
9f5OEV6mpoj4kjQxOCXVZtBhbRZk+N9pJE2yH9Sa+bPDYytwasUMJXB7wxDC7Tdp/Zek2YPL/0PF
DyTTDAD8JP+/4HnJutu0YRM4A6IDn826hxOM7og9OqXSKhmu4H2cUTMUXe6aXSTeKXkMaBaz7Phb
y19DstGkLnFE0bc/mkYJn8Hymk/RKEkJ7UEDDLZYcDgBBx3QWEPJGQnYqmwMZAvbuGP+qaaI52mQ
GxhJV83kRSMyfgg72TZsUfwKShzZteoZme4mdRLaOD9ff4Ur4uwquydb0MGIGRYzXYbi2xjX94qc
FkXb+3asRPQ0Y3U5A46U3+r1TyiN0kcjXeavi56IB6tA8k8WfVZ6jCuS0s31xH6Ei1f9KjCIj510
gWnk5UkMPLVJSzRkB1NpnXk05ccIMnn1BibV8hAH6/gaWczuR4QKZ30yTZTN+Lx8mXy0I19uRPMh
woi3cNF1FCsXI5WdpEdL7Bm5HGNygi7vHpHlAhmtCeSqHAtCARZIthTiAaUN+icsycvGQTFbOuWg
ySwHK/eiPuCsOz5HS62VblTO7adqgdbllg1NEpf2O4p/bdH3lTNicHhhAFjZB0Mo0eNsdHpNuA+W
wzJ2BQJ09rx0rt6Z6FJKY5Kpj+qgdx/VtAgzF1X93nJDRG2iJ/g/wbMULgOSidZiOlkof2OHoQoL
h1tpnCILZBn5/zqCYmMiDupiKVD2JwM4ashWC9EMUIfyQ4zwANpMCOWmbo6R+HRAWNFYpXuqU46H
cXTukUGGr4He3SdVp4Rx+hLUr5Mv2pdAKNOyxubGOr2+gfQ7+0dgsYZ2swroaztHb+c8VvtK7X25
Fx0quTQbQQ1rx39ehYYZc1m0uwUjmfVXvLgLqyw31BL5IL/RcanRtFQ6ZKmxV/jdZHYcBpbBIJCm
EqnO1jIOK9+8D6R+9rO2rc6y6JZDSvcRfdZlPM3m9N1AmQNYNh4oJdZ9bmun7U6xtlbT1yGNs8jl
x+SSmQstz+snxRo7mPG57xmcKggUAOBohhYZDFkUbhYa+blOzKNpz79ff8E3o7710YkE1A4k0WSW
m3XLbjA1yaoZGAAERxt7ktrPOa8BIykMrP6g4zf8sUlCUjdBieNtJZT8mNLr8oUk6S4I6E9KMRa6
05MbHgByY8BrgRyHAdGp2c5sZP0tN++IgRRxixoQfMX1O2qLQV6SXh/8aRiYaBeq/JCoSXbQu0k+
T5XdUXuZ1U4yeGejEyRXjCAZIeXgptUkGwUiWpkYfLgHEGRkdD5imrc7q9wJx3QRZaYe6LOoJMLX
j1YoZWfWsjT6oyXFZ3kVuXJxJgCLl5NOfe2KPLKcYq6jP13cx7UboNG41/G583o5YwwcASOhwLPt
fyRDnzXZLFHJ48VyViY7PoWQNC741j/YmMp+yOEqf9jZf9rtNxUkurT4mVVgR7B9vSLDGDFUZh+9
6rOOeBr521sKxw8qE3z0xFzuvu9Dpnup1fkVUT1TYFpqibfzO+58Zn4Hc3Zk6f/OmK8/QFc3HTE3
pNqZuunBilT9yQbR/ZgDPAaHOmvupEaBo1ZKdaAsaNzCmE1mRejJj33QHvJCBZEI2Pqw88PWXGaz
6alx2XhrbKL83LygrDFipUS+2beGfnLMMvpjSXRb6iQuz61KVKzxLDnMA169q7vMcSkDw+3gV+yE
4ju7g1MAumP9UETyTaCwy6AupbXcDke8rWDO9++mIZI92ZhqN9TKCfWGuXp4/en/ghw2T79mlKTK
dP4tjsj1ZxFGllRaNVMMgQY6BQL+FQ567WlcpOABeFiBvUn4vlay/qBLuuxgcsXLYE7g6VFnXaiv
zFNfFAqj+7R+oydIiEtx2CGYkUjHBiW9hyEV3c/ZjscHeHGqMw1W5qmDoj8Osv5pXvBDICBTM/Dl
He5j6UlF9sIdFnyn46LIaXM2msNxWpnF6YFRYuYpqNs/6/FQ7ECitnk2sZpp2DpG4o0AwN7UNq1u
BsmQKYvfzpCCrCGLHbtqci/K7clN1FnfuZO2lei6ng6PFbAwd8Rf7ObL27fuGMunfcDWU/vRRw25
8bI06g5J1JSn1z/0neNHIkq3WZaZSjHeuf7OUqhz/y6p7KfAz84jOo2nwZb2qsN7q9DPZqysAiy7
gWDHgCaRiRpkHzuZ0sNfyTwPMufo9We56Was700wdFvBsIxZ/3bSXmQtxaKRsbeR4gcZ9ysomTXf
QwtkviA9nn7Fjnv4bNgQ7B4DnvQ//LCV3K0zAwMKKdVlNInLRtqbQd57dlrBzGaYmzCe2ZykKlBj
4KO27APkB0CC8KQbE2t3Cs47+cQ6cySFoS8HTXPboEKjIUGxqlD91FiSQznY4eyFch6jZ2hn6Set
TKLPNG/n3guwkfOTQeupztIYxdFxaeNvDA/1+Ix5QvFD4N/6VpuwLHZMAaPL1XUptHbC2u1r4ffa
DK3WIlZndnW98ZLBpp02GzQ3UK90AxS1PWUeup3r/fbk0u9fGVYQcKABbbNlSnxrEX2p+qYgePRa
FFFnad2bBSbkGdX8Md/5DncXpCe83uRgSLbniasuXGZ4+L4IrMiz4qB1ADAph5Gq0p3izPZ29vxt
AsMTvlhws73oDsAy7DXVL7TZCc04gb62PCIQ9oZmcXxU0GU5D1IXHBIU2o55G+snWjWp1/dl/R+d
kMILMeZ5hH32HSn75FAzqUA0bZGO056T8G1Y46dCyAKrR7vC3Gb7hW4kIFv4qa3UoxQYg5RFJzZ3
46BL/5fv/mKpTVizyXiWiQGBj1cGVNlY0FvKdAW1xTk6Snmyl0be282cbqFwwJldbDPkUJ8T6rJc
9bVYD1HflXmquRx3nuo2Ffh7svkCeFUgNrC+4BfxLajmchpTlc1l1MKtgtr0C4G5ok5Ocpwo/g8g
yOzPr++w2wKJcQynR8ZxCbSBtVm0kFEvg4is+d2iCXfssj/4UlgfmHGLN61cUZNjkPwdQxtzJ0Lc
O0rIcGvCXmGHwBmvn1YT6swJSzR/Mqr4TNSePUbPy1s9h6pmz2r/P6xnEZA4u2sbetsZ7Cu8a9Rw
0nypy2i8GlL8jOZyhdmcPnslveCdqurOcWC7UHNgCQayewuBotsdz1OfLz5FDklcMqsnq9d+J1WY
7qx0Z3eCZQSdrAuZ9bZ9QqhC0xgbzeInWi2fish8Bvu6B6C78zgAgPGrtlmEQdXmc6HEoluSRZLU
91l9XuWsvEVlNhOUTbjzPHd2BlMYcNaUDUwltU09atu50uCJu/ClLPVdN5Xac5qK/JihfXyiC5jt
nLu76wEJpfglgTFvHi0Kypluruzj9qsjTDT0n+us/yZpZvp2SadoZxBxpy1ik8SwBU0D5/GbHs9c
ttgHxUL2RSUvp3a0m4sW5fDsg0A+clqjY2jVilNl1nA0uqZ4bMdU2qkA7nxOfgPEHW3NW6ASXZ++
Qun6OecK9y16+cd4KHumjYl20miw7rzeO9uTzE2m2NBMixJ8c4XFVdgJTHxIBWI1eJonSPlh08g7
cexmQoET3Tq+oxa0GTGTjl0/UVmXVo7ereLPplX91KSeC1mT1ANyNHCT5Cx6krtwfFTNRXc1Ha65
GDvpqFVCPZWizB8yLf69Sjqe8bErUOVFyO71SPu3pXFddK39jpV/tWITbtJkq0kQKZVz2Z/tPjmH
aAm+gdc3nOM2/jpB4ToBBMMNKcs/q2FRvDFRkTghPZh7+G0an6UZtHjXWEAoMF451KORHlYCodcV
KV2lnUTn3v7gq+moR9DBYmh2/Tatok5nWvyyb3ZWc5IwhvhvMPW1PA/2qEN3bqB1RkmbbqW+3FCg
1EUPsKwJFR/aC/Nvxg7PsPKLtx06SUCB0d+DryVzQ6jdr9e/yL2H5EZY6bf4fGERff2QY6y2aLQt
CsSODl2tePnWGqNxzhJlOLy+0s2Uf92dXLPraEAFei5vzpsVdEu6StT6KAW+LRkCnJQw735wNRTv
My0TDj2i1jEYwXxTplL9aCCnctbMeCf23EkxiHOUurKqrMF188RTFKN31gyqH6oNGqOL/rYYLYHB
hS57S2IBOQqV968/+t/wudn2TNW5MiygLFyF6296kdZg+S3hDmdofqXEzcqziLI3aJwyKmRwmeG5
NaaPeSzguVllOqgofjeGeSzxNoqZ3MypX9TGHyaLOIuozFMO9izbn3FmET8kEk3pGJlIJ/JXSJV4
eAwVf7BznEY3t9oK68OhxfOqQWI5OVgmbn2OVdvqFww9sPIzpvG0zJ0knnWjjR7NmiaFwzav3dTK
86cgHQXD2CWpO+YTiA56CCnpi1tJ4/AEJWlgUrW0Mxw0xPfxF1PCpXKwpK5nFzsC8Q4hr2F4VsxZ
AcJAoYQRbilZTK+MvsXWZg4m6dyxVU64tRdPslQUPxXGysJpSbfetaoApCbXVXla6BmWbt1Z5Wfc
FWTVQxLIWtw+qobP1RLnjrC15FdgNGX10PWhsXb7GrtyMDdhGtPZOBqaQRDugcrvbWrAQgo/is4J
dNJNyIU23Npq0mo+yJx35lIpb9rYXD7iN9H/0Wd5fOwgLnom476vhYxsLyD4qn2rLGV2fn2P3bli
KIRAmHF9r0IQm9M16qkkqcGo0WItwgdGiLAPEco5/fMq6xFWdWNl0MLWv97IhdniaC4Fmp/VsXXE
oD49YMr6/R8XUenUKICBZNsG/bUtNSahlpPcdcKPO4TDa13YyJjFe3fyTeRjFbQAQOWZmIHB/rl+
lF6J9EkOFNOfEpFhAhSqb9ci54y9zl7ouwnvzLE4+SsnmbSbDPJ6qXFMda2LU8kvTaw5+qz6L5Vn
pNHSQnrscMjw8LWYPEsv95BVdxZewWYUGIReaKmbjNVIlkVB7EnyBdPoi9lUo5vVeX+Il/yXJSN4
mKS42iMFtrcb/18b4CrkgXynCKZWRDQEKMIm5NUAT9GYj9OL1ZoUqXR1omNbLtlz30rxghjTIjEb
VprhmTFgcjZaVLgqDEnQ64BkqocyjQuRS/Y7vbPtnxjHmp/ipa/fDXKa6q4dtCia0ViJFzSO5iI4
KuEIoZ/0B1fHYskDiseobg+NhmaY2bZT+VgLVcVgrgJw4xFezXepYnbo/PWirF2U+c3cbdJoODdL
FaImrS6TbxvoyHpDmsUXgYHdJcs5gO5cDoWv1Ln9FjX47DvygRmBu8W5AcoceP8Uv/TPiGspgwMf
Y/yN10i/YPXbqr+xyJwcY0Zr3+lG+ykqdb19JoomyqlV6vlzZ4yh5qILlIdHbGeM0CEDmH5NvaH9
yhE7+VNC+6UqTVq1clYwqX3o0hiuc2RE6sNsxCnCmZbU/sZT/gEzWOxOgxCteUfr2AxnKU3HNxj9
6e8ResRkNowzca7HRaDEJGZzOfR2Gh7QzYsKp42MOfKaTut/DdG0KsKOQ3gI0c8YjnJqF+2Bnnl8
VqRMxTu27GmmWDUje7Ogk47+YnGUQ+lbr2Xp51xHZIpvU9rS36dKHunu6T6NwuSzbtVt5EpYiCdu
P0Ttl05v6xqjSODeVr8kR1QZwofaTtOvGHRpYD+rXnsbGTBenIgyNkD9pWjDnYT9JklYdy9dCKZG
fGP6ApsTi9U3nu96fMHYFx0nW5YOStyWXq9X3aFFF9urhDXtJJy33V0mIKjsrFmSTuzbkiPRkNPR
g7bSC+7ltWuMdfUJxuDs1hiIndV5TE5WXWSntGQGHyWLetYY5i5LqjyZrYj/tQSFB03JQiOGCS4M
8DV+vshZEsHntdMgv/A7ogMyYEimTaPutAMs2HAO7J2r5bYmJJc2mFMyhGBNuA/XC/ZZZutJ2pYX
JUl7RzOl5ZSk8MzTMm/fLYM1P+EeL/P2c+UU59n8nzKn6td/vXroV+iU9nwHrnR7c4vKmLNbVpGo
FzMMEP+cs+FJqPm886HXeH8dG8WqaEG2sBK3mU5cP6mKdl8sUMb3Fy09SfqEdm+kKl6GLbUbqdFb
a6knx2rs4TDOu2oxt/cei3Pd0VKF86Juyb8ENNUEq6b7ht6Ez6aOoWZWYEIaoCnw+su8vX0QalpZ
vsCo/n7U68c0omlY5CblMVt4IhHTkLmYk1OBJsdhHEqTTmyvEaeF/Y9U8VXYg7SDjtBKGafiuF64
wIshH+NW9xtsJ1whme33cKr1o43e52MqxtErEGs9mMsi7W3idYNsP+2qY0ETigCimptT06ozYvR1
bvhBPn+a0058MHuRACo1okcljU4Y7cwPxBx8YfTSfjspuAiK7NRJ0Y9/f/k0NyjsCF/mzURPICSb
2b1h+GiQ9O+MhXoaL6NGPcuZ9JWXDwEVUklOBpAuH19f+t72pq250hFp7wCxuX793JlJhcKiATRw
WVwLh8E32FaGD/mMXG3ZWE9JlcE2ToisIVXK64vfCSO0U2HKMItj6g548Hp1LSpMO5nIHoe4RB6k
iKvzEM7tu2I0rW9mmepOpLd6shof1hcAO9lhKo3m3eu/4qafxg58+SM228AOMLtZikgwJBlkd7L1
8BiOFNhGh9gENPv48Pp6f6+G631nopAF0RCGOcnYFksywSRYlaOF38i5BOQsydIvmkjy7wYXxX8G
Toy126Hhj+F51WlfyCeUFrHutAFzos5R57IbxtANTalA0HFs88IR4FW/kFAAl4uzWXTYm/ZG5SRx
m55JXw1AFFREcCW6WPrSJo2KdTBD3XOmKGPrpqBbf6Iwqf5+/UnvXJJk0UyNYTuyNEDN6++LxDSp
WGMJf54Yj5etJD3YbWPjqRn0R/DCsJrmCXgT4D8kEcUTTKTeqbqoObaKis7o6z/n9kPza8js1z6t
DJl+s9tatRyHsayFD1CuuRSF/ZsDPp7xX7SeRnXaG77dVHno74FjZ1LBaFGlfrl+eOz8YCobk/AV
Bctbo8xHejZD9PD6Qym3kRvGOrBq5DaY6kJav17GWPHZBC/T12vJ+AEYnsp+jnDcVe13WHBxbqVO
+qLNUvthyObpWZuSpy6xpV/QxUip1Tw0DqEaWKknq3ng24EdenK2+pUUyjDvYBfWs7Td+ioIjpUC
S9DZZk0mljhVj7GhP5ohtr5hqB5awIoOSDr1+PqLufNeCCxrSfoXVLQ9ZamoRhFXmumnY7mcQttW
TqM5208olGqOEqTw9svR9poBb5jXV75NSPHM4+HIyeBG3zTMMVXplsSMwosyL9N5HqTwoc/C9qFH
ydwNMcM7MPgudmLpbSCnh0z6t2o7su3EJk8J0ZtG58+ILohCZE/5UNePVHyVh0e27kyYZDpDg8oo
SH/7AYT/4r3+zLdna13eQOFyzYfp01/vwlLvDFUuWR5HRXFmmNQzahG910tgnkFK7dFM765H8g00
hdjCNOR6vVTOzXDOrOiS9DXWF2PWnJGLUtw0k6KPIwqdO6/39jCvaBuYVYLr2QBzvllPBJoCSiO+
DIxZaHGAaigCKdiJULe4CaoYep2Qe1ZwCgzE62V60MyMo5X4ogbT9H42oAY4dYT123M4S1Hv4vla
fYAzCZw3VTuTS2AoMxVflTU9KMIwwedDHcbR0fR4unSL0H7nmEDJnpjb/B2a2UW285Pv3Gb8ZJIX
AIMEIoYm1z8ZpwzmX1qVXHBekLwijrg+01z9smSRdJILKfSqzlLOFW5KbogvOoK8tQnwXpPeU0Zb
hyBNtLOwUuscK715mHt0TpSg6i9mW8SPnTbPB1jbvoy4vA10X2sfTWSUz0IJq0c1NxUvKQwMLKl9
/7moIuVndqgz2QPEsw2swkb+sbTS5JLTHOgaGk9DHOuU3XrsiEr99voBuo2MrAbuEMQB4iPcU9ev
sTGixegQy74Y+M44QK0STzXQdLbpKe8kvnf2MkuB9kV0bq2XN5sso6WeKziyXjCpST+XcpRjR9m2
O6/v7iq8OHvlc3H41/j8oiYd0loKm6lNLtpShycIHBK+tBhpvf7a7sQB8sb/v8oaFl+sIil5sxgJ
q0RaY7q9nAEPtO3/LLlWjjBp/ocwRxkIOnxFjzEd3Lw6eRoH0xrk5GLOhv6+7qvFHeYZ9/ZIsh97
5ObPrz/e7VUCJF2gg4pyBG3c7cgnwktAzwaIxypgvyM8UrxnKhGdRpU00JjmwJvjWvx7LKelZsoA
4XlIOgrX79Sc87CH65BcVqLMOaulCMMDXRyiKP5ZasleFXDn5qL0A38O5F7X2AjXy0WhIUV6N6aX
RJEKx9SKp26S3ue1/kcdtAt63W/03HiLF9+/in5wRzPeoaRXIXwDRtiUnhHdEUPJiOkBnjbHODS1
Q5XPw87bvJOgcRuvwpYU1mQFq1bzyy3aFUEbRDL9KWRM4HBAouo+F3BnZGdMCVvOkknGg0wy5jF5
puvZw+QMnWBAVChWNQ09ulGXf/cT7LUFmxPXDJbWOFhjshy7wV56B8mHdK+/dedcwevg1EKBXzU7
N+FoSrF3DiRawuaYr7P9rj7FIsVTaUmEO0PS3DnHd8IfSeFKumeyqYEEv35JMASz2QoS2mnN8DWm
D/6A88pvqDB7Gk93whIoc6joK36IJdcHfxEw6imw82ow80uIK7krl4nudqo57Xz0O+fWWgfEq+YK
bZtVavvlKiKfFb3s9fyCyg/jNVkS3ghdzS2FnR4KRJu8BpHSw+vB4hZTsEJewElQeKyqdNuXmE8N
yWYfFpdRaSwXMGV+tHOjfrIAFZyaqBwv+aSDry9RZksy2/heqfgEUvnjW0yu4Q6xNB77OijeNr1V
v9WX3cbhnc9skRSvky+6tVAFr9/L2Ft5GIq5uOCRmj5ZaPw/IbUwQRS0up1PcOdD85VpDDKgokG5
xXF0HQJOJkz8i5pg8tHg8ezIWZsfX3/nN+xZggi0SlAHXAh/04XrJ5LNUUFpCbM1+Es6IHHNeAwa
I/+y1MPfA834hDnrmyUJhxOZT3nE4Kp+Rn2UVodhYNa4dDB6pOp3U5XxEcBUccB+ZjoOOKY9iCH7
qibGakBdLT9DWHVuJkE5e/0Z7r0pcAlMRJGaIwfZlA7SuCpADlZJLi0rBOBWIHsR7fFK/iLIrms/
knXbolZdaTsgwK7fVAjjD2CfXV2KTk/ZjskQn6q8QtpN6nMt83qtin9EKcxgr1Y77dMyh5XpjLoe
fGccoVwG/PE+BmpYvS8WIX4Exdy2R9tskktpqMFPGHTIPwuy5wb8f6dUTmoF+c4Ru/eq1s732nL+
K4t4/QyLXWt1XKbVRVudGxSk0yJnaXP76+tf5EbjaN1VTANXvWRIkZQe1+uEtqimqbPjixYEiCmM
n/D+w0ltZALW0tVvDzquHkltEfyN1u2n8aEd5edyMXfyjzt3M+1nhqFMVuiRyuv7eBEtNZQF+KBF
chFlBc+rrKaHxNAGbDbs9mQv45+5MI990DUftanIdtAfd94C6SlFvAUeUSA5vMkMlLSWExh4xaXR
BhPKqDJ9Wu2XHHhE4pRoipo6lSZjmiKX0fOI6uihEoN1gqOauCJqjANWLOWOHued65zwtdIE4UgB
A7I3NyP0OExxNPqRpjaF35s2naHwgtz6OmNclDtSrZaWI89WiFKdHj8ldaOddQ3ynIONqBwcYv6r
HxkmWl414QDi2V09/Rmnla+aFIHMcA/fkL0pxt+c7frwATinE8JQm4kCSi3XHzLB8iWDTEpN2OrN
f1odiY+0JOgchkwf0IpCWLL0qDrswMWutX7gi1Qn1KdjyR3jysJaFHH89FgXvf6jDGTluePhjnhg
N5yzCXcWrxd9AvcPi1bJbYmFa1uvV4Hrz2rq41IGI8espPargutm5EALtEa0WYfgkOpT8s6a49ny
Kq0eq4MCDTr1OjuZn42e9NCjOTvB5wkt6AKtXRTugMOvOGo1kNzDaLVx6PaNllXeItcmXTYQSg9S
2Efyo7RE7SmNTDV3yC+Ki1AaHYxwszS/LCjCFb8OqTJqP7dLzLeIGC1+NQLMWIxF/CwRhamdQJea
D32n9qmrytH4XW5MPUWyvtISp2rT4mcQDOXXLlvEeCCZLs6dhfiKm7aBoULYDTUcXqQhAD40TZL8
GI+p6Gm+lhXWtcR3xHkDE6xJnRfGpUuNWqWxG86/UjhHtTvbLVPTBNUk4aQZipNO37bWn1mvGMS+
HnPsm9i2HrUV00ajVtC22mxsTdKNGF7MchF1CmyIeIA4ZF1WcuYosZVBOF5Mcr9+sYuTZGej/DEB
3HocVExwPNAhSvrEHHCqHAw7tN/qNAUfjKFDUJ36JXSbBe87jOg6uXdJ9tRv1bAEnQtzbnyCZo9h
TsYn+C/uqecOfairX2Ori3J8oxuI4brWCC+ZlelJnboFEi5uXCydqZozA9b7Hhfq8qmUMw5OPdSV
5gWZnPkKglpMkro5zQ4QdrPALcu4qA7pVOU/dHRVVQ+3r071Rk48jpI4iEHLyCyqOnOotK9yl84P
ej2FrZP2tTWcbKXURqfRdRoVeF5iXggEKzya7Qx2q9QG2zhafTUoDl4HwJqQB4FaY0aFfCjKOfeg
qdqZi9dJ4dShEf0KqrCMAUmGUebmmSKiR/h8Erl/okV/5KULP6PkmbxXsPWznupGoBdYrewEXZNm
2WEoYx/GfAGTNmbpDKVNy5enFI50ceCC1L+iXxsQLPsw/B7UIZz7UYUw24xmBBlcAlLuSlIdPEdp
npZvQ+zZxkd8o+ThZM1gzY5LU5bvX99jaxZ/FYWY9q0gE6LHiuiRN5lGFAdJFvddexkTK3ONqjIf
dbW5tHLYOIOBIqmRjT9azPx22s5rdNusS0vWZFbNtGUVhr6OfnNCDpYsc3PBPEpzyx7pZOwkEF0M
9PrUDbsMszvPuTLVaRxxiVPMbJ6zTQplsvSA9bLgCbemyOkDzQLgmz/1TXFib5WHVtX+uaAlbeAZ
yTTpxQHH2iyrilDBVG5oL9HKgl4F4Q+ZQID/9Y94k8Mz0DBX+CkYJTog2zyuXXKOp5wPF6U2L1Mf
fc9k3X4z6o26s1vuLETqs6qjAJNm36z//kXyEXSI4IRq319KBLAxGGMOOjHMwGO32Uvj7ywFuB2Z
ZQKgoCGwiX2jAlKB/HG6FCn8L2LCgsGwbT3BW0t3nup26Em3+uVam1I30UowSv00XcYUHaOuZgQY
LoiHaamKzAUX4QnvCvOTYXAjV1HSOPT8y8Pr3/A21uPCgY4km5QOCAJH16/WTHMwI5Y5XVT09TzR
CvuxmJc9ba5bxCWPSh27pspsFRoK18uIJklro5Gmy6Qq5UnKxfDUSDPzD32cnwA+WG4djsl/VgZs
KFvFh8Gh9Z5UG9a/thf4IX81tGkxUX1sf8g0J+jg1t1IPa5jtTbWxgFQR+mldrT70Pf20ooelDmL
6+Nv3i2CLwB1sma6tIZ2SrPw22hZ8de6rh0rCE5aH3mpFp7mqcZwN3gCQ/2hY/c5lalJz2YzyxCH
xU4af+cn8QHANTL5pO2xLSfiXoutpbenC5qc2QmZyPFdMgJobFRaSf8eHlbFKsphG1wWnd/rb27X
2TDrdD0uzf9Rdl7LcSPbmn6VE32PPTAJF3H2uQDKF21RFCXdICiJhDcJkzBPP1+pe2aaxQ5x9o3U
ahqgYDLX+tdv7B4iGrGAD9noYhNp4RL1+6f4/ewBqMhh6EnuBRo0uCtvj+VAedKSWBj3I4Rd2j7d
rfSNoOSqAuX7yPrSMWu00J9KKt3y7F/4qGuGRizRhBluxiUzg8W16zvJfjkG8xCJY0wZnZ1tU1Ey
9FFprSH8Od8XNKG3RcqeG7bT+Dotdf6DzWaYj+WoLXukvuzI7gQN7XqJxuo/hsf4oJzduSn8ZS56
vsF/WwqhHSkrnp353rZqC2VIswQJQNaJSYL8oOv6p2eFQfKfrCpwy4t3VlODIi5Ym+/9Wc2rKldF
mJQl4v45+dDA9Yywvt2X+Vhop86TUtAy9+L+YfhWm4vDsew+dcO6lw36fQdb8wrXcktLrhHDaKsc
Ef2O+3E1mn79wcJwPsLFGZB5yArFI4Tvy+UeU/iaPVFzz/ddAcMfgy+d0izG1VRb+E8M4b8Wel0x
Nl3Kj/bR90UJBBDE4TYOfmeP7os9h2HdYidDsdzbtDOBKEvsqJxR0hQJDjwZ//l7yXwYcTNadGi+
l4Zy0ila5bqzfu8j5HFTUz5apdXvpxHV+e9fy39Y9lFpnWVNFF10ndZFHTIQJ7o0RWHfL3A/HiMf
EkLme7w6UqLiChR2vftagzgRVE6BH6m/+JO5ismSh5bauZ9/fzrv97ozAR7Ql/sLHHipbKywrG1r
woXvi8n/Cn1O4JzryQ9W2Pc3E0EQPDIQrjNgc/kkV6afSmlK+74VRNSNquUjmyLbG70nCXztjQ9g
iH/4UB6QiH2uwjAJvGQ3AMBjthG34l7HuScYK6Cvtvb7ze8v3T98KnZLiGk+u/h51v522RmargUh
75z7qrWrQ47sZTcQyLqle5ggNuj6f0rFYjk4A9fQ38836tJHO+pkscxidu4ZpRhhSTW7HnSy5FRc
+Ltezh8Js9+//ch84GIxncHhkr/ffr6yinF/MBL33vChIUXoz1G+9No+lsBsxtJ24VJ57nbRkp+/
v7C/7s/bdYfd+Bf3EF9ZoqcvdknS1jEMabmy5GCNr0JQSsda0a7tQXvkEnenhnn/Ku08+PV6gfyG
sPsVI12xxg5hvjESuwj9zCIuXNgBntPVvYdp8SbqXRGkrl198Hj/4kZdni8sZxwtWLEYil9sQERy
4k8xWO69LLRq7SAMCt2hy75GNd5s+ohDpB+N6Yoma76qu6qhJ47TtdE32qpziVJM0NuH+Qir6PcX
8v17AP0DOsYZr2Ckc8kDiRSXw46n+BSZ0N7nuDfDDFPKj3aJ9xsVYnMWJOxWOAaJLm8fFPhkI0Hb
Ijlp4JH3vpQa/fc0+BjPNP34XE+RuHcloEG4ME3xNlmMgVCYpoZR4+/XjiRh5259W7DboblKUu87
gVODefCIRNpVWexvkyyD++ZFyLCDqUnjEbyrk8tqtv3+fpY22WFORXsd6HbWCpLg7PIzXuLL0XGq
tsR8L/HRPUA5h5+si2XtJlm+y3xflV9hPS2YWgxS5kHhOsUaqKZ+8gdU+6pN8hO7c/nTjVPRE8U8
Vo+yFT70liY1T9HiuhuamfJZl3XSYs4RkYfs8GFe4BboS8AqtHwlppNwrq6fcZWwxrY9TM3QRuvR
kMYe8kr2M22MTGdjK/I49ErRkhpeOc2xG9rsVVKSYmNuxsuTrE3nNpNDmWMcn1s3pYm74NZ1SbjB
+HtScTDgrccwJ2oIdi/GSoVFUjg8VxJ4FZ7X1K/NorGvtBiSNuxzMZJckjm58cHz8A4WB0ugvudp
gOQFbGa9fRz6GTNUt+jTU9bjOe87o7ki5Lv/0gkN8xZL9YfW1ax1LRlyLZjGfVCivV+2OPwvtI65
FpPMi8ohXcifERGxP1VufSmnBJlKkpOtOaYO0Ks73DEuWYJR4WH6+7ft/IvfrAKYqVIjQRSnhcFt
+eJzOymJNAOsgRPDnPZ6ql21ahPHOGSAYRs7yuJran7tg1f8fTlhU5mze/PqwUmgW317tbWC95L3
yTz1Q1lfRTZY6lhq06pk5r6X1G1Hu86jTUPgGEOCpVp7eV5dIc+VH2xPvwqXi88PLwJjWXidmCRc
Qh99axoj5yJOS+LAqJsGz9bWmWmPt5M3GzdGloD2RrXeWIEj4gHSkrK/Wh3ZB4hFpcI1n8jro6I7
GjeqqsRN64/YN1Xloo+rhkIJZ8mGGI1Q+VG1GbO4gwiMPw8Z9SMB7ZBJRbYStfD3OZ0NZemCxf7K
MKoGTzIw8SrMWhj18KUl/oSx27OD/f4JeFcRcBNYCvmDTDCMci66A6fP2rGlzjn54LSwz/wyRCS5
bJp2rNbkfqSr3x/v3aN+RtB+4WiMV+FrnM/nb41PjNc2iZCZdeqcNr8mzMhCdhx5xaPU6095q5tf
ZT3aX0k97D4QJrzbWc5HxmHwPKdmh74cPrWW1nWmNlunsZ1EUFhaEUK6+Wj/+oeHm+kWEMm5ND0j
7xcXtPTLaTQbaZ3SOa4PqV8QjmmX2a7MC5etbInx+zOzG4Ob+82e8y9eL9I9ztQfGbu9a/v4uPAU
0HPAwbEY0L690EUjhiyNB+uEXmL+pI9VvfMbhnxJr8Wff39P/+nK/v1QF1UXtV0pBCvnqfQAJ6dG
K0MqpHH9+6O8W6MhFUG5QZpKjANI5fks/vbkpK6h47A0OKdktoxNrqflHsa7RRbnXO2GpjEOsWmR
qaUPy/WcG8YHS+V7mA9CE1g3/AO4/lzPi5IhFSPbvhOJUyMmb5155TZNsiIQvTzCxv2qKv2mW9S+
Fu2tctOPjn6+hm9XKpg7lO401bbDWP3iGqvR1fS+SuzTskzL9ZAb1j0uusm1yvtl1abwRJHZti+5
pZff2qJ4rOr0bFzbZh8Vjuct4eJEqHPPIjFuA6D/xZbR+YO7uG2pnfSWRiIw3JFJNqYs/W3L1+6c
kjjYQBIUb4Ue1navYzzsehZZZKRjN4dL36TGSi5+9v33j8e7F0+ckUmUXWwrJryzy/vT5THkcahh
9+Ywx9tJt6+8eLZ2rqitmryccj5g3dvd2TncGZmVGnhEXj13sZV+9DpcvnrIn9DSAQKAzlFlXhLE
DLdNEwe0+b5qTJmsullr8rWZUMT7ucyrEJEMswob/5Plym80SORNKTFui4Xff/H42Wg1Ycc+w14b
DGu1WF5xHoCNIl23C45MgS46h2UTdjN2otVSXUVuMbpBW+fari2E/UMiIrhisjC2CEHT7qvHXjoE
6F+aMcCjXH0XwyKefL1Jr2StM1uwaJz8sK6Q+4Vle8bOSC6fPnvW3MNRzsojSYE2plpZZQZUb425
amllNKxLmmUK+6WoMnAWxr2BMZXpR2lU74hQ54aKkgGJJuzW9+4/etxXxtjI/CEWeWvupwXOTdAn
Mc6OqfI6M2C9z19UbhafIs3sQO6WvH8w+8HaUX8X31MjEzCsAYuBDTM/TkIMeEExDNJ2Xj94Ds/r
wN9fEM6VYBGYBAjc4StdthbFYtddmXGuqHIxssy9og+Vksa2tPRhK8yk3idGXW7NrM0f5rNhJeQL
tTLGPA/BPz9yUjEuX1iyW5i6QD05K0rY/y6qLZx107mVmvmgER6CSfoOcHptON8SD0ijczZnD5fa
eS6N7MZeuHK12okp/w8LbE4CCQXZqrjjoBX5ZdLxt8UbexV7sCNTfyjqwQkdEjdDfZmdraLyPpSd
LoOmScZvI57QOHd+UHO8YypR4IJ/+mddHLsyK+jbraMfejtyndJ9WMy7tLjujNuaqaxnDSv8KVfn
HDWBJW+WnZzeJ7jty4xQzRJNGNvXJRVp661FZQS++ZRV2VYv2w92tndby6/zgyz51/ldJqBN3jhp
uVG4D1Bjt+Xa26u1F0zrJLj//bN5uYWej4M7BYMMnk7wvIvrIMZmIi+I65AHZogVSqiCccUr9MH1
frcUXx7noshLrahRo8Pn0UMj6MJkhQvkap0FcEP+fK7+15tU0+5//pt//6gbXFZicvve/vN/rtMf
VNn1a//f5x/7v9928V23zUv10LcvL/31c3P5nW9+kN//1/FXz/3zm3+sqz7t5/vhpZ1PLx2b2q+D
xC/1+Tv/f7/4Xy+/fsunuXn59x8/arQr598Wp3X1x19f2v/89x8oFP52c8+//68v3jyX/Nz1ywQ5
+90PvDx3/b//IGfsX+zQ51kKaC0TqzNcNb78+pJheP+i4qeMAWWkohH0hFXd9sm//7DMfyH6OE8K
MMr55ZX1x3/h+3T+kiH+xXZCswa1GswZvtQf/+ej3/25+P15V7gUf/3771G0b5sA2HYWBEtoTzS7
MEcpl9++j62lDEx2E3mdjH7qroAJZuM2FzI3f2gtxiZBgfmZOPb0EdomKtps+WCLvnhCOQM+twWn
FtYX5rsATW/PIB3TIsn7RoFtAfPiDNw6/gODJmPAyMFPmsM006/fRS2KB+2c1OCIQwG8jktIjPBl
GQOnKyPrI/XDxWLNeeHleiYZUDagHX53XqZu2b0Bs/jKxAqxW3m1AxeqTb1RhXmWx+psPdA6N1Aq
RLfJy8nHBdQq5zQoOkV+NYhqPobgWpp7YBuCU/i3Z+wfbtxFZCFjbv/sQHN2JYBSRA14cedyqxBm
Y9nNVergCLKC5W7NR6vRPNLI9LJ5nXL4r0cjt+wOIlGbjsEk3Mr7PufJ0K5i325Pfm566hibfbls
Clv56R24T2rffXCmbxE+8EPGzWdEh00YRMXyL+6wUcPY1hhTHxd9Kqa9wvI+AlzAuDOI5dSba0q0
6qWuk+GeOKJ8XmWj7OydFFP/n7k5/JrLo6KDyo0iG3TzMrENCVU0FY4xHs3IxYNWGmVXXI/jQirt
kg9Z8zV1JMXMB/fq7WL/66hUIKC7ADwOOoWLBrBaas2psrk/1nCX1GpYWuljaJUTT1H2iy0/LXYL
iKdVKMu2tVmeYyu0zFOn39+I8xPx/8qh82lwH5D0nLMGsdm/BBisuSmSRDbl0aQ8RaQ5NLVgdC79
Kpk+aJLO29fFoRiFU+WzuCCHunw4y0pUqqtGedSnzNQO0lLOsBdlhrgOG6u0/oCExEL55nDMws7v
AHRxbux5aXy7hkgcrTx4bdMhzzSMj5s/L6GRONaxdDutfGyrUiz7ua/tjyy83x2adDSYfYIPCVjJ
X28PrTmisPy5kwdHM7JpSygJ+3jegLbW6cJ11bI5atcyHkiS/v3tvLzGYEQoA/nkWGRS215m3mo6
KHZrVc2hi0l/Cs9m4t3mz+UICI0n6feHO6srLi4zexgWXz5fYaysG5dCug4ALSJ6U227WsNgKNa6
+bW3llntrJhKfM17XYOT+eUStn7mrLNCiWNZuJG9jho531puDxktB2Obm7lYuXhaBSVCwCPQvLke
TeJW235ygqbt1aEQpfUkAYB3xDY4p9F3CGlpK2NtDf3NZEfJg4rcsQE/8iOJo45MpzQXBx2eZK+9
qKLowq6Vw6vfR+33ZujUJtaMYp8wFbrhcfhOLJC2tfW8vzYmoksbm9hA34yMXbF4pR2Y0vSObW70
W2/xvU/aZHu3ae1XYRkzRJ6aGvA+acqrdqrlKtX0BVJuVeRcFOaFbKqP0M/bU+JCpJ5VmW/qwc4O
TlXH2yoqH0cGsvcKZfzaWWrC1owh2vZ+5+zirk6em6F/dVGYImMSGBb4Y74EEVyIVen0+db3JwFn
uFX+lsvAoDcRzQ2JeSIwtAyDOfCXXW9lZ2dbvfkcGWO5Nh0sn4O2qdrnNh/MLbGL7gYDx/pTLDtv
vegRWhWmsN+9ERcEUiHaeT3X8YwbXn7XMVm8tz0E7b3TG+dhWH5Sta5eVWZPoZfZfnVgBu8F+WyP
1f25FQ9czkQFRozmNrQrB+r1AIPmmx0ZcR3Cp5FXJu49DDP6JbSTqN/as+NvB6d5yMrKOhAAP61Z
nEZ6IEk2ecK3kQTVEzOk+RYJAXG3XGVZOXxCXJ98zRRZPyuWh+w272fnwfAi61aLE/W5FKD1daLI
dR1y7SgdoQVT6s0+9F8yJqAGe8YWQXey1oqyrwlXAiZf+WrOfuSTfTSNruicFU1UnPlISWRmlw+S
aWLR3UxisodDHc0/bExcw8npcJDJZiJUq3g6KojiX9SopVOQtGCOCQ6FcQAVo9/VevvZjPXipzXb
xr7xuhHCPfOjxCnUjXTxA2vGbKO7DPQGXV4P84RmrWns6nEWTGsWnzukxOJuCjM1w9Ju8k2G22Fg
mp0K23FerkVUlyu2ALVGeBDBf7KTB7c1roDTCwKR6p+OrKNghBlmNHP5YNjJ02wQY48teL9xW3i4
0IF16OTeVtmlFfbx0FzN8aCHIh1uo1qNW8ZH0xpTq2w3xZNapyYts6FFM0+d8EDgDa0LR5UtN2Pv
+lvTzHBuKpv6bF7ePThLVN6kMo3v0iier7LYkuuWyNaj1iAyCTtX2RaB3S2xeD0uAG3YmISOrW23
hInkzkWjQlK/phdULaYN5/SsXjam4tpI+gzpUzIWxZckj3B4ITK7jPgl3mgX+HS4WXLd+E2V/TSi
zHhl9NeYnxeilU7VXNkIySrZ9zdehmDiCflLGn0mWdfUyzPQkqUHxfw2f/VqpYZQM+fOeYARpv9s
vaJsKQfhV98p4cXT1ky9Tl9ZMVFnmz8LMywEBgaIjtcrsZ8SwVl1c2atp1EHPw01LKVSUDrVppsZ
nlBCjZlQ1XXDMBUbP6vNZD92ReSFkJ35DQoGTwvlO82vEyMWbqiYC3pXcaUvIuymKs0P2JblURXW
+VS3V5NRCHXjshILscYft6BsNgBRl89DkgMxYDbn6kEFu34JraKMUcGwjjph7dajuIJIZ+fXRFrL
5U7okh3W1BhXviwz78d12eTi2WwpHA8NjviPlc8jFpO411IeO07MruTKNLK/TJJk6G3nsXaEnVb0
h8WsGyteWZGjs+I2i6W6ugymeSmWaIOW01Un6FFxfhgSwK27nqAg51PpeDVh9RYuRkPI06kI2x49
PEO5sZHp8UqLpXphfJOUKwwa7PpodjiG7nWCoDEcLjUvHZ3NonOHkrVbpX6L+hfbzWunH01rU3XS
Olk0QxmAnF7NwsEUT4JSXhtFx5D1aA8llKNQjtg6hejj2Hq92Rqh8nOHZbU56zCrbarXquPdVx6R
VpWnZ9NKyTxvnGBJls6sVkauuz/9MvMg4tfGjPEiySj9rK1d1Jnu1o4h4dco/l2mUkrkWAI71uhB
RE+8+sommDo++BNQ02cfzKJ9KfH2h97p6Y0imzVJMnbLkT+mLe1nBlEmrvs0uzKrKh++9eNYEeoG
3lgQbzOrqBYvooT6ZuFxGmHOs8roiuJXqo+2gWmU6cueRVJ0pzhiwQyrirJ9VxOjnT42vdk5N6qb
wTnDxJBW9LViDHCW2Q5lGp0kJp0zdmmOLASSM5oqgL9iTmT2mlK2kG2bFJWSWlhCGK/RYHezSVE6
4xyafdKknzy5cWastRTHwMLzpdpOXS73cVtEqLNkJG56y56+2VUXPZIr4R8aJC0Ia4xm5cH7/0xZ
/iQhTOz5eMz9KnqgwLdGJ2BifnRENBYbOehzFDRl3d/5w/QsVZ9gwivSbeRl3rXW46I4ipnnzGy6
vTNF2oNeR9V2QTgY1BNWyAwpag456fcN68rK73z3NnUVDoap76yMIbFXiZRG0MKQtoPId4c1ycr1
Jtds/zCb2rBufEIdQ2diYfFqQhsWpffFyfbiYuVpC3FAGq3otJJ+VhwSDxA6GGxZX7t2XOR7fxH6
3lxUtEvL3NhZhkrWWUkIRJqMn/GQSF1sYZl3+hWaG70U9lEhZz2Q1SOPJs6MAfekOKqKp5pgVGOd
NDUB5FXV2N+RBBZbC+nCmZKxBF05VPu+8uR9vZDX5ln1vG+XtFsTuv4ilrI9Ib7AM9EglL1eoiE0
ppr4FUyI+H+x+2gXg+GFlfCaq1avKhQmSePCl219qgSmv2x4ixH6bW8QK6kN6nEZid9Zp30Nh0gp
K5lDnJCVvm770Xj1I827ymZhfTYjmmH82xAOdo0m9cDXs3QzpF2vAnqrViKwj+zPuYEv2cb149L7
Klr8uW7UOGcMkFl86Tpt3JtCH0B0Vdke6HpTecT+zeZwNiimPJDErg/NQ8pmfUDibH634jo65tZo
7s2pqBWjZZSoVgObLYC8O+/yHmsRMtj9bAgy1Q6HKe7Hp7pv67vebimo+PTeqZcY3gUNCXDYj2TE
PM2xMp/Qp3uPqZtNBDx29alPI2ufnBv7lZinbq/LCaihJfZyveRqyiHE2GKjO03jEFWFx1Y4iDz6
2Q+z/9k2UqKFnaHp9WDAPJw8SUHTF8Ael8hlvKQOiiHrd/xigGhJYE+x6noxhNPk9sZmaIf4UGLX
jSLQYt9S2UwAtpliRBOKoRmuMOdrvykvzR+MYoqIbJDD8mThwsWG0hTZxq0n37qB/KXD/NJLiftq
W2fXds5rf/Dwwn7safghT/pFwjcU2W07RcWuH8ZmNU16MW+6UY3pOs4kwjCtgDaLp7AzoMDGdCm2
nLiDjpOMI9d3RifoTznK12jOiqM5x1hWJsuEztVFWNSmxgM8Fz9U1lKFCfmVm66d7G0bxfWmi8r0
U46VKXFgYscHtFVY02I9cWmlvZoXfJ/xnTbcFeJqZ6OZybyNk646Svom/PIxhJQMgGWAaXmibnzq
wzuZ6uOjk7pjxXIcjY+TVfUHj5nEVT7k5XVTlde4RPc/RtlH104hvVtTJf1GJzEHMXmErssa3XY7
p/EBBnMGxpRjvernWXu16BmPWGd29FR6r+0ap2xv7XrRnj0aFXht2rL84GU1y5VuOdXXIp2bZ1tU
41YM3k+zosDk4wzesNYWSwyUKyPNVepnO5HSjpUYzEsSVeIX6WXOQRt5L9oqNbZZhxPIDNOU/qrC
trWHW2fYzfehz0dvM3l2vtJsZTw4dMErhYnqjp68WVez/WJPMO+MrjzG7hBv5Bj59zqjiE8EskYH
nSo2NKFt3PRjLMIFAnNAMnaPrDNzv9hd1N1omWLV0fpkW4vcDFzRuHtUVeR0CnwbyJDVV4XXY2Mr
5BXSIZPqp5OhnDBi62uTH82d4lCPEe+IrIyvYsz0TYPJLgoJoYd9WqSozrpdFDkW1ZhqfGtj4QJG
LQq11UvLCBlk/qO13CTMCkxnFYJTCp1+3lVOVKxmZ6Ad1fCOLf0YW4fJsMYf8ygeG9Hmh7wjxRzb
IahW/nJyCst9pceqHxR95A0TKB0dJibnFbJLbTxFggJ55XVDc8sUrXKv8QIqpkAzY++YlJOeYjHb
evDaNLu3rUCrcf5KK1v7ZNNeeVsPWWS2yyoyLILG66Nv1D7Gyut9WA+zU57OROYvDKO6bZ02mNp5
cU5TZhj5Z29ixNnbRbtiPGufdNJAwcb8Yo+P4NdhVM0Jvhh1lIzUXdXI8UBOe8ya7RrHyDnPKKkT
HiKdYOCsLqtVSvRWMNmW9yQdnBM6q9Bu08z8jIzc3GGvBghIIoOzqnw8keFHbby2d48yEZyEasof
LGVdECfa9IS2TCHQG91iv1Ss13NPFRRWjkNkqaemm6l15yve7SKwFKqpCSEuorv8O61xdp/ThoQT
CuL7SvQ86+xQu6kynU2sxxRlPCcJAITM92U9ZevZLNKHjNTlm/OcGzsBfTZDeNDlN5zgmi8NipMb
gd9QaDAu3hWp1J4BTlnEmb5ueKLdfMdIdtkAWS8Mk63IeG1H1LFQ/op1I0S8LsCx1p2PAWpg5C2u
afD+Oro8Vsa1qGHf9SneQR1kwqRv8zszL9oTLPs8TCxFq4hIEYqSll/7KbWZXo3drmnUz5SZLCNO
2Tn1FosnC+VL3nxb3EzAbUxpUCv2bZ6/aZBrquFnm197DjBKjSDTjTsDN+lDdN5rdWl2R0tI73pS
prgB67PuO2XCi1pK19ypJDrC8MUeHytrN6SrSaxgImN7iwniOK1tCsCHJPOq28Ey0me/6HkB00V/
PcuPqewj2tVxauIVQF30IPRev6kdZSLqpSa8qoTZb9q0wTIS/pVzaCLC/7rFH7ex0PZKbwzSpolf
jJvOLoOuNxYR0KL3L2RO2eduUq2qSdXbombSfA5YPkdKm88LWAxBZwPrGPU+FwxL7k1LybrmArwU
wn8ikEfDeFv4J7GQQmmMbhrMUVnsjFEaoSHPsYiyzfYInRBtkDI3B21nzFd4PxsGdbRtP+mm7O8n
5SogEdvmFNwjLa39qLXz9Ox0XbUBAS7FerLahS7Kbb6W8TjfeXK2VaBpJRHMWCstDPgdE2dJIjC+
FUsxdl/RjVoB1ZGvNkaFiDiA7yZ++GU8vbBZqjDlxl51SstWVo3jbmCPs3hg4GypAJ52fVVo7siK
aQ4QaS0vHkkwUHl6BDKK4qvI8aIVJm+N8V0f48bdWSx2OMwljv2EXfH4WORWS24uzYuvVX6QGU4v
ryBTR0P/NDmGGqUTpEKZWDiEveH1TWmtprRLponScBqvZyMxnjJl+oHeiKeWnfYaS9zyBayEkqOJ
NSXu8t6QUx2tiEfIkY/DINGyg/rVw7QJyMBNheKt2ySqL8QWBKZ3CF2YfLYGlzLpKM2Ur5pN01TX
MvdaGSxzxP+ZuySqNOpGe5G8YbrbKkK0oVrcLAP011UllVCfYr8X10WvVc51M7a6822AEZxfL+M4
Rzh8F567clNoP9uq8DTewEV6/NQsC0DEJJW5f+VLbvhpNq2JyVSllxn3hBOjR8AqkbTF5lf7zMId
TeR/+3mPiDmyZfTY5k5nbQwGAd2GZF+vfEn9rl9O7qJDHWNNgS8b4rk4t9tlKFuCrxckt8dYLMq9
IyUdqXRpJSmAfj2bCX8JQ860UDrZQSyGU6m78R7tI0kzuOq4N4Vt0ccvGWTPb0tdWkCa0ULzOMxW
5yZBbXaud+gzzZxuTauj8c+hb5tH2RhTztqK91xpBjMm9gDtMjZpf/3IKu9GnNT1Te2KDhQkp5be
ywGPi6OnxUDfuj+6Yjew0jDbUFE8PdlxVnkiNFTV4VXf0P5tPaM3+y2lKWABnBfd2M8puv+QqVDv
x4Gw5/KgAy9AFoD5kV+P1VRnr1raNjRBigp935CRZ2yWQXfIiQdj7ufXxfAQyAeYYnrOK6qarM7C
aeh4ngwjOY/M6poLb2ktf0a+ctQJ6b1JX9o7C5M9aGZdelUkusyOpWFx7MqltP3CYpyZd9RCWUuF
bMh7DEGN5zxBbSuDkm6tpYe32mmdxrTGvDkNA5mzRQWB0/Napr06A7utPUTQxTTnVXaaoT6NuW9x
6wqcM/kL/tn5YbFnYTtBbxs1xVPpnv0OmiguzzK1yf7UGRF+n9E0ew1cmzE7EGXjik0bZSxSRtsv
1v0QL3W9kVGDGz1l8pytxWQipNNiZ6nIusr4nElX5wCLi5kl1aFIY+NLlLmI7PFTGLFpVvSJC2wR
19uxBY7+1UKpC3ELnaa4rpZO4OYgxWLeJ6IjC2xMWwakUenQDM6ev8nzoew3Ul/41IAd/tFoEd4H
GLCdkbMcLtE1juRYWaLrX6ZNajkjMVglrh2rscMwOhxlQ23FwjfJQ6UEPyVc/OKo+Zi5HTrylL0D
NhpVsqfiUWpZ/zkVxWCC29paU2s8kHcMpVYq15F7fIR0LCByTS1XWkcuW1CXTa8284Apy9pfSA+5
GTtJ1Gw2DdqRh0vzb4ZW1PuFI7YnkRl58+x3hoYnLISnLUB21hxoNc35yGBscDcZAq1qV5hDqZ8w
MZqrFQuhvax8TVfZjVxIWgJWMLrqehKVv7K7sok2C8U+NWwFnfWKxkimgafnU7luwI+zg92bKeCu
8Nsn2MFVFKCQ5+MB0/S4YiCc7H5gHS/IxxVKfp8HW93FJbdoN5tG2/08s3FzitKa2z3EbTmvYH+b
T25R8r7VDcK4a3OJm58Wt/oZjCi3dr0/1fPGmXyPNFcyb6wVph5mtD6/YSzRHk39rqjOj0afFfP3
P1/OvjV4Rj299eVO7xc3IXbH7MZlhyComFeJYwIMlkO9dAczKwmbLygUnU3fgiQyFCIqcp3jO3g0
VFwNQWpZfbVK9HiCNjibbXxr6VEtj/+buvPaqhtb9/yr7BdQtXK4bK2gJbIBY/CNBtjUVM756fsn
u/bYLMFhHZ++6R7luqjCgylppi/8Q4xEs4y9TdwhKN2ERUxe2UaK3WPuPszUH83CinYxCxcRqNZJ
uo0opPi8n5xK+CDRy7+tBnbN31phKDOVZzVAoFxBEin3gGhp1hlNkSx71OuOPR+pFV28pM4SCqei
SGnNbWaNl7tR1Z4pKC09TbyFyYh+YI0TRJP2rT3ju5NUqWe0VjGdkbHTHkYVWMvjv2NqO8kZ14CZ
XBq9HRfTFg3xsd7T/qWyLhmlme/L2JkeKtTiL9QpoSlOI6Lm/HQ0hdMLvwfibjDjldgkDpiqM/xg
5WoPiFmaBrctCzV4iCwsIjyYmLakUCgn0uaczuAopzo1sWtnjMJib+OEwc2J55bmjWlPPys0xq5r
NmmTSLxDiZQ2NJioSNOzJrMlazugJHWYIeYZByVEXMQn3XC+6sDnoXph9YMjrS237Ne4wKspm5vq
Re4j0u62iRRjr1ASe6wrOxi2ehKn6ub3HfG7VTqiFoCvLQKJd1jjFeKSj2QUXwp9CihZ0ExtH0qU
us2r3yemVamJ8rWvIdPtR0WOjM1EZqHNrqRrfehJTcfEAcWj8auHurKcwHIeHrA1mWNfZSr9sg/1
GPEVrW1+mrUatDidWEtrHlqn6U3EYV8Tvbb1Leq/zVOpWHK/6yd7zruNVZQD8gLh2JlEykyyTMwm
qlg65FbLslCmgJhYUrqivBl02hdUPlFgRLs1Gp1ricpn4EaF6OzvKZDn9BK0n/mDMkM1XTQSkp5b
1LwJM4iIjP5WEPnino5yY39via5i+8Jd9vVYMvsLyJfyfFsjdtnfm0CLOsogrKTID6Q61H/EOfK3
yj6SuSTPtXmeqlfuE7ymt3yyLEpd6tezdNUAHyi9IU5l+WDozVIQljoVjOWWFDoYh03Yi8r8EeDB
gs+WLsLiwkaRrQiXYwrhY0m2ixkBkFGVAsj2Dg2F4TyviqlEf8QuBiRkMi3rd2bPTf+9znpj2AYD
TrqAUyqoaI9j5IBDcRXK5sTDNfou/V1Tp335hWQC+Qb6sYZ9YaXdoG/iGDuVQxlk8VNST0rMEsVR
Yqlhj3Q5DnlW2coV9aes2pHptdqZoGlKsR3lhPnhnxjJAMhO1DUJUz80EUZEoQsqw2rZxVk2Xwk5
6X8q0cQJIJlKiBW9TVBZfq8NtdWpBQx9egl7uhzv7BJi2RaUP+sst3MmTY4do/ApXZTlQZIQbN2k
xph0d7NMTIP9AFnPoZ8t6YFGU3MYBnlCMqkF1ngR9Ab+PRth9hNidaokXi2L3uczOauUPwoA8S+W
hPTeD3mCNwuvcgxNC+O/KhyJAehZhnLitpkqXpy+GcLHwRmr4NmYAtZGQHnT+ZsGy1gdpjYMeh/3
mWiLDVEyU8MOaUWca3CfkstGEMjvgt5s5LuJehY2OcuHPWgIV7UXeUYF5SoAi1Hu56xVk28GfX4O
+iTtoXgrYWg26R407KL/JAi6fiJxioKYWwQFSvr5VNFSTOOGjKpRQqhrc3ajVUCe6E/OTr9oOEB6
dDstiecvZUBb+ryIWrN5yfKuxmhNFxidIrtDkfm8LtWyONRg7DAIrJJovpjrVlWvSirluStZqCZM
LgL1hhG4s1S002NhYNxFdSQ3hsusanP9tl9o7IesVjibKzL05BIbZXM+63vEM8SulFskPTZSMjWR
HzVB4dzEAeLoeJS0+H5T/AcBSFGkVJZd3yIidE7O0HU75GSm9puFx6yzowycdQ2OD4XcqJtuMGpq
hanIgmrbtZReaiqnhSmQgwJTIZXXmgS52bmUCg16gxulBLodujqWHp2S71+hAJf0HQaQbenARZGQ
1FdYMoOYujb7evT6IjO1u1ZHHOtbHutl8jyGcEBRZ6LjfjOnzNCjkzpcP7/AJX8EHr0vMv6s8aBH
ONL/Hr7Uey0WZGaz/lX/D0JLF5Pl//Vv+OY7ZOm+fs1/hP+6W4Cfr3X+r+f857/+d94+1z/a6Me/
LvjP5i3sdPllv1GnlvWX4Rg6ds50lKAzLipJv0GnmvMXlPMFAAcuC+yoxlT/gzmVFOUvfOvBiS02
0DokU2BUzTI2MFbd+QuZMRPJaRUJQONPIKfHiCmw1RTGUIRwQN9xHeFwdIyYijFDbosZ4L9mhM19
guj7dTsr5nMv68E+1frandvklHHAL/7kfxBpjIoFsy7rKpJHDOuoKxCiNDZIf0K+3aRJt626K8W4
SK2XmkQmJpoHslN/adTbqo13GXKBwiGIju+r/E6Pkm0/PHVUQQtL9rP6pVarBd/gJv1BDfzUGv0s
7H2z+5KDMeqDmKhebJZeq3NfcYLmTeJKdHedZN7pMGzxJ/B6SimlXO3i0lMDoiKr/g3GZjN8DOtd
Sym+e91lEt6g/LWakwR1DNwP7+zL6ArpYzdzuaD3xaa+Lnfal/ShRnxuo7qO/2aJfgBMPT5L3n/o
FclhGGdJDkZGDswO/6pxuA7qR6FgOJ9Hf0PE8PXm789HXHNS3r3sgr9887KFYY4ZTfl4U/rNbl/t
9u0WrQ833RtecCh8QGb7u8+HfLeGj1eTtlrDU1EMprysptCPdun1vNH3wwnp2A+HgLWEnwrULhQU
jl9KwTmHIEmiWGH9QFF+Zxo3oqLgWjwQ8Hz+NuqCj3y3Od6MtVotqVFbVR8zlrjK8Uf6aXvV1/ow
nhfe8JhfiVdxpl4jza+f519CT8BRuh9jd/j2+VOskOC/Vo4DAJbQjlsISOXqKZCxhCSHYw/gkJ1G
s+Khpx5huT3sK9MNBRgfVxUnNsryFVdvfjTmarXir2DKRC+MqSW7Puq8vJ3pNyw1vCKZ9yfe8P1o
1KWQPqJ4y8nHpXs8p41NhVdKlZzEQdI3Qk3HL8Kxgz2VFzoghaZRIWvafT6X2SWGf80W5Lv9DByv
OwBLqc7LrOmuwWaq11JkJ69TYup/tuo4Hhf2MefzYvgMRGz1PRQD2f+ijiSKbcgU10jUoT8ZBedE
NPHGRrZ8G4jaOHFkHAOT4UWYv5ThkBGEzYhGyeqzyErmpIqamfjYGo2b2aLeIxEQHT7/+ssp8Gaq
webyTrDrkZFZbsa1PHk6gUcDlzUdTAjlKI7iodIipJob97Usl9cUOqxz3BsQm0pq04pgRZnB7eeP
sCIVcO9xuy7MJ5NQi6eQVyeVUjq9hlKlclBBLO3IwBzykaFcOq6ya+pZsaMA8z0063wTVU59Hod4
sieRMm0cqQ3O+s5MTqjdrI4ZigrAwTGChpuCJBfo8OMlOaNsk4tGlPsWw3cXT1IqK/S3fDLeV42+
9aEN7Xh34jOszptl0MWGBV0Yh6qn7aw+AzTQmFJ7yKDTmN3BrZT3EZ6bXy2cOg+hppGm0Vyftzqm
nebWiCdtpA7UQMy0556aOEYm+YnvsGZ+8UyY7LAWIcaB11HWyg89CrTFUM3VPsTObRNlU3IOR0Db
VEkd0NOzfyZDeuaAXd8Aa+23rVOZJzhhyrvPQhCuQQkzscNRIAWtPgu2AJUiAYTcmyyRkFZnrrAq
0l4u3NACSJObsTrs7VBPJ48QT34Mwrp6tuSsMPcORS9OSdKmlxOTtayAN/sGcUh6IywSaDrLP2sL
WzKtRuortd9LkTagXWrSvQbqHB1yapa3ltFGFTTYvlRAEEzjjzaLDHubWtpE0buu4xs7y/A5GFRL
wmuwmuevQFuwkz3xlKujdbkmEZJDzFpnIrFKWt3IaIq31mAh78cZEFyM9DUf4XFii5oJEHz9BE9d
U4D6WKi1Gthh+NU0oBRKR5z+pwqSJdBtKNHGDTuOIqlouxPKIu9md3lC6kwWdBhk7eHDHO+0ZGmv
oAJvHvIA/XwXj1Nlp1TNTJG+xK1NGYezQgm0Q0HtnOkF9xQLwHahHiB6bSFr8fkXW0/r8ji2ARaA
+8KAEbJabOgitG0pZPMQ61bF9RdmuySAlNxBW3P/eCiq8GgbIa65eHWsGPNya+Ay2FIqBn3wKtd4
LQ9YyuwyWEMnRlofsCwDBdCjRWi7SEygXHj8kRU4ZGNlJMEBOu+PCRSn12YKdvHUNMigc/0e+fnq
maJP4YKlB+MQIwliVLG9GUbaDNZQFSd29S92z9v9szwSdNKFzAflVVnrOw0ahxhl2OAQtG38E3SF
/gVHSl+mh72JseHwOOSL8zRsnX0u1SooxqFzsSBp9+MQZdsykLrzxuzN0LV6u93VQ4te2NxkmGjC
k624jndKP9f+n84ZT62RpEFAZKn84oK8ialTri8b4Gxw6HprvsBxL0eTpZIPaSBPp/buMv+rL4Sg
BCSWpQphye/KD4lwzDEynANK+N29Xcci3oeWUx6SrFIM4DKt+G7YWfMaBpq2V+m9HArQWPm+zqmj
bz5/8XUwvCyh5fBEinehaHPuHS+hwRj5/70aAECrqzvQQskXoP7NlzIctWSbBnrYu5Exde2mNXrp
Z87WAvmhl/putvGi3tMJar8WRmnYPgSApvJiCnMlwI3USfZ922sXXV/Hz5kRG8XByiBpeNSdSAHr
Erz85y/z7lZbXmYxn8BZCV9AZZ32tiHtbZHwMkEbWvusm6xNMATtAW+3Dt0D4CpZacW7xprNXVvP
6VaoVud9/hDvTxqeAQ1Roh9iOxqgxx/UbGJrths2AIDlfh+Vi5FUn5rnmZpoJyZv2d6rlUR0h5kc
R5uFLu7qjI3lHiLYLEuHMA2MbUcHABwqaPYYaON21OGhJA1u4m1hlSdGXo7LdyPbyLvTSYDh8iu5
ebtfbADYSPJS+Z/y5iDJ0XNRZuqGVjunfFLmWylDq5xiY3mNPv0prc0PPvESvTlE0Kqso4py/Inp
gKeJjRGKXxbCuAi6Sb7JWXvAhp1T+2MdMLKijoZazeaIcrxsJ0L4bFkbblZo+DQD0/1EVLft6cFu
MYJPThwRH74fFMqFf2YsFL/j9wPlz/WBZLXfCrvftY30zWLrX8kQwE6M9OHr4aq66DQg/7iWb+5D
VW3tQuH1yEq2hk6TVbaiJwt49RnoV/3OkOfvf7o/OPoUPquuQBDX1poDejykGDDwcgmV1b2VOni0
yuAjBzlzTuRA7/fHMhR7EC4qRD51NXmSNtSD1rJOmjiGaiGbCLCWEXVdyGIa6l51YJF/zWQlUnji
Ld9/WLjvULypO1JeZOzjKRznFGIgDBAfBkPuw8JI3VQFtldbS+QYlcFWHufsVND1/mphQxiLVhHT
ySG4CgtjxPAVBccQH7bCCINAVeuWsHTG07Gah8y3MkFhwy5F3fs27L+zdHIW2GuciyeAcKcqANry
lsfHBEVXOAfE+ehBIQdy/BU4osccNKVzqGyzwByhyQ5hTfhphlUDqjmmEIEg6FZdjMucJsanOyQ3
M4XUeYGFNgf9iOBLliSgVZEuOQxl0+FsMEyPmRXXuyYHRJqNmnmOHUB5gw1w51t5koBvnUaM1ePW
byeR3SgYtWIzoqVnshbhdjP0FTR7fAMwhrBOBBLv553jEJDYklJh6bI2ogZaX9QznJgDevZYc13N
tQqW5TGvrqJePRH+fTDWEqwQ1JIHIH+8Ov7HuEAPqc6FH9H4vqw65xEzGPmcdjn2PqiBN7CCdp9v
3g9u2EVJHwCrghoOHMnVjEapipIY8CRfxMHPUtHEAfnz0V0OqutZ7ppDZwUOJFUnAX6rWRdBMQUn
PvH73GeRlcHcEhVeQyWGOl5URVShZkaf0E/gprmK6TxLXSW25jSrO3NI4hNX3fvDWOOioXqFTN+i
rrbayTkyR1opROjTku3OFCmqLudRpQc9Te0JWcD3t+rSLTARWyB2dkBlHL/Z1E7dNISgemB+ncG2
wMjHyqytrjep1/A1id+D4M6UB3NbgeY+kSKtK5KEghzJJEeGSYuM77v6sCZRIgghKeJaLeCtgEbz
K0R6d4WjYTGjWfOhmTLppelTZWcXwXydF9I32pyW88cLW6dohHQBlscokdrLwn8TXdgpxNMxdCI/
V2sqAtUIEEyan7p00C7rUINQF0/9iTGXmOH4qFrGXFj8KD5Rjljm5s2YQR0PzUwhzDe1NNoFKDBe
ErIOJ9bu+8WEHpGiEasBTLc5rI9H6cBKSXllRz4688YuhXZ9ABqrueEstydqmx8spuULUl+hyChz
QhwP5UBsXdDjsZ8WTX/WB8Z9KpvJeREE8kEhjUJ6qEgv4lIGD57r0wnRw/eblBclNlRJBal3/ko7
3nzOUoGnGgBF9wHEprsxwK+uAv/pjoXmg+RsTuyctYD/r7VLNPqPsgtdu+O31dt2gDpcxH4sa+F2
MK1x1+uTwEYKXVygl9JVAEHqDH+YeM9tBX0XFPchbKFMVV2d71sZaGLcRdGLTMfdbZMCHBnqTVtC
WiCxiPaeK3Ovb7oy7vjLsfCkIB8vgxn94oD667PRt180s2m//vGBy4fknKVPuRSm1m0CkShh00E4
82l7xvDKTWSa1GoCbpgLL7ZqyAONfDaMwPztkR+OEcYPnz/Dhx8Xsi/32i8Bp7W6dSMNENlg3/pj
AH58NHVlW6ojHPiiUR4Mw4yvYfUwueFY6AfDAjAB3tJ+VLB992SElQ9qUUGmyOZdE5qR25gmGsTC
MA62pDkXki7KrUV8fZYrJJt9ZdCAlCSIk3Y5PGsLwBQvV68xZ/mPhDRIXTjwTBxn5eW0IdxeHe1V
VkYxzOrYHxQ93rfAaXdzNS3seKFt1Saoalhx0/PnX/OjIwBJRU41oAfoOi4/f7MzdCWWeoPaiF+Z
neHKxVhQ5h20rVMbxYmr64NNSPXd4Lihyos7y/LzN0NFoumUuAXCr0qF4kaBLM47qPh7VRtHD4hd
emK8D85QlSuZxbrAKtiNx+M5RY0YHAmwrzSKudV0mIQA8uoTy3HZyquTmiG4oxBbpIK8Plqk2SqR
EgXPBpaqP1ASCUFCNsOmScm3W0CZV5I6FFv2TXAivv7w/ajfWywZ5MvX0j6tiPsyVu3YbxS7u1QU
qXgYCqe++XyBfDRr9KII41mXnJ+rsA7lAZA8hsRRNjrKrhBycDlhx3qQLCn5YgbNKbOnj8cDJkC2
QunCWN22hgKTbuj4ngg57Qy7KfYq5L4NjTGIJjCbP3+7j2aPIIOGJyEV3a/VQZ2goSMci9GsRsnO
w6HDoM/I58OIZ0OtTJdmNT4KSZzyKfrwJemCscvpS71T/nLo99RBbsR+WKqhF+NMuBdK2rkimDDL
iWTjy+ev+eF4JmffYpVDRWr5+Zut11a57mR9mPhGqaSuClPqIoiZOqzEM3BHg3Ni631w26v4cWgm
LXR2xfqa0PK0sCFmJD51TpwWFegPY0PY2JqO5UuyXuycSSmosTrhYZCl8ESw8cGhRjyOQhvNCOTd
1jF5HOQm16+ZAC8tBrjwBgS1uP4OUrQ9fP5hPx6JpQPpQSYoX+2OkM41YqZh6it9HOwEggYobdIr
t6wsObHdP0h2OK4osBOLk+7QLjuexAn+pdJQd/ZDuQ1fEm2u/GmqrH01x5UfQTH2xZjblwPk7w3B
UPNo9BDrPn/fDxopIJeMRdV1qdAio3j8ECVWAnmgTLEvS0aAfGjDnapJuNpkzkzduFdg12XKgbUP
PjoPFySlFrIMgvLgZFLvff44GHa8O34xQaavuyjbUJxaF4x1SVMUtZqlQxRXiuK2Vlj8nbW6cm0V
+AF6wJom/dCikvEzRbWg8hbVAeiJg/EEwnakuGxClsXu87KFlj/jKjgibylBITOGXnuY9AEfiKls
05vZHiPhykkIUUPtBRWL5Klv81uKGt11V86dvafBmb0GUQ4JTy1H42kUWmNzjMRbEkdgmeV8q3ZK
epWjabcLCCpuEYwub5CViGM3H7J2chNDnlK3whhJ21aBmYQulglKgjREDjTazIE26aGwx+0gafDZ
8JDkrwcI5XhdXJXEPAYWaC4IftyGcVpLMbaf7YcMoSfFzcZueLEh5lzaYNG/ITJihkjuhjSdzUEL
3K6zaM2HXZFhWpNX5oVcK+XliGkxvLZ4zB7VhtOwrsVoejQbebZpFB0aFnrY7JD9cZ6rqWgeslky
rK1iADB2o6aV7loeO3QRJs6U7RxlylMm5wJZ2CJCUqM1E8ut5Da6k4wCPhfNNoSTZ0xM3VSJjQvU
RV6HKH4QlmQZmFPmymPVRvl4UCd6rlcU2IeXSsbGM5EhDrsUh6HaitjSAMeXs3WdwYSb3CEU3blN
XQe+VUcMtolG3Wp2Gqq43+ykT16sUO3bnclN86QX1iC2WWtOT47SmtYZDW9oHV0fWVflPIUQN6PA
8WvJUnypRgTMjbO+u5rbonFcJxvyzK2rqA683CjsH1GRjUxfCv1hgwxNcOmMZn0XJAO9FeSrJmU3
SsFsu1GXW1x1wPCVLXjV+S7TI1qmHYjdZAeBFr0TcMD510xDvNTDPQfJgLAoUHFPTH+GM7BNY1O+
ROmyvLXsmiI3xhg0HCwIOV/KfK7iDcLUSeumc6fcyxD0ezSSuxgmey3fmEy67iYBvAbXlKRkhKc8
yKFXRrI4dGalTZsgmzp7qzTmJWzn8UdeOQ7oYt0KeldAoK+wHAXgzgLO5J/hHCQglmaEXrZqJ8pH
dSj7F9EkMToGslXFLgY85ZNmRMWro6ftHUTv7hlwNroWASpqWx0eA08ihvg6RsfB2DSTYbwYLezA
TTBWcrlRwfPASZ1CoH+jUd910A6pJQagEFGrMsznpgmnbDNxBD0jGTnEO0mxnEc1sWIvovgIUt2O
SmQso+X3pIhLbGbAQbovD4XyYlAsTbxgGO0bmktChfxUwFNISGkwNg71hwhdurO8mmL0FCIExDaS
gITsRqqef8f7QO1du4ggiJfI30c7TU21s5Dro6DDW00aCwRpSNR0dYpkUxaGbuiU7CQMwdoeHY6w
Fvsu76Zpl4aY3LkDqjz0vWIzvYHA0twUsZhyVxstseUYqH8UzZh9k7RYh0HtqAhjh2A63TzoG98Z
RizHk7z/OVACBscViV5slChBwaVJFDvazAH0JnZI2j3Vg+wkGw20x3cRa3ntqsNsV3uA7sGPAa7P
wzCl5rRBrqjSQaSnarDhudH6CQGb6hSS9anyHeQsHpo8zK7SoUIAy67qEVBn1hq3aNloJN24eJLn
5vV4E6LFex815cCEdixd2HyZ+hriwfBTDkh+INuJ6QajqxBT1z6Gi9TUCHCncVRGNxzgot/Mhjb3
rLVJPMOaiucNS6+nD9K3yUUfJ+NLH+ThizUpMHDlHoyJG9TIEW21ZHZup2ZwtG1T0EA6JzvS7tPO
GuEdD2KhZYC+V3bsPDjZCPwkG5r16ZdMrtofRhmft3P0TZ4NvduXCSgeEhr8Q/3Eqkt5W0oQhjJQ
p1AsQLkNkArHskZcJCrCmzLU5X2Gy2h+wCauF2eQ9ixrS8dK+tLNmhnvItRNb5uoC28du3deBj7m
vciai8xwvpE6xvHW7LhsNuj/ofzW590FkgLztItZwE8lLOMIYjtrS06FBHFQqJO+yXKYpliIdGq0
65Iouo9TTTwlShU+8OtrZGp0h3makyk4m0XvWG4ksVlcSjrF34UewIhWWtQcM/CQX7smhc+LGMgI
hX4apRJmHXRiN8iJRVysiybBlaUZt/bUwQUfS/UixX2ZtT1K0MbzroWWag8OdmIYcAcsphDzUNZE
6+C4RHNkaMMk2U11XrauYRFfzRnKTBBVwjak6gGBzU2cQUCWt0fHb5tCeUKlDEKDGOA5mEgDQLkS
0nDOYkae1tJKPF1yRE1KXH7a0cL4omiv2s4BIDzlZvGUVVVzXRIgdhtVc8beNUMKzhsV9hVKgKUA
BKpWvfIohYZ9aZezU/zOI/8Ihf//mzizSkr6XyPo3dc0ml/fguSXv/9vaWbrL2QstSUFwn1Lpn/6
b5S8ZDt/Ue61MLfQMe1eAO//Rsmj2UxfEElmSGSYFCkGecw/IHnF+AtcvQZoArSRBbLtT1DyjPAm
pyc2dvgFMkVnwOqLQPgqK2SLCPAScuO1EoX20N5GeQ2D6VRD6rhj8s8wYPDpzNGWs3/had5kZdPM
HarOE7GbJJ0XrbyHxRloP7UxpHuUnMiJVtZs/4yGEQoNQFvDz2+VqiS8khKoc+PZtXWFo7IJynF4
jCSr3lhZ5mxqvdyNCW0unRCktsObuJe+K0F2l1vRZTnTBoB6a+ICGIjmBWzhPZ3ghzfr4+Z31eSt
IPavdPs/xZR/nnGxjaHQrqIDspQ83nwRhTBUHZ2x8WBXcwwrxkYrKeyVILe2iL7chUoFrl89GEK6
LRPMD+C9VyD8xxs9di5kdfQTKURowEhVVL8KBFrGU5bKK0jR72dkjQFElEk9gDocP2OIqt2cmIi3
oM3dQbyeSBrqfR9DE+pi9UzSi0fEk6kWwg2dYzSSQh3QdmV5o5Yd6rAzNrLUPQEeROY/v5sFtwB6
jq6FdMnu8895nIX/86TasoLZaRZp0vGTEoZrFhSJxhOqnnk4aTS7CNFHV0MNMykc60AdEuHJOkeo
azhVpl2maj2VDjh8cHdU+2A2HQ8ud3aJj23ZeBhZeSj0sI+kp8/fb71NKVeS+S3rGYVwxHhXQ1Ds
iPRQixsPUMQ54O1DZCSeUpgn6rKrxJvfv4wDRleT2Tm03VarEuFV7OrzsPFqp34VuV1eNlyguwI/
3q2RWamHdif8wykV5DeQM6u4vv38Tc3jAs7vR4D7A61hAZjwz/HXNLLcStNEqj2udeSronjYwdju
0Yydpn1LcUw6Q95s+kZcJLm9FChPIjFQ/ksRppSNpAw3ZpZGrz1QlRJGLg01I9NGH++J4aAY/Kq9
aUjN97EOLhH0vSorK7s0MGjxlKT38Zgvt/B3XTmqSS77UvGUziTppTGuCSFvB2Fd9wn1nHgOvhZF
Sx4eiwuHrP3AY1xIct3v4Psb+0AZxb3eyvpmXHxTB70DixkU13apWjs9QofbSGJIPDUaNUhEXgyJ
lO5wWaZzLi8wVhC5piU2YZtI36RBSvayI/Kd0McXPSvxMTFRbQpkCY7rQVMHdQd0xblAyP7ExtKW
nfN2cS8rgno9NC8LWXXui+PpKLLORj2hqb20CsIdsg3JpouHcMPRcEubeJMP0W1Ly9CrRnvMt5h6
dJ6V17ofVpr82kXGQ9dpw/XQaaA9WNkb9Pssr8mKaVEOkVDpEJcN+bOoBQcyryx9G2t+WNYCj0GA
HMTn+URG0B24RIwtIq54Fsr2358vu482GEUVSitLa4CK3vFrTkIejRkHYQ6QRvqaiqi9FHNzj7bI
6+cDHZdhfy9vSHMOnUH+1df474FCcA0ZrvZKOU0OOfUctBjHVJrcTubUgnLc7vomfYpZBycqwB+9
ownyXGFjg7BedwlkraDK0Za110RF8lo19iX6x8pTgMzViZHW1z2fEP3RRQiec1V7N1IwNxRk5KD0
5ty6MboKtehUvxOEGfqso8Zb/vzjj7o07w1AAkAFnDXeSJHIfChf1R7VFfSuUFVQkICPDLPdBqVy
qSfKpiVj/3zQDz4ng0LRtyiqL7N5vGSkoonTMRpqLxMANh2TetUQTq6qj6d4sx8dy3RymTjwzQjQ
L2zKt8GCMRBJVklVe6pVvoopedasYfYco0MLshZbYxj9ATHvSm7yTZMlP/4HLwqvhUgK3gyaFMej
m5XdW7XDuqk1aDOGcYn37Z4C2Ynv+cGigQqETixRMvi0NTzX6VKzDYK89ooZFoA65w9RnW4h9SN5
myr3NAlP1e5Xnri/NiNNeoM7myIzheZlit8GYUpVz2MtVZ7aOsY3ONEbFe3VMHI4faf0dprGkLKD
WfrmIFTav3X8ZDflbmjNYm/gH+mH0785yv81p3I5alYn7qK1T6ZgqLQq1+vK7KTSzkXIZAfyvrU6
x63s6bl0ftQj0s7WPEo7Xe5uoCA1JI92s/98tj+chgU+B5hKoX+iHn8TK9Biox6cyjOG+LZFDY1y
2IVq5lcTTH/UV8T28/GWtbt+Xc1a+tskNSRJq200mZLgBkI+JJ2dM7UqvlVIWn0+xEevRD2dy4tU
C2Ti6g4TZtylwTxUnkCkYq+3fU62W0/7QZkeEeY7704ani6/8d1L/WfEtfuVcEIK7agPeKIog10c
SP11Ce56m+X9c2PQw9/VIEs9vbCNrYWqnkEoB+nqqW/Uq9SkgYDmPUi85rnP1EtRSRl/XxsPsRWd
uI4+OsSwC+Nmx9mCJHAVOE+Nkst531VeIsUPVjpeDlp1ZcThia7cqWFWiyrp0Hgzu56mRFPJW6lN
NiJFfzhAGefEKfJB+AgM4j8vtFpORVo70QyFgNLn/ANZul3WS9dpZz602XhiWX14LP+655Bcc3Cd
WQUNAxwcSFIL9F4rUjfXEVt1TLQplKvGNi4p1ftSkh7kSC88JJRvP1/UH+0b6JMgbA2QBvw53qfD
GEWDXLLEMhXEd27i8ddkY/n4fzfK6uZBzXtUQyIzb0Jpk1rBbhLpiaTjg4gIgBtUqsWcnORttTZG
fDUCaKelV3fjJV3MJ2ecb5UmvrHC4E6usnRrOOJUhPLh3NlQkjjnaL1jPn78+WibquNcWqUXzKPi
SfkodvN0SyNj9keLww9d06Xnp4BhSjU/UPT7zz/sCvT3++7hPue9FyNoFuzxA8TjhCHymDF/pfK9
qNJvEgJlGzMZIP5lX8cqedLL6O9WTfNdmyBummG28PkjOB/sSnJlRwenzWMA1j5+BLpSOuq5eekV
Bk2cuU5fkXe87XOKhrUhQYkOp2ljUAmuhlo7y7Jk8NoeHyVaAihLmsqWYkrypQHq5SlVfiYatEnA
vKV7hLy2WmmiJD4uqGB92tTQMDd1MV8hvCP2bS/dNXXYnCtieJikunfpbJyPo5N4LRXObaXEiWdp
OCArWi9v20Hy0yqfH4GJkdOJKNjkUoOxIzNmSvO0xRQnpyOBHJhVLh0dLbmjyp9SANVvytry47AI
UcFCBoj2Nly3IbvMRdle6DJSg+pMmbgV92OPvmWZaGdjPV5QBdW8BDn1jSZsFFdmtNvQp5K3OrUF
FKdmyB5hlO57qbrDVFvFTkGYfjBr19B3DLcponwXJkP+f8g7r93IkXTPv8q+AAf0BjjYC5KZzFTK
S2VviLL03vPp90f1zGkllSui+lwtFjNoYLpGFYpgmM/8zRdptqjGI+BdAfbwmhnh6MY0r3u0YfYT
jjOOXgKAkyX0UlFCkq4S9JCXQsXvTDO+R01yq+TTMRJiKDONhZtCUWsnuHPCsUAr+P39cOGZNAFm
gbVFLJ8HeXXW/ThXrAx9IK8d8thB9CaADh8+iE10H1jxIz+1cVdfGpCEC/gLwcaSK5zvP4h1oxCH
VenlnTU5ZWqizB6KYECTKwi4yN20+cYU35S0yExMrLFQnANajJ7haki1DtMpWXRrixkXuAo/5h2F
r/ipQEnL7vPoW1fxh3qfWLvS0h7glP4qi/aaXy2/CWQ4wYtx/ZHGhIw36jjdaW2ef1cRctt3Eg6t
8ABwQHv/s1y6KUBbcU1wS6GN8gJUeBWlTmaWTJYVlB4+nni8lle0FnC1yMI7UykbpzYNZMjjGUeA
Sv7dC+aTCqxo4664cFXA4iRCwD2dG2vtyaQOFa5KnVHw2mSOliJSP7SaE87GFrVy2WSryAn6xHIf
4jxIxWF1JylNWXYD2DxPTrKveqztSTg22GoXgjPkahBHgKm/OFqtHhyqFVUX1yj3JoP8sRlwWA/z
/GNahPDj4wjabvigB8qD0aAS8P6nvPTUgeEnZtBA8gMPPN/wOSp0ljKKcDGb6CoxtV9p6T9Db76f
wvxeK7TJyeP+jwDBL+8MmD028ZJOUDNaDuGr3ZOYtQnGWWK2iVY7kz8/VVq2M6LE2gMQ2Rjs0tLS
SKAevHQ73lQ3uilF19m0Si/V9HshppOodpmTwBQpjeIkqMaTUulPcShusH4uLSzdC5CkOjgr6lXn
k9QGPUTqAlG5XqIl1uyQWYzttIgW7VgJnWgZLd4k+fT+13zJSFd7lSIlZCMTVN0CLT8fNembrNF4
2Lx+tpKjKjQom5OuqY32XUlGOtDBpNvmmH2PQGNRXnLhyJykSe8doZlZFjjCO4qq2T6g7e0EtaKZ
wHpolwsF1z3MYjAz1AKFBrsvtOVziK2O1NRPRqJ9B+DwxcDLxi1n6YOSgGjtJLSGjUTwGsFCKW8x
+FJkhP3jJqDWaJ6o0/Q2dg2hG1tJuKubygS8Vcv7LLEEt4+qp/eXR17O0ZvloZRGEmkh+KGuzpmW
qnppYeWGlUpGMGUIqi0vCViJXTNaudqVOiFgiuz2FdgFmKuCXH1Np3yfoPz/JIaq23bAbYwiO2pz
Ee8kA0e0QaiQ5IvUL7oZZ24MDG1f6OFWpezCwwQfAakyHFBVSC+rD9sGWhQmdckroY/42/P72F0+
S+7QjME1uCLd7jBj2Dg7b9pW3Kv0WegJQdwCHbhmoaTpqMngAQpvEXHfd9hiOEi34KXLu0wJBNnj
aM4yx9IEf1+CxUCBmcwijnOMSHzlA9KO38eh/dj1/oDQ4vwQl3iYjlVa7cQC57r3v+6FV2kJEgA+
Uj/BcnN95MqmDSqjU3MPmzW7buNn0HItMpNF7VSoqC7/ml8TjxsJIy0aMVV2GORB2niX3l44EkRc
OpgsGq2q9Y06AgWTfHPIPQEhjXQSb0URU6tm2sFbc/PJuh4iQliz2Uoz3+YPMOvg/iMDQYmGN2S5
kV5dq1oNk9zvI1r+HRgECLBeGc502FvTEYPvNb6B7FIcCTrkvjfm/OYtXg29ekUqxE0hx6Y8kThC
gGQ6TgX9g7Lf+MIbw6xL4mYvp6FRIRxQWP1NnnYUVxsM2bbqTW8e/GU24K3BGPAJwdGeL2QgZnqn
xCzkMKr10ccz7pRKarbb2K7LC3B2GS3DyCb0V5zliQBXgZ88mx2037igT5HskdV8CnX1Vo/C771l
3XdBBsQvDU5VXR3kzvxHg/PgQ8qErgX++nyOJSq9JAMBg5fCVd4pD50f/5ySFhnX8huIMkh9YeqY
9XM+FceNib9p4CwTfzX2auKxIERhGDB2EHV7zUp3tb50akn6JsSg+v65UuPPoyk8j015jSnnRsjz
5ipdhldB8cKV5x/r7D7IjXFGbhwxOvN7OMl2nQWnobqTU2Ti1S3+2jKXNx/51WCrmsiMBjwJtJF7
WV47vSnbOvioQZOpWqcb89oaarVtfZHmIakh9BikUYsBeB23n9Q/yhTl3/+Cl0eCHsizAF9GX900
eOaUlS5xQLrWUNEoQ+ycVtFIKjtPt7KubRHyLo63xI2cSJRU1iVBAFJAcztmNll1t8dyMbDxMij3
PoA1txuVdGOHbo23ChOMIek7OeOjRUF5b0jDTVNXx8psHVHewrBfHor2gqIREb/po+AoJUspmHkP
N/LFsEa9tRqUCtNsIDzcaqa/iUmXnU9fYSEDkuSuv1uDQ6sPpYV5TWpDNxeDMQTJURnZNdV8jFPw
CILy4f298vZVpnNPPVBHPYdKmriupqu1KIitv3y8LlqMGgS38cPvbZXtpKA8Cmp2XYXIvQfptMtb
4ynt643karnKVkfw7BdYnYsOgZJBHDnvVQTsJkUoiQ5Fag6P70/0wqvBFiWDWwjRhN+rgD+t9BnX
QRa3wV7hiti8soOk29qaAK7eTocioUlcRiSIKMSyo1498xhkcG0nxLC6LHxFPc1HxTNDBkvWkS3P
dw3Q4YepHIfdpEw/pjKmeUvJz03kCFT7KD4lQoWTZ1nZkSn3nmHG9bHtFlBeVT7hFqPvjblGN785
VYVyE4/yw5SXhR1H+njsIeXtkR8WsHfEorbrR9EhxhccXy4/UJ9qrqcisLDCwckgqHP15GeLH6JC
rd1BdAiL5M5nn9Mst6DTKUnkNX1m/i56gM44h2nXRR8d+ly47zslOyWM5Bb6bGEXIV5JnWK6c6+c
/CFp931jdfdzLuyG3koOfS3JXm4w+ySbf5Ztot7ij/g5oL7ljvR8kb8ObCNrUZdShQ9KnKbXfKSv
WqqPAOSxXC1wIbRlpYR7BB3WRuraOOglEhH4xlbHoReQwRbawpHxwujm8VCUaQrcXCBdSbvqIYxV
0wND7t+paiZ5oORSO9HBWKgaWZMutW4QagCUffFL2XTPg+ALtpLLd4YvHROcaEt6e7K2r5sSZxca
nl/Cxa820mRQp4bSUvATppspEQc3TGb/AUe/3oGNUF/RLDedihOGV56o25g6g5wFvPkLYzOMueWp
vBVrQs/FKWDC+QAl5lbbgUmNr00NQ2IxU481QiY7VW9FiMjBtQSm+YA8znCMVGx0c0V6UkD3+tkQ
2/HwFGHsdRVJRmb3aLk4rZn8yNW0vEWG6Ttp9sy0LVehfm5b6tx6ioKi/SAucg1iirPqmPEGJhPw
b9E8QHPBuzeWDj0u1BbAT0e3JgWzu1hzaRsrB7zjEeqf+XaDj6J9NLYG5IRC+zyVSPrZYxB3J8A5
AGdNBQFdpADw4JaLAQe38Gqoo+aDBMjFBurX25aRyZ6EJJprzGpxpXbNeMioJUKUqWr0xorPhYlu
N4LdiTOYw/CAXy3QWFnpjkLj35SoyH8ahEC7CuQgua/9UhF2RRcbdmPhTTap/rVuCqrrq+qAJWcd
ezkL3+ywUhiUfY8RdHWAQSTc6CqyepSPa9wiJX9Cqx5GixGEe3z5mgdw57JnzNjskI8lDorio0M9
N7e1uSxPGa0KCFzjTmua2IuLQufHi48GeupSNhTftE4vjn6sPZJHJx/pbYqy3YOAPFa93n4LlRJh
NQjivp0Dvf6lhaGMaZu6SGBYcjWYrjDBk0ji7jmapINBwQLLBgiV/rgDUo3VjtXuEevSr0ZZ+2KE
o3SqxIWHXKbYmxrGfAcosHaGQABIvoCZlY4MuULaFCNQMjYb+YfUyReN81SqBK4UYRiu5SD41qJi
gP8J72umaDF02zqY79oSeJkXmBPwQtKeWyNrsCpVapD6pTQ1gaNks7wX54KyJ7qZs1PKDRClIKhk
TzC6AU3cejTEnREX5R346P7GyKz+qpE4M3sp7vJdpgvNUzQJ0lHFMAtfLlgfP/BhujNCs3HmvtF3
RY85cS/64oPQizBchoKbbMLcBQbfgMhVc6uEwYDzW/5T63BKd8owQjO9subaESKNmqSf+jocWA14
dJHUw62Wa4+JgsFZSwZtUYU5JUk4YDXhq24ljI6YqHdJF98DVXyAirwP/fJTWcc/66kUbMMSTlqa
3pqBeDCi4Uqdy8k28IpwDSMEml1Ln7A+pCwjAsHozJhKMs4VEzAbb26Kk6mnD7MIhcqMaujNOBG7
5B+fwSM0rp7r7T4RJRTbeTFwqC6dKVDuzYY0BHNWyRvD9p6a3U9sYtAWbKYBcWhstCERODw5H2X4
CDZKhL8ZqMPm0r9pq/7kl9GHvFNRvfvUtzNIzLr71OjZp1AkJ+9NgSRZLHG4b58SU7lBKCqxkxZr
hcjYDYIK6Kl67Fv1O9a1EYyAYYddE03p6BCwMtJkPSANyhH7aHU1ik+6uEuLfG/Cx80xHDRMjH4k
a5CA43eYWFYUUvU6vIb66fht9ivuWUDrY1hYTlVaH/I82lPrPuLk8duH0x9nzU2QhqdQ63aj2f0S
0/xDP6huOEjD1ZzIS7GUKF4HNBYrT4YknHj9HXikWFZqHsXzWxD+0tiiNe2Hn/pSv1ESYxG/jytn
SPJ7nDoOls5dMAZp/ihInPRkzj4qPYSpyfQkrbijV+zofavRihJ+hD1kn0QPblUpc6EnfRHU5kHF
4/rIPWN3pvmVM/U16SfHMJJdO0r5d4uCXxBmJ7GuTS+wHnUf705pNL9lRXLTZvpN3UqpE/dsx6EW
DlOqXrW+ho8u/2JU/OI+DsIUeRH4TQZe5ImG3TkBCY6FkNLUSW8d1Zw9tWoek3z8NUxoS1T07tur
tBkCffRCHeuTz1M49tGDlqn4tj34hTGGOzCS+A9GyXxFBfP3+2HYpTLIAmxXQJEjOgk1/Dw+8kcf
t4iJSlks19dGH4IHBOdnfpGHu0kW70DjfgzU4dBBKtgY+UJiSc+dcq+oAZWha3U+coX3nsA2woGw
wU43NA/YqjmJ8FSkw63l6/dKKRwh3mMmhel9ov+SMA6fauOhlYzT3HwTU8FttxABb4NfULqL5ixF
oSW9WKVqg1oIQWCivB74vTPAI5mz3BFAg74/97dBqcSkYamA5YPuskZKJQjtWUjb5Wx8jDAjbJsF
bon5sR9SiD9o0VVbBdG3ExNBz6AtKVPqopuw/PmrMBhFuwpsMNWTQdOPJrbJBNs3sB/d9yd2IT9b
IMhoGNCBRBlx9U3DOBKxaeOb9uhNBZbmZaEAGrLeYxS5kb9f2rlLYkbwIy1tIGNVRVMLfYhbg7GM
DJFO3d/r0zc5/6g2Jd70eUNTCJ7XRGm5NLf6nstf/SZH+nvoNRCzyGDERy2rOaXTKYjoH2BJzNNf
HgcTzz9UDOmDGle9av55qv16zusz0wijUGe4r3iKbz3j1bXXcohoOKzIY7vB4b60YyghwEpHRQUo
6HJ8X+2YcdaSscwpOwk5qaYiPZCiOIXZbejPXLgFNE1CPQlUJN9x3YIJ5ELSZ9r7Xjd0tm59klNM
WzrlEDZwSQVjA6pyadMgAQEtB2g66p1rXTVR7wy5TFvOwdRc6WJ/lRUIRNRm8n2uS0qILC+O0MqH
oAqvdCzg3z8eF9aUQelcI3KJXMSaFp+EaYJzSsHnmzM6Au2U7GNDRz+9k9SNk/j2ioH0vjB/kEri
kllLZ09l00cj7g5e2M/aqdSyeZ9lck/zYYgOiQaIa24wEMOXRt9oG13I7F+NjPrO+cYphZy7wWCS
RmMel+6hb6re++t44ZpZakB8Rpi7YI9W13Qw61U6R5w/bWpPaDmbyq1COqHpysZAF3Yn4CKQNYgu
YjSwJvlkulWH+AsVnpnUn+XqsZ6Sn4Vg7qomOBmNvnG6L20PeChU0WGJ0JNc3Z4oIo01/G1WDluB
utX3NdbWwbi1ehc+0JIfogCzSCDTWD7/QHWUzhiAcuSAJHytF2iipj68/4EuDkFLgGI97CwqWudD
wH2fxRKhdA9RpRs9yyobtczn/9kYyyZ5dUEF8pjrocUFhTegQ9sR6amtpsOFD4IPABcgKhIgm18a
pK+GAPUylJQzcq+1xI+wpH8iKn8IxekfvM6L3wCVDhJVMMOr5epHE6dunXFyY/7YZ/H3XslDG9T4
7v0luzyfv8dZLZmhBn2lldT2gOoI8Gd7dzDN54qK/vvjXP78f4+zHKtX6yYMCPEbFfOB4vcgGsqD
kIVbrYKLYyDr9cKnslClOB+jm/Rat/zlfTL8XefLhwrByH8wDXBN1iJvzWWz6kaUJvoOwBIoALfC
FYzu675XD+8PceEmo9QIqAMaocZcVpel2FugEy3KvRhk/1b9Dvv28HvVZNeztdXOv7hg6PKjr4yy
zps+nVT7+JdWWu6NxCfo5jGl/o+xKkBiQMco4N9ZN2Mh0b7+8JJVJFaf6LkHDunWEgqESM1+r+L2
LMbmRqH60nyW4A9KHVZ2SKefj6UPbapZhchYrfgwN4/Ipz+//3EuHRdkQrn24e/SoV59nEKqsVnT
ej7OlF0vWWXhJ5QYow3sy6VhXtwtiM4lvs5qmBQAiRn4PDIKHHa1GClRkvWgHPn+bF6U+ldRK8+l
QXRO92SRyTxfsJlauOmnbACK0HfFRDUx3MuSYZdl5Rqlthcg69PvcFuMWzTKOVIge0PzJUF4Dg8C
O6pyJ/mRzUsMMdtqhU+UbHlJUbrEw1f5oD7hGr8T8LSvFQj4ym2vbRnAXHiOz2awevcb2PpmYyFp
l7YK1eXvrSp7sVjcyGq9U+Xae3/BLo622FpAqOT7rHOmwOrEyMBf1YvqyBXnOwF7QCFclBh/R9ZW
k/DSJiDS+O/BVldzhsgLChcMJobUak1cmzvDNvRP/2RKCGQvgSEoylWEkYdJ25gjCzhqEwpepjOi
nBKAey+J7XVj4/68PKe/R1ud0L6n5lwWjDYXeOsqk6cJH0N5I9y8PAg4DnlBx0FzPt/Vfm9UaVYC
YzGFaSfkDyJyB0ldbUzl0j1NxP7foyx75dWLlvaz2OCIRFsuRunbOs3tiILLuJPU/+F0Vlu8BBzd
TwoD9cikm9mPVP6iVfLGVXBxZ4NUWqxsRIr/q9SZt87ss05a4oDGE4bfil55BX69lLscobI2kq6L
a/f3aGsuDdiFqGsGRgvUZjcGljvDB51MmS3+x+BT3h9reU2BidBXXG8GHbkdRdQnNoMoO1AR9plp
bKzdxf32aojVTmg6LIt7YWQnGLJLVdksOjRl/tF+g7BL8Mnj9kZUl35O5NPdyMlTb7RQhLlR7EqR
rHiLBHnx4/DA4ZrOP94APgN1wgzH4BVtabmNhr6bJAwr5NxWs43X9O1I1NYkst8Flye/KUHlcmmJ
GGsR5Gr6XlGqY4OFWVp1dzGJ9/vX3Nv6DENBFwMwhLwUV935ae3lMpQ6KG+eLxh7s5o+An/wQim8
FZLQy5Rr2rV53G4M+nZjMCg1Nh1lUhno+zL/V1cEGj2pnqF5Tedi3onGJ6tIbzPUNd+f2tujyyhI
d5MnEjeSlJyPYmGJPRuokuG+PGNBmdEAxJBH/IRIOlUFfeObXZwTaTMVURjBb5DrFaQyLcBZHHWR
xJUgmqQC/UJE496f1IVhJMppHFhqh4ASV5OiC4nFdDxlBFqyQ8R9zcztqss3LqLlrzkPgKi30zvD
iHphD6xTBnEG4RslZuYFjZjorolb77MZ6/EWSvzSdOCTGcidcgWBCj3/RshrpVFroWORFeqTqpWu
NGj3kFv+OABe4PUKXIhFaZEq/vkw0pykCv5ZGQjSpHZMDYxkJGgb79GF/YbmKAI2wFrBg69hkq2J
cuvYzpknW9NOk4vrTLSu+6nayWiw5Gr+/f2dsDXcak6k1oNP3zbzqmHa05K4QwrcXroAVhW5ddF8
+QfDoTiCfg/FakAi50uI4poo93rPcGXtoLDj+drshblipwj+xfQG3x/uwr0E5IUbUIcZQb6/2hi4
JYfIwmWZN8yZPUrBN22udsD7HEO7xT0cV0fjsDiAvz/qhYv3bNTVbdjpZTJPRZ55oBEcXDxAuY07
DKq9JNP/Osh/pAz1/6M/M6oFr77JG4Pmp1/Tj/BXmv5qziSmlh/6S2NK0/+F/sBC2aI7g2bKcgP+
ZcSs8icv+QcMS+wqXmpQ/zFiVv71oreP3AWax6DOF0zsf4yYJZGfI2dA9wNuqcFP/3OVKWIDuEMg
0uiykNOjl7B62/BvqGlZ0bPuUlXAwsdEJc9Hehtfxi1O//kl/e+hoPJzP/NfAJOrI6kOWQbl0ye8
nkLXEKzSLpEG2nis344CngPYO0VyML1oxJ+PUhXVBGEiFSB8KZmr1426y4XA9F595fu/npbXIlEX
RkH4fam+L1A3pnQ+SicyBz8lm2ed5kPmKxJIhibavz/KSopqWTJjIQbBwCe9X0wSzochadEGdJJD
xzSmn1V3jV6hPebYX8YdCB8U62bjqkRQsZjSa63z3S4TXfBMbiHWtgjaZy7u5VK8Mebwjx6P5RfD
q2ihFmCPQZXmLVGr0TDvk0ENZZLvVG32hO1Ua1tmOLjspMn1m2iTGPx20anV8/jimwtqmSjwfDX6
MB9aP/Z5MvLYPI6FgCSPKDfONBqNhz1c6Q56NSAvuGBSrF5E9Va/zVFS8XSqrsdQRxYw0IItDPlL
dPF39PGyGIuKFbIOlF84r6uvVA/yZLVNHjlpTiXBLaxpr4LEE1wj7sAmdVI/gOuUJulxTscnfZQL
e46s4pMZC5PD+zVcm7Ffe7MRIl6IP+UvIQoCw0UakQZyh6HX127WhBPmtjSScUzCSszvS3BDKKr4
gFlpKSgRfKL3N9+F1daWfJFrgbrfm24PfhEtpBo4GxPCFo6iRKlXARhw3x/l/An799rx1BNbL+5/
L8ybV7H1nCiTrkVK6AjYaoFbgZk8B5nuUl2oHDmJ/yzJ+2s8NiaCfib/gW9wvodUNapKY9Q4UWFq
OEPVC7aYAbefpqH8BwsIkxCn25eO5FpZr4bOKsJxIwbQZ7IuUYLjFcv5RoS9Kv69zAgLDPQzUDzl
U61loKQOJs/i8OHMqpXfojww3hlmW+8SOOReWxriXpQiSLCdAZAuNY07P5ZkTFzRdxhuen8X9sZw
LJOnNqxLO5za7D7MrNGJGkE7VHL8FR2/yEXGsturEuKdFJ+ak5aPgIxiBWuKoEI2NTXBHlh+unH/
LSWR1cFaMiGuc6o/pCmrAy8i54Vn1EgDPlUSJzLovsvExq5hpSCIkCxxBbW7SZIm2gisLux9eF4U
05BbXTTXVq+iXGNbAocqdMJJCQ9WNWCM3MX/Vtv8v+rJnIfEf305KJFkzAssnGD/fC8Oo5HWueyH
Cx9C4b2aRm8GbwT1w9IdRNXCPXYO1caBu7SmS5ecxj/deXRkzgcttVbseR5DJwvVzJnHOLkWLDMB
by5XyMZL0adOmdK9CdTs+P5Rv7CovMuEGFRxeDvXXkoJDfR5mKLIwdKpc4RcGO3GwITy/VHOU7SX
RUXTDWz/8kgQ+K8OuNmqEHkNkcsYDISTyPJ4MCocS8tYCDa250tw9Hp/Er8hz4KVyMJFXEg052sp
TyEBCABNVAGkr2WUumE3ukhXx95QU2jRi+YpMNpmL5goBaMj+xwCKKb2a4LSjszUKytgtaOcWsAv
8vgPl/uvXw5AggYHkNLM6kNbvlrRLeKXmzstfBjmObvxm0ncOCkvjZ+3a/D3MMt+e3WBF7Bi9LkV
EV4IySOlqUPEoS81B/GH+Tt66OER48/mWiz66blKEcstOi1zkRXuHmDpa25b+z9Gy1IQhVaVY00Z
ZC9M2ReeDHNnmEPw0FvxADSYYogyJNE+izMYE5316/1t88IyO58HJALOGXc1Rx+S5/k8uJintK5m
1W5Nc2daUfVz1FPrIwc3Et3I6L63IIOId+QEAe3CiDVnaBar+G4iziqbMP2yWLDA/OTwSrz2RrBL
ksyYbOgD0lOaNwIa/oUmVQ48ExWQYzQMnSOpPYL+QR+lqiurIHu1bpHGruYk3niNXp6b1QTRrgKD
wEvBnb0o2r7+UHg2ZYOBhDnlF0m2gXINX5gWRlRRaF0RdRQueQwtIEusd2RFw2O0QPWtHEhyJjjQ
qbeALMvpWP1CBlVqmcIau5Nq3vkv1MhVYCVUKYl5ivFjqim/hQpKxVTNwU7H4Xzj4lsRcNgwZE00
SMHKAQ+iT7I6rRl0COwR0ZQehtEZe+k6QfjI6cZEcLouQ9WSgNKeG19Ht6FKdkWCGj0qzBvHcqVz
sfwaHAku/aWKSV1sfS4nACdLRmHaUMARLBOT4LlF8tkh3O6uuzCf3VGatRs5BakszG3qoPhVO8hr
mrsSurYdlLH0rZQzro8Sf4+ortDTF1TruU/6ym019ZcibxX615cqaehL+5cjsqj5IWx8tncA4cIJ
8VsB4PC0OM0LP9JAGuwkL/7Q51V+GUlTF/Ne1CyotZ2P1FbUa/pqEABOIrQCvsQrtXwARSoKG/th
OdBn2w/K0JIqIucGAAiZk/OR4E4g7VtbAQrEknb4ehwtXdsX2QBVJkKz5v3r5c1eR/sAGWm23xJJ
o9l5Ppg0h11lDQWRTDPLHgbSoWOlqleUOzNttxKltzPD4Q7cwSIYA8hPXh0sq0TwE9JQ4Pj67Cu2
2Rf1TirgooipVj8kZjqfpHDTFHKFwGNjc8A4YuTDeBgR9642yagiZtEKeeKMeeOaYvfcZ+MNzAE7
rq1TTEMlMVSszodr4rqNQ/Vmf3KcqJbq5KUUNIx1tS+dtG6yhjl0lLBXdopf+k7cmAmR97D1Jd8s
LkPRjVyYdEwYN+LzLxn7ZVsZMlFMGuSy29dWgsdbaezyshEwo9RGeyirdv/+9nkRkjnbrIg0cARZ
YPQswfuu7q5erjOMlRFni0jKPLRPYxed/eCqGoaAtoTszEgwGrFS3pVBq15Xtd/eSUGHQ0iQfNj4
XZYZvvldABvTOcADCIWs8xUwIwwMRr6hM7aj4EKaGBsb3RaEGZG2d1LfKL3S78W7Ut9nOYGmmGOG
KnZbmgzLLj77NahdA6uSkZSjncYXOf81xEFVxYYGsSMQXd9zlZQ3ulwW+5p0C+pV8BNRFd8L6yFy
5XiU7vRFB7odpMmlcqD9GLN/Qwr/qER6E/2gVl38bv9r+bEfRTnVURC2//u/zv7X/2sS+xCcX+2R
N0XQm291E35L0/91bNJv+c/mdSn05Uf/KoUSjv+LQiddGmqhL3L7/ymF0uz41xIFAGBBXOOlpPnf
avvqvxZuNRXSRVGPCgu3yr8roeq/kAfFMpCCEBpVFBb1PymErm5oClnItyI7Rz10QYSsz/UgZXCN
xSh7rEc4HlIl2RjHPPUDbKdwrLbqh8td+GrzvoyG0C/0DB26AJo855tXj4MBZeEyezQQEttnD/Ic
3A1KbBdKe1MoIWppqhEdXn2U+7/+9tc1ywtjcn1wd7HEFFqWGvXrADCL/VDuMAJ67CfjbqQAdeAA
e2UT7cS+MDzo5KfIkpz3B72wrAhxoOnFKyubb5aVFozVYQefPsqzNh/61jy2o/WpFcxTGunS7v3B
iErW60poS6GdAZd1lV/ct19lIzz4uRlj6vpo3Wn9HglPBTHu5Kc42oh+2038M9KhEeWfu+BJwtan
uzXbOyU/aIldYyQWuLA2ZumbNdsxxdTwpxn8NAsU/z6F3b3YH9v+t6IezRgeqduGMC2f1eZOD08p
5FNtF/UOFYM688zmywzdFx07e6wd+bmrj03oqtfxQxHCRv45Fc9q/xTmt2l4NxtfdMGbS880aVE9
Ymhcyg+i+ojymd2gPFfRJRvKh1YU0LxzO+MQeaNMKwn1WwAQyqPpHxXPuMKO2Q4z8pI76+P8TQ/d
TGudMb2Kvqifku9yCf3mftZ+pEJ2E+klvSLSkvuBuoma/TLFL5P5pJnfKhAwU9/ZefkABKuKE0xp
YruUf/X+V3xf7dyyg27fKMceRnCMOY1SffbnBx9DnHAvQozVup4Zk/tNn40YwpfySYhO9Xil6zOW
T6VtSSexvCqRVb+nWkrTQRecIgicwNqzF7A8rZOT6rvGYnbq6KoXCG5U4F++sSfXkQr1TNIAWvna
4u6AuOqqYFvFSJpng6U/DlFWOTBMVFtFK9GdRDVkI/jq3mwi5Tof4ONPQvVctLjGvL9V35wLDgMV
LcIzCbkDYx1RT0bbJsmkq4+t+a2d8JPhXcclp4SjRcIkb8S6l0ZbhGQ59spyCJXzo68JctsVc60/
pp31wQ+BZRh6Vzp5H1+PdbilgvPmokHNhYLAYnvIuUfe7Hw0fzAgiitj+jwiQWUrY+WqrfHBKP1j
O2Qn3Yo+UAvZzG9XgZlIF5uqEn8jbbHF2nUVD0x+kItqYiTP9aR9aY1DmPXmB6v1RQj+SbWT4ma2
a5oBuyYZDhS+2ctl+Bxl/QNBomk3nakcyRELEuLe1cf48f0PbixrfHblk3jSACSQ4yFclAvOVyWS
NSFL5MB6yssbo0Nv0jEwTzIPmkzijRkWFeLDlByk/XgUh13pu1gNheVO+IWL2WTZYmf3mq0+tYdY
cOJ9dlOfpKvqqF0Z3oxCfY3ViGPd6B1zdPg/1rXNz0mDS3VCcvQC9zdbuNL3oh2rdiXawk/hurkq
Dhqc+9vme/AUXsmn+mt6FexDz9+BAjBQ8qTuYuMc6D9qX95fjZeL+O1qvOC5KFAp6wcwKEVTm6rE
ejI/DJOj/AgqSit2wRGo7VB1/N/GqfiQtrZ8n54WzyXIOzha1fvKsrFdqj9Wvi1UTvVU3gyn+Ffx
nXkYpd1v7SrrzYPy8tX+/j2XXffqQcH6YBjmPrSe4mN5rcJJNZ3wWO+LU3EQDrBxq98Sa/s5uZ33
/kP/WbrLr6erbkdRw79NZI/irn8THq1D4Dvyo3JUCmeK9lFxsLodSnJC5aaoiIXunFzHKm4DH9rQ
BaQwgEXFc6oB++FiJZXsoEYbB+PkH4d76WF8nAQbDYASi6rKHXE4DN2q81Idu6s7dTzN2h6qvlXc
T/43sfjSto85Yqm1rX5Ob3272KuH0osfypviTk6c4qm+ib0tDTJrlSSAPYTxpS5EQRgWBgig83VL
JNnK/LA3n6KPaFbcScf5Lr5ubrNby9YOwif1I3r1Dx3yZKGdJFBhbLqHoDJ6C2auE7fO8DUbd2nu
mIXTjMd6uK/xuRCcXHIQheTn8INADMqI9rPmhRXZl2sODqKCU+yZ8JpLVOGcSt3RfWmu45OWuPlX
3h3D3AnhVVVy6Pbp1+pJuOqO5qf4q/5Juulvs71wz8MD5C9+iEcnM+2By+OJzEZTn6z+GGpkOzyc
B+iHQgGqGrSHa/W7NNmJrQ1BPN7IcV7cA9anBPLA0lwE2o2HzvkqTjExztIzf8IR5Sb62F0px/CD
75RuiliMgwICRcWi2IeNo+eOhRLx/2HvPHbjyLY1/S49j0Z4Mw2XjkkmM0mK1CQgSmJ47+Pp+wtd
XEBMCiRq3gXhqE7JhNt77WV+c9R3vZ8digOuH651X+5wAfVVHyEk+dtMn+hYbj/fyBRb3MPf94hL
EhQXdMIARYG8ui4HK3Dt9Bbr+T4zNzFAL2mPwaLZ+Dr7Mcxk4v8hrQK7tbw83IXhvop3mXGvD/dJ
sROtvT4e2upFtR7Nbo9QhBEe0doUFXcOtkns1D8r0w8Huyv33dt8FwWu0NjKfdHZjWjLkq3+SpHY
+BGeqjdZ9/ryMZyfzeZOQsWdk6eBPWQjPzKPjtl7OG6OI04nkK/cWL4spdvW7jzuy+RWgSqVuUG8
ySI/Drcd/ECFFyyx7SzlLiv3g/iIo6wzJ7dLeqzqTZSsQZbsL0b6YiluO/QResNy5eJRV24ty2Vj
Dv1vbr7uNqgvJGeYGf1rK9mKfkn7QyL7ZXo/CBt9fp3JFfVii3Cx26MgVRuKl/bkIZqFKgWPyM2o
JdoesGBQc8DMUCBGojfJEgX2De1+2XYmQpIuMytUTyS7MW7y6WxEp6E/tmbsD+ZTbDzIlOE5E3Dr
K+DidXKxtiNI8NnqCmMXGLvvF2mQy/jQL5F4LtSusUe84wMd/ZI6YDS/1MYXJ8eHq9F2oZO2cmrg
bVDav7+amCeqXsZpcw5N81fbkLopKc1ykWkdx6X8BbDwyocC4MWKyNSAU6/lIW5b61Drr/jfxaLe
Au0PL4kO162X6gUftuInY4Q1z9+jeAOE19ih1qbchHXtoiXnqkvYbK3K2DelEnyRN/7jhvCXQ7eN
m4KMLSlU5n/fkDAmaixGk3jG7PZbM0aaT+JoR4Z+EyoYGUVhsOkUDlUhv7dS4TaujXtNx8ywCMV7
Y1azzef7/zrXI8MjraF5T9YFNPa6iU9smsJcBJgQoKGtLr2DEEZn63XtW4skuEteMtMgF/6in7om
c++Cjgb8BhAmGGod3tMfR+a/PssUK50BPls893GFukzais4gha0zVay8//qEWDsD6qMjvRbNxtXy
FsIMs2PMls5dTQO8DNCUMFqEaKKIyvK7oiS6myLD8flFSZU/PCEqAusgiufkstfGMlMjI/JSVfI5
Tfc4ZeU4bqu/rExx0vJ2yRw12fbWrRH+KHIkPAcLTCNBQbw1xaNGS7IqIRc8qN05qJ4K8TRNh2K6
zNXT3L7WSHFE0yXKbsYO+duD2t2QLafFIV225ozv0XFetoisSKqX4FopKbiKMil+zuEP5YODS329
TYGwqC0Vnnm3NF68bLHkmqp7I2bXn4r+qOnbXHwRYYfVqnBbL1t1PqbCW0nNscgY6cqxHQi+wdGr
PuvhubfORvlUG1RCW4MbMe+Y1crKz6x80mavnG7bEGjPljNuMO4zcWdphyYHtfxmGauj8I1u3ZmY
dVW5K2QbMQaVkO2J/IvgWQIom0d5uZWjMxW2obsBzxTzFoW9rP4O+o02/JDK20K5j+uHjPJW7/aJ
tInGyh3mXcK7WjuYDXC1m7hDszg3vcYMXEU7zqXf/wTS7JjFDwmhq0j73kaxY4V2paPs42ABWLb3
xUyxw1zdKbVdZXqyuqN+1o2HoX+A4mrHKdMm5dLOzmQ+9ZYvKR5+ZfQo4oDCeY3VmNooyWHUvhAB
+HBq/yG+Mg+DL4RKxzWPt8YgPDS0QD0j1JNRsOu5U1VmZxdMeuxZExonlqqvsHkfsmltBWlTc6/k
FC57nStESzj2UyEq50X/hcxfjlwRzDKxDhFFPqT1WyvcijgQTxym4b3S7UNlv0oCBke1fupyn4DS
Ti+C6WfGkdmCnN/Gsojb871JKaDdz9J3wGGqalf0E0gam/2YeVjhNfp+Tk6tujqI82bnfV36g+UO
e9m4wapAeSSrW05BgO7WvTX0nggyRgFH5w+KLweuKDituV+Gwq7EfSHupxb/PV/VvC7zyl+BvhF5
d+Leuh/S4+2Cr/J4FyXPJZNWLWvsOs5tBnuLeo/Otm00T4ayxzE4bu4yxTcmu4i/oOjKf2Zk74Mj
6CZG/gDIUYSS9auaxWxrDIsLRT7Hyj6N14pquMl22inwGCa+DYNdHpfBbp5VHNJ7B/GtMLSTWbeH
4F5c9hPcTj+nJJ2MYxXdZOrr+n9CVIPi/InhaD64WWFjxgdmBUqjRcZ+mW/LZZ8Yx6g43pX02lJH
7BHrUtWdytmszL8njM1T5bk3eQUlP92U0y6XKh8EkZV9t+Ifc3JEP0+3HAT95vgS4XQ7bYXX6iS1
R0NwpfAQ4p2rPwXz49APjokFnTz/CNV7pRoolI7qshH0uwpHbfIAUcqdfCQgNHfz/MPsb2CTUjCd
hbinjr4ZkGFB+uiMR188lI7Q7ws4S/Xkhpo9LG6jbyLFzsOHViu9oH+V4tFNhNTWmgfRmtdXNlMP
9ulW5BhojjLFNZ4DFqpKDO7xuNANd36Sbnr5WCsbebR18VaNz82P0Q2l05g51dLbpnDMdPCb9Z0W
3KKh5cbDRmt+KcS26Cj30zbGgzsYtZuiObXakxQG2zSkHK/u6s7D/B2Xvx6hOe2m7+JdBCvTnGq7
ml7xnc+N36Ie2XVe2e0S+cjLF6hCLbVvdD+lGJtVXI8UXzHKtRQCdjgvsqc3xEz06AT1Ia/2wbzD
Aajq6ev1/SlUZuSdXqvsl6Y8oBI7uMK0weOyj8mZt8nshiZnAWm+X5r2Ix9zU3x/kl+Fyo+WTR74
ougmZ+GxF13pV5j4JsVL7SujZ5WOlXrNdIS5w3kw3He300IJ7A/scpeDJttEuznxA2NTirENIaZO
93PmVo9deqCt6iM9uHgTSs6VrYQ70b2pss3oaKFTsOvbY9x7keHrW8ttPeJD9IJaavk9PCBLfpv+
EE5Y3+WSPZwnr98hg0R3+K6nl6rvDPou5+h7WNgT4MBtfYkT7g73avTN4111SL6pthg4832juuq3
4oua7xpURCiGW4KSD4NiINlIv79P8EpyeWTfC/mcNInpDXEl4jg9OBSIkY03WOz2kuUlYiGzQelr
hVnvWqV1yHQaO3Gt30aq9NiirwIT5oszY81138UV+odQv/E4lVY88h8k4l9JFzCEPBaCfjojidw7
IZwRF0/3+L9mlDw6wu4MzIE1oh511cdTujiozWQWz8lq9Flp/ZMYiSdVRISxWn504nLCRP6LmAnQ
5+OzIQUA1UZd3zwzhPdvHS11QU4SILp5ZseLIxpuDimPD74QCfwaj1V0nBRPl7aFfJsIm4h1ujxl
xFi68NXORMTKfSX8VN3asuizgyGdw6R0JuHFwKpmGm5jjZhxmKPfvX5axt9S/my0BzF7HfpTnZzK
5KkY3hbTNxW6WI6EH/Ji14LNpCFNXPx6yTkluvC2UfusgSTyC6x7ZseavJJMKgEHsisMdxpdGdk5
WPkIxcVEXpvJQ5TtTdrKvuaoW/lAQ2NLInKPTY4TOPQLXVpXG8mfndobfAwNbs374Hv5Fjymb9Vz
6aE9emCOwu9jauTXnu4NL+m3/FV6qQ/STv4+3wv8rJ3GwIlF2xQZo6AP6PKjCLeL5KeAlhFVK3aK
cTON9zA4lW2Vvw7pzzk/TvJBHHxhOIrJXTciMYkaJNOvuNoO2iWpgY09525R37DBUTmM672UHiya
OOEui7eF4mNLNE02Bza+7yJioCEbWnyoX9LKzl9Q+DNKx6DfKRHZCIF2NtnGS/z6ea5Ooftx8Rgr
0hfCAa2QD9UIyvJUkFm/nFG2V+rtpG8TLCeR5pv8wPJIKvnvqu7K8Y4RnC1it4QcwHerdhvVG6qH
wnjty1t68eZy7EisZ1uVNkNsV5EXLT4orJDyLQH447Tn7EV4rnKnvG0dkms6BFgwXlD/Q74fhJx8
F1zmZz1z0tkvS1u7V5+HJ+ktOhdPOavhPrzBwM4DNnCMfLAEjvU9A+7S2OVNcNf7hsc97oqn6of2
NGxKPy1sQXPSC+H+TWtsgwXX2Jhgx5LbV+D17Gob3RnbrLLFH0A+kIrdVY3dSA/6ne5X++h7UToZ
0ppeu+ve6ARycEp2+6IdU27tqBw1z3IEL9+kG91t/fBGtzlMHNFHnjW1hR/gbVs2VOIo3+m1iJfg
JngQR/oddH3EX/IObUJ6PIljJnZ9LPfjrbIdtvqvlmjtlb78Kn9LDjOmMfeQJtQHdHrZcQvDLS9Z
3DT1xnmv0UOVvKXYisyshl+VcT8Pu1m5RNWy0aYbK/KT1uHXsAtYD4XCNs7iS/EtPeovPbK/fJJj
/ljXNj+MyuNHEwD/3GJBOUmO1Nmt7mDKW5cIHXrjuLXawwCMfziWo0i37rmd9yM9TOL767A1Nmbu
dAjHxt6IxqviDvcpoLDH8Zf2ezjK+DeYNkqzo2nnzChTFEzZNtsGsWNwPoNfpZtWQzDjNs2wt/MN
FU6dU6YOZJHodwQ6EwffxJkS15xdsfcDbR9YbpMcFMnXJD9QdpLkm+U+Gu9xZG3Crd6/qTH51EVh
RDxs43rTqscycJT2bqQ0Sbyuc/mPvYHH+KYs3W4k1NkLyyVwaGwzRByZWjC+YxL5Re3/sQUCeG+d
9EBthpkAYu99rFaxijaNIF/OeW/0tjGyw4N4Qmp4YN4Rpca+S89Sc6PL/akoPVNDHF3gHycXNVq8
SvrFif2hI8XtcGzgqgZ6zfoAjmuUZirHPpLO0rNVgIEVtYoJa8lYYzK/OKcY9X0INZgFkRlAPFpp
ZdfdCDELlAGp5OU8ufm23ve30834JHuJb3njia0RY0cvge3e99NDlTqN7Em0iB/lk/owJ7Z5okue
DCfEfRM65iipImcp+LFlY08rxxsTTdSfy+Ms2o72A0MT/NJAJsLRykqXXmbL2j5hkp13d1nrjIOH
/jEHFPq2U+k2lGWdLZ6St3Wj380vPf7XyUOo3s6DpxCeT/OpOsgvzTbc5Tedt+zDTbyxzulG8LrD
fFLddENv9Ru/747w/lT8GG+qW9kfiUvKrarYdXJrsCQDt008dEqCZj/Hmy49Lt1pSo+5yn246mlK
nFVwul7DYYDS94Bwyb3EkQM01+DbOONJwB6cACSeuP3wO9Y14aN4Yr4mPgNBJUZmB/rEBlyclwUw
ZmdTEBFj0K08667ulo5ka/5yQ37r43rjyi5sircGfUfLFh5RG0Vxt3W43/RxZN+Zdv2bF72Gmu2y
15+jc1va8UP5QCkk7Kv7rGaDYnvKqWn9sk6jgHeMI4zIkNvt60DQYpSUUmDY/VvpFcf6Ln6mbbI3
b/u9tdXPye+Q83ncNzfZg/Zz3svH9BUwNWHXONEU5mdh2iePisJY2VV7Smi7kw6asm7VRb/Jhvs2
OJjt7Wi5gp+W+2zYztPNNNz33SlWjzjZxY3fQ7TAzkjyY5OgQ3hwM2FjtRtLcQXMv+NNHPmj4dDF
UCtH/07DWm8J3G7eOlrCarHTb1Zhr8gCEKTe3J2q/ijL27n35fksq8cUSUfdaXnu4kZYbVnuELRF
Z/VoxU9VuA9a+yu5wH/sWSYVgJCUVVwEROb7EGL2sMgD2M9nYPHIIitxcRhyabKDYVK9utPm/xwj
UGWTEE2j9wGf83o4nZT6nIx4xZ8DGspOF5tEzKbel2L6azaxGvw8I7nyK6JrDVKKnAO0NxQP4sRV
z9JKKmXoIzM9J21Qucucv2py0Z8UAzr53P0UJQLmTJUUdaVnAXxAxbqAvVZwpOLyAthYpvfUMqqf
BXwloTFXVt/5Vtj+/PxGrz8Db55u0Npdh00PA/aqu15PvZh0SR6fqwVxF6HpWaY61uAUO86CSuvu
88td8ylXEhGUdxxNOUA06aNMY2XlS9Vm8dmMl/GQ1fPNlAQmtlZR68bx8rPWqajmRIm92VwYtESm
4dMaRkJHzZrD0FAz8jyNLSRqsNUtDOJLrTJuqjj94oz7A+j8u9YC87aScsG8YZy+ok3fL9A2F+og
bZTlIn/vuZ5kZ4OdPQh36ka7BBtzn3sl0lhOdAn35W/lG6GeoWj8PUsdbCzJV5rY15OTWvqA2GnX
4DQl9bc5DZfYF2I/TV1SEi1wkR23pZjz/9Krt+qwtc55cgilQxE4Wn0gy6sRRm4QSmfg5FumMyye
hlfZarSID1ZDEuEz+sT9EpHGGutOmebtvRCcR9L9xItrj54Aich84F8VwY5fS2++R2CqxsIU5AFG
G6AVFFokAFuBZ2G046TfOqIfGCvDweg1StyGJBBF8S/NG68BGesrxteasQ7/wMG6igEpAi20XzPx
slTNTdHnqavADHSyiIOyEibZZtf+GArOzyolu8rFOwhwbzi0lTuGIqfPl+Y6tnn/vTX4WKiysrR1
6OJXOQ2lcIQjTlRcZDmWmOJkWCiMwyaIf0pyT9b6OA/lNhm/JGWvf++H6wK3JzipeHT9KW3+qukL
xPAtvY2Ly4APWScB6qqmZLFjPbBzGfopbJL2i4HKh02PIt4K3KVgYsLxByD6boKlSl0rKXV+Scpk
wD37MCs6pLeabD7JU//z9/qPi60bSWUHISiK4OP7fTSFkxZXmsZ7TernGHaFnSrm71LqH+cs/ioz
vU7OVj1JUjI6siBcOVauWjdKrYg0t8PxEiwpLbeiJdeWGdl8/kh/Dourb4bOCQoArBNgsdcU90RV
plaq9eFiHmm60Xq1p4coQRjeFhe2P0mfY1L0xlszO2mtG4qeRr4DoLV47ONdWRyS6CxYd9WEeiwO
6LiIaRiH+pnmyblbdR4ktrG+VZqHqnWz0JXaDThvS922qdvFvhYcOskzKBStQ6h6s+o1KLgHnqUx
onalN8pJptYTqVLn6KEbP+QP0pOBor/uKbFT3ZJ78evZUzrYMKnqyIMSFZJ9Dk7fOSUjw+y2VLwu
3k75bWL40FQp4pfQMQVnAHpT+zXeGMYmOXT5VgxwCt3ggbb5SrXteq7Jp1zxcvCECA+oJF/FX1VE
2DLOxP4ipotj6cMdMz57seTJGbrmuUeVPqKd//mH/YBL1CUd6RBGzRr9tbUX9X6xFkY0Fthzihdk
S/ELiSZ3zo3Ig3UOtmtoVRfJcVpCw7QthC70ahzsv1hbHx8bE8s/8rFg62EVr9vpr3AghksYjdpU
XGAUPWVxjoKxGkGmqIva6xJZdpPyDa/Z/2bZhYfPGoPBY8LFgbUL6fb9Zdt+Tpt4qJoL2p/tvjM3
Alg8LdKcXAqFL/qL/3jL8L+QGF65A2ChrxuMAlyEYGxKLjaal1qUtm0BnaKs36LxhCZoxWnbZ85i
MULKqvKLRPAfVwd5qkB8AwVI6Wpeze9LzvuoiOfmIsBFY2axuEMRHpVeq7Etjo/zzVgnCUPA8InJ
3PPnC+xjMES7CCFKGMewuAi971+zrMZVOJhFc8Ed9VC3MnWNaBEveoQJrfbLOMXf9j5McTXaYitx
Bcj5dSMbs6IGiJ/WXoBWdFsaWWO3mwSsqxHwelLQKXbkAt8O3G++Eov7Q2J+d2m0VujGrUMwGVSK
Ir9/0IinMYSKCViez4DcGvEhAg9d9Je+Ew5Fo7CLZUbSGOkItsWB4IAQNT013ulWCASzykS/W0Tf
GFX90jJn//wzfEjPQaivimyc9gz2MQC8OuyTKhMA44biea4xpQyn+S0a6tbXy6q15ZTpPsmAAXSd
UaaVTkTmjiK6jr51scywS81VvzP7EuMW0r1KOWOS1HtNDuKtSr641Q8rBriqRXL+h89Fpn51p0Ox
jDpqzNXFqsBvLy0TE+hlEkZX6c+oBlH2+Zv5cICumGyduQe0WonU7CoOWG3fwmoyystsTAqQcnAr
WdBnX+xBbc3s3i8P9OhJrXWE6dGzvVYlG7VGKVs5iy81YLXYzi35RZGmcxstOyzYyhtdBa0Wzlj4
ampdHXSN+7CETDlOvX6HZpV1KgMr9fGUDxjCaPsBa8PbChmLQ7paQunLs4rus439kX5nRQK4oaWX
/EX+aQLkFaLg1QojYcdt0C2lKYyV7K1Va3S7C0vFM2YGbSCSqHSqsBdwODtbeeEmSscHWBZ1g6QD
Dkl0R7EKGu4Xw8sC2ToDK5i1rjwZdTffdvEX6enHykk2ofWxGFYkFIfT1ZdpY0T3+zZLLkuHY3CI
pLIziDWGO5mEfdZCyy9OumDf9+mJYP4AL3+0O9H6LXbiEVMMT5nU4RvqLs7S0AdoZKvxoceqXxxf
8nUnHmIRMCQZOA15GK6eVxu/lgtIb2YRX5DYjjfKOCh3UlcKXjh0Mg6wLKc+KEETVIXNgBzoaddv
2zpiQavYmjU0Ak5h8ZJXWb5frBhJ4KHbpWq/ibO2vVGF8NAFkrz9fNF/OHNZgjABrPXYhRSgXxXr
Sl80QqSNw4rosjYKi+KG2RrmcEDXTUijdmZOvfvfr0mAXPMNA5DRn/f41zk/yhoIXXNoznLS/Vyy
9nceZd+yIN3lZsAhyNxLECP/82v+Dzfy/b4j3+diK5YO8cbrEyFVlEbWs246F7GrFHiAXQwLQeHp
qcALr+lhzT9r+REeUlfvcx3MDtjMGLkoixo1RKyl9uKVLQ+fZ84dEU5GbLauQqXWzuAKggU9JKAY
8qvRAf991SeI+sqhoeEH90ce7gY5pSG2TQp7zs/ydDuA7qnSbTCfOjRF8MJIqTUphJ7arHaG6jGX
XscaS0go+9pOtXwregP2m0V0BvVNQEc9Vx/1cmt+K3R3LJ4V5QD/MZVsUFLtSTO9fmYSBuCHManu
QTW3ElzCpjehwieIxl7tFtMuNY6qfmc0jwH9O/2bmqnoF92F3HBzRvl+KP0qdBr0d7TbuXJn0xZe
iLoMvGJtF6C9u8JM+au8tIBcwXEOEHIjfaVk8/EUwNKGbQXtXwJ9eZ0MZ+I8zr0uEyFR93SCieYm
mochsNpyHL5igBODP4RnLsdOQMALAjj/+v70jrU8F+NaHc+96o/yPRJKwXLXtnw8sXa01tMyGgXa
s2H+gPMZ8BHL4BJ1z1G/b5UXRf0tqb+nkRZXdQqr35lwjAK7Xjw1/bb0GzBvfXkIRGYwj5L5OM+9
rSbfwkF2OvzhcSfyY8Zk+L91ARMNQBUDmJEx3QX9eYyOpYwT23OPctlc/ZJxN1rQ3Rn4Qi2enpKe
2F1dsZ6/WcF+jhpbg80z6pqDibpt0kmZ2m43RAJCFoUzox+R2erY0zoZacrRWE47dx6ARzBLs0r4
DElpIy8G8UEFH8zSQehLUH5L2q9YqOxCOlnPE8VUA+9LAMhf0C0In+sy3+Ay7sz0sxt+VYbCNAYi
/dUnUDG2GOPT1XKapAy4hxftO9SBkV58YydPA2ClzJHN+6Y6J+kvleFxKlv0A3ZoJdlW+GCF93Hz
UupnEcRM9FyC3dEPtUWlC6EIoFuenANuRrV2Fq4v1QvwKWDME0JWoCdYsf0GWyITXDqd6Hpnyvby
VHLmOUFkW5ZDn4U5Wv8ov0kXrNWZgEsq4K70RoapoOLm5eaR11f3wj1TweFVOWCiSH8+3mCniUo4
Pr90olRgHPRrQK/JbgmSj0NSdFPzdZSfBMsrQ49ZUB65AyplqRcqTh25er8xki2WTRa1cbCPgTGO
362WluRONnY1YpWNP65svBntNeEm+fOfp/muawChw49rp29iNDOPe+nLl4k5LijcEX27p/HXYriM
83pzA7mQAW0jP1jpfjX/k/dh9xyau2z5bgw/FlamCXnFJN1YZ9V9hH+nU7FOmIpam7L3sPw0Jzj0
DqGQH8Vw0wiXFGRUuqMmmzBhQ7FHucl7L6ludYAiRfuarvPkyU7bXSHdq9y8UP0apPshuwTTJWHY
2GJ3OR3MZqdzopfpYxEdi+BWkTZyuInyvRpuguQm7fdJtkelh/IepzbQkcVyJxUHHQ931c+18zx+
g8inDI995ue7vrzDtG1S/Sp+aFKogWepP/UM/oNvMttjmXaa5VnmDUD2XNvKBdZvTgQMaq8zkCy/
aDSp62l/dd4YoOCo8RBSJN37kL2WXRl383BeGADGYEvxxrSNopv9WRIvSYK751Lr453a1ard5iFW
AHLs4uAVbSKRLkrdy/SF08liI4CYq1PSX2PAiNRAD5h5bcAIxe6tAa3Z4qEL1vmtXHqZIYJ+WIFg
BWCtLo+mTT2FdGCGSsSwlWMqs8TU0aJvVqdIaCDmNWjZAd6J6el1t1rzgvdcyk06AM364gz+kPqS
E8E4XOtANKC0P+ijvw5+odLaRIqE7CIH4njSo8GtlQLpGUz1lkHiMB4gs5jh69S3rS2KYf9V9f3h
m3ADKz9w5T6u1fd6g3/dgIYanrFoWnaheFNvwupEN2D2q059i1ugg13X95B7aA438zQ6Rbr8gjTO
zKlioX/+Ltav/251rHeiWn8UkJFwkq5SWoQVIytLhvyyZOJLqC2c3TMVV0mqu9HlWwQFwv+cnq6X
1BEqB8KvUf5dFeBFrmTof6i0Ptuxc80SZZMuNX4qlWWecjWEONHLO70pcvCwbeAFanPXTPKDwmG4
r038cTGNfAzlhj9mzg0pUDE4XZNif/rbmDi0YD9PX7yla3057hWWAS4Jq7kImLTrlDpegjid4zoF
Bsf6GKQi2uB3LDtj0A+uNMadVyGib8sh5ZIOWjex8vDUAbEIGTf2RYZLSGhJm1kU+43cq7ZWY+yd
9qHkh0Gr43NWWhvTWDkweQIYAxnNTStV+nYuQV1FUfxzxtH4ZpbQ1sW38IunUz+sAVWCksknQc9j
Lcjfr8YWg+igVJf0IkOqsEezfZjFZPv5OvujpPx+ob2/yNVXD0INGbI0AEjTigw6UPn2Y6mpwNHw
P6oJ488IZV/XM1qxmR57ems9o55eTFi7J4bYoKUOnGSU7yYTftCIxu86dXJEoAzukszgXEH5BhPc
pVxXIfcJ5rZSQ2gJFSLplsvXVb5K5T/u4rWZLtPFwmoAyOLVLq5iU480nGbOegewqTSixavFgeaA
GY67qKJo0ckL+vBGm9b2bojl8sSfAaCFv+7nr/dPC//q9TK50AFLriMMqtT337Cz1ADxl1I493W2
0Tpl2NQdb1FY1F2pyZAU5Gr2F1B5aqo5sjQrd1bckSTAk/BCjSRMy5m0JMZXQMZ/3pi0Sjwg9CAq
iFS8v7GiGoskaxrhXFvz4nTheFaWekd+kLnENsi/RfcyoNo6BXxD/BQPIn0Ex5hBSeFD0DqKEF3K
fHr+/H19rJEZu1Aas5P5bhTzV/Vm0w9xModVeMlwo79dqGd1pd8EOMEfliLY6YHVuFVqhs6k4muu
8rtw6qz0A9KnXiIcpvJGYUqqioWwDdsuJ1fQ3wormn3k5EVnghfx54b/v67K/+Eg/uvbfdRVKZcf
+Wtc97/fKaqsf+h/FFVU8f/SNGCQhmIgaiKs/f9VVFEQiabIprRXsR6CDc+v/K+4NALSeAXR2bUQ
HwHN+5ekiiDr/3edKMki9fnK6VS1/6Kpsi7wv3YmEC2gzIzE6MKu1kTX7TwRlTyswtPRnkRwJ6FQ
aqSoZnJf6635lS7TVY3651orG4zJCVIAwAreb7Z0MJiQZEyJTQuHYCdoTMJROCnRz7YMhoNipshx
/PU1Tv/zIH8LqlwdHuslV/18Ojf0cvkCfJd3qQyGA0kiAywUdE7zQZkFr2iir2Qz//Fgf2phutgy
akt/Bgp/JUz4AKh1oM0jQ2ELFWOkXXSH0aMGqlQuINaNWlF8pZDxjw+3SoQiMS5jJMhyeP9kUZZV
htYZox2gq2VjJUKqm0VLAhHX6MPN56/xXw9ocfTKDCR4iesi/vs1JoFSS3JqjvbQFtWtUljaL7Uc
620tDNW+jxvrK4O59bv8vSxXJjW559p2Q7/qA46dBYngDdKy9jBGB7GdXyfcxQ99rz21iWbd5IV+
iOqvpt7Xi2W9KFnvindZ6dzXI64I+3jEjZPJnhKJGjzXJ6fNymz3+bv8eBVmlSJaYavQhIxK9/t3
OdRVLiwiMOdaqoCcG1V8rFvj9fOLXK8OJoQgU+iey+AUAO1crftpLkwgE4xuKk1qHq0xnU8pLJhd
K/X59j9fatWIXCXwmQ5+eJ5WDZMoGbG0SsKU4XaWlyMMLmUen5Ux6hfv86utK+39wkA4j3iFxBoi
VUTI928PO9A6L1swAkJiQj8HGfUtqob+W4NizDGX5gjISsKZ+PlVr9c/r5NZL2JmlEWQWdX11//a
4GEHW7YyI8pCSe/u42Ch0jet4kap6GPMnKn/Eaaw0rQpAGVotzhjEOLXRfTXBafErE0xBzawMi08
K1aCLfry0xfb+h9LcQW6kf8QH9e2/PurxJoqTHFeLehcVrLdJVLoTtaXfOh/vDxAKwpDTfBunHVr
ovrXswQZquk4eC02irtYXaWacBvUsbGXY4OBbl/Up88/1sfYgQUuAI9VIxYUy/XoaG6owMqqXmyN
bgjPP9gmho522fXA8qW7xGyQhmqkL5g3/9hxK7EA0rtE0c6+e/+UYJfkvCmmxTa72fAa4Ad+SV9/
GwhL//j5A374bGuMYv6mI0Fq4r643spfL7TWK6HPlBn8qKm0x3EJk00BNuc/Hp2EeWudKsLhBoYH
fPr9VRahFhNVygHJzvFM/zIXJpAn3f9j70yWK8exLfsrZTV+yGLfDOv2uurlatx9QnNJLrADSIIk
2Hx9rRvvVdnLCLNMi3mN0sIyQrcjgINz9l7b/fY3P8xll6L05innhP6r7LJLijQZKn+zRC1Xkgnr
iDbev0sF+stXllJ44PzgPgSp/C/ZZEgxh7gKeMjTrgSIaIG+9A1mnH/9Wf7yDLBiueY4F24VIb9/
TkBbEI7YJEHOxxRJnE21rg9JDEi4jPry8K9f6q8f6PJSTPlwe8F5/DMLz5llsUwl1gET5v7KtGR0
gqulLeJ/1466bKj/tOEyfqJggfeKRAAK0J+ubsYyxh68Nd6MbZS57OkLVnTc5r3YevEycWnylmrZ
Rl2MtFwEc4XRcSrxCP7dz8tEnpVF2Ao8Xv/PHG/Wq1/KAotHOZNseF6yNnWOnq/af9eR/OtviC4M
xRvAY7RFgL7/+bEXWakkXA/09HOjD3mKDHJlNnySfus9/+3PxAugvSC7gSrnz5jhaHVD/HozYCu7
tvexCPSpqZL835xdf31SoBRAtYrpn2EK/DOEc9EymvyasVSZaAky2e83epzy/b/+LPgL//SgXLSw
l3jTi6iOyib50501LMpytfEEfxvNMmAgzi+wD1PefZJ1kJkfxH+VAXyfjvoUkVqbRYB6gINIEsEq
VJXIiui6eHPXsX3iBWFs4s3C3XmZqpybolLrZxxan7Ew/RTzO8vqptwGWQBveSl6x3yTfm/jQ8Zp
bPZr2c206FzpVubszNkKhKQnKbAuzn1q4wGKnmsXFP8Af6sgvWOTlktyRZhCWjyWOZPww9QnMvJ3
nGedfQxpAFgk/mUaYEbSo/sYx8VQbdy2BKgXtxXTka4Ml/i4+KXJr8eyb19DEq6OfmOZFHR8uvY+
C1IR/4B3uuAA6hVWJ5xqcbi1NmL+4yzNkJ4qAI/6YU3DBotvv6wVWl0SMQ5uL+b5hnp7UVjN4hGm
lJ7KNj1aPakZ/ozrZZypVdjE4C+8Inxq+jnLAQ8NSbD1SScJHisVkqbKrL97LN3VTTdBsbInhm1P
ekLVU1xtxiohjXYMe09/92QmnXMzhJX/QjoIaIBtO5Ng/qvOgyjft4nGs7BKP0dy7YSj2g066YaT
CSwKi85tmhhf/yR/EvZCq6KgTVrt1OwWL05eiJU0ilZ4u2ApA5CMnmmKh3jJo5ck9+rl1KwJrX9r
Yv9r7e3sMKFCgI5bIm4Mv5pdjNn1hcrb7ZyN+aMcKySIKPGUu4uaCioV2FnhPebCYoITKgJ96Kuw
Xrd5Hc0YvkdVY8TKCX8869arH8Zu9KPnJUj6hWzEQOMlFQEAQqhDVpaBBDxYS+gS09zn4j0pzXjR
v/vO3N+ZMlDmeiL+zd+3orTms1DLemX8JcGMRcpnTYSv4mIWsFeDL/cKhLeHWZEA8q0durF4X0zY
+v5Waycx6T7028HvTxXidU/u+oyYNKQQqpOx3cuuTqd4B5fdsZ+p3zjDTcDYsv89dqUhRzathnSV
h2Dx3TtHJTo/963M5701kcsIo7T9R+UkOjxmaVw8JMrpvkQf9XQFmcKIazml8TwCxdCqeehc4Q4B
Vz7ftx9rmZUXK5ERqbhK5zWy786kyMhEzFEPOy/tKm8jqlBF8CnKYdqleKNh3DmrTLZGRwLYAwj9
eLvmRScf59qPYd8NqU2ReOVgf3Opms+ERWWP+cAa/lC9j7k3EZ2+HlbpLDf1nIn6MCWtTa78vHKd
/cLimXZ1Htq7YfKlvJ7HZKifEjJqgoNRiCH3SHs6DFZ+LkmtyQ3zWmZHCZK2rLLtvirZO/edX6kE
XlQGqZidlBNsHlu+BrGkKyVJk0X3czW5r0vdOPYY8yeDfdALHvs+zvNqnwQzyu/BK3zCpnxnpI3Z
t12G69GCtsj6uPq9DjE25SmvvRwGShO4p3Cc9PQjrIKuJ/YItempEEb51y1DruBhTOUUvTXNOBZP
k5Pq9ipK6mQ9etjYJI+QrNH66yF968KhuHXaVMi9V5fNb8cde3mbt93C0hwCXeyrrIVhPskgqb91
BrL4RjgNLry0HKdfRCFAqVNVkz83U0nKhTYx7qiK5X9XzXoy25FkZMZyssHG6fZgQzZlxIX/NFW5
G+50n1uEV6zG700s+st3VqvHfjS0GZHFibtqqS7ufK4F29pPhDz6nmXX0LoHRJWrtsIC12H88mQy
m6Ocs7CnEZyU7f2SeQ7uWjFE/aEvTKi2hS8IfmjDsi1ozM642QK3BbzfzKXJvkuqGq7uDVKhGz8d
hLlzp8u8mP0iODVuWJbEJHmF/jHIMS/3elzTH1HNwbkFWjlFX1235Kh5XFcP13Gfg1sgA23ydt2Y
KEIxO6cwu0TXdXReJ7cPN3JyxnTLIY4Vzxk089fAG5lbOta66y7PhtjiMvPxhbjpwphfOs2wnpln
DeDNROlADhz1PJw7Kw3pr1Ebqn2y9H551TkOCDFZ16X3MgzG5Ls5ZkBzdjjKl808EXS6mWkKUaNE
SwqpATZGtK+8FpOyqjvnNmpieRglyrgti4WRZltkYbVFDh3EP21Z2xQnqAI+sIySuA9+yYZ+Rz7S
lGiXlU8yyRHDKPh97B2hbcJ1n5pAfl8yl1YajfHK2WbuJTJrbWMfNs00QT+TsxctsHlbisI2jczv
RpiMbHBsTDByPB1R46f+dJptb9TGLjni1maqgLgMnAE/EdxO30q3CIatEhFLsa6NuG9FFrtANUp8
dnUdA6D1SpuW57ryhNktqSiwQTWBKQ8xAk1o791cYVO0cfnlKZDs2yF1L763US3vSdv1QCsCH0sv
KdUje3skMf5Njtsnu7R1+5FYjdqrT45qGYMh5eS+aluMl6M3kWfEppvibcxs9JYMOtdXBfT0cd/n
rsKgrSfQK3FTLI90/RZ96cg7NUWMwJbZRGV9PdShoFEf9cFrDKvG26je5WLay9qBe2NHkl9UlQEs
jNtmeMzXtYp5Pzm2gBBqPSBLZtr4DHWVLtu4XrGL91PFjROvWfPd4+hjyevVR5LUmRgSXdj5n3ls
QGAKwNVE+ViNQoehUYesTtlObA0AbY0ttNQ1Q69K/1pM0EBH8hv32Sap5Ciove5sHINh0xUlsB5k
LjEIQNvHd37vQkOgtzAnFEgIsmiSSLQPY8hkY992cVXiHmyz7kFmAITul7xuU4YsiRpgFZTWTted
LlefOZAkDYgg5CYnKqpGLVZ3Uzl/81ZlQ4J3grC8C8pgtccqGMr5tIIPRtqVL5F7nQ1VWl231BLD
sy5TT7HSiiArzkxMZBuj5ezRTW2aMJud9aAEkVtXTbc2g7zx/KUIP8xEqcD56nWx3KWGgxTMDpF/
AcJd4QftT8oWMBpm7Xuok92UZbtAqPFUcCD2RxvJKDwVUlwcSbXKhq3kcnhhW449uJlG2xnpS7V+
78Qix7OpkxyCkzIuXeEmXh6TsejwYI8peKpU5EV1MEyYl92aSIzZNH6YP1J0+Ri6utLj6+/4Cvb8
MuF56P2+P47BUD86omG+G5lwfWty0gWpwbux20ljgifD6Owc9hXODrza443M/AB56GIwf/gygpqT
Nb1BnTNkqYW67fnfF+62PG5eiiTWyQYdb1JHVcPBFoAQ9/x7qwezYdj4nYw+L0jdaNPMy0jMn+N3
DzlpYRnNF9BobIAcjQRzaahRxokjHnmd8faahRa5pacg971blN8zJ2cHESJTgHJ9isSN3+M2AP9S
jr8Mh/q0HTvwHxvrAQDemjqb3royCdATTt4E9olx9HNfrnW91647FhuvroYIT7QqEFYB+7P7xUsM
zlnl1iWk604/h8LD77ZYEQ7ApJf4IXJkBK6grme59QsAURi9zEXHZmciOpJanyLdZiAWaoYzZPTM
yZM7lULtAlXW3W51pCo3ed7Z3/XgRaggl5ZlWHZlbzA+j9iVpR8Pr1gp8o+mQnm/WcnIcnbc2aYv
jXbgLSrK6BRkGbWUg5sF1YCrm34rRcV4PTas1dCI+XLeDHh4VEkTFM9uDGU24jr0axJDzIAwmMFM
yLKO9nMd5g8zO137kpJCE23nPO55lND/xruO/EjkQbEjDkCXK8DD1ar0NtYhirey0YDWCRzj1KuW
cn0cdSmxEXKY3sTCAgnNSy1eukjGzkubeNm0Maay92sX+A9zPzo+8X2BeCpK1NX7yLFk0uQj8ZiO
DcbNgOsgYVdrm/dAywYKJldGSuyq5jLsRd26DcYc6pVyNd4sjoMsO3rBWM5XZcRF45Gex/Rbdlp/
1a0Nw50SPadnwRDf7FJ31r9mZuOYxp3AMKTVmV2IwKxkOHANjhe9huxxRrNN8/g0ZX8ds9ukP8Sy
KsJXHCHBPw15NS6HuEic6sXXSiNMbr1FetTYvvGG+1yjNrcotpyL+pQCiP8ndrL4VZl5fZlilte+
rjWI+7FFUoKELwy/y760zwFXQSKjuYX6O3fV2C+7sVwwVg1zkhwW4drrGY/PDF5m5RrCai146Jwx
yhdQscGQ/zad6EGoNcn6a+768bPshtxum5RTh+dUIC5rRTcCfFISkxtbhr4OoyxHfIBfbdhmWkWA
xkxPBbwqz39tCt95tSW7N5ttTQB0GtfjqdTar/ZdPTt3OvBreF2ihVpFBKb6lGi002Oc5NX3Nqz9
fDcMuj5UbVD428hb0+/hPIr2wauiKePmFflh+z4WXOSea8WQ7Cff7eLuKzF1y570QKj2FcL9l7w1
abVrLENQ2NHxgNLLV9YeZICq/lrFY/iMrW+cjzOloK7Zp7shfRS0M8prHYPb30VxJYK9Z3vnSEO2
+3CX8KI8jEqKlXgYM4iwbjXbPc0mCnKo8SBbTNdyU7D9HJ4uWa7RpqPe7PEYzevzuorxp0QpAUmt
ctzvyRJGt3rhj2y7YuCoKKbIvk6FcUhYMQ4ZAzxx1A60T0ksSMYWDCMWHIDYtIfbYdeZUpLS2bfA
EKPa6g+VWqSdgiktarSwnNztOMT92dfNSFB0nsbtlgIUVds0NuMvMeWmuJnCBnRJuSSxOTL+zED3
ts74ZHpVgD4QyXyn3V6le6/pRMoh381P61C41XHVtuq4PSO1O9L28/moYxKTkY6H5BTHU2jpRdB4
3oTCcbu7pijwHhGDF8U3eO/ld22SJtsVUdsi0gPa8SwaZHbsoRS7qCyjS+1Wl+a6UOM87+JVlK+U
fAsFaM4ZujVZyOLvprhCMB1oOE7h4CoUpEmKldiOgfmIGzmBUfJTWH5l7Fb1ceasbnc8l2yHzZxK
F7SQSuEbyBKJXjUWUKInthnUnwFl9uqs9YvokpUQTTn/Nqoj2VPOhRnOU2vtJ8+lJH+IqMDia10q
3R0damNxztxiQNc5rDnzaWvc+pSYcUBCCFAVjI8Lj4BETus4P4lIXiu8CSUSC+MM6/vcFew7o8rd
hzorpuaqwjuEyjmC8+7awiRgP9dqEdmtWJLZU9/yZQxYX90ICntqKUnGO6dNFm9Xdavn7hpQveaD
xkGpfjplZN2tNG4/HHsJl468iZK7+jPe6K7j4Ju8SHyvA6fIvzFUjIMSUfVasU7z0KmBEfl1mG7D
aGbg0pE41d4mWTR9TUSqLYie54p92iNNwcQV95Uijoqbak2y32Fn1RfF7fijtWnuvdmsHeuvcqb6
PhCW4k8bN2o892rp27L5lucS4rJXJ0P+HA0Mq+kCdOXbIOGaVwuO8dAObr4JeTR8DXXCLwUUqTTM
d1kbeie+55/4li7Zyfe6Cb6471a7vI0/de3NP8o06fcqQWYbxdO5v5SconXRds4DUv7JCz5kEiz5
9X+0LKWs0nAsciNcvbN9IR5EpH306F45ckhCwoY9IvrhB22JkKsMEV28734K7/+DhLvMGK5/XNA1
tHPZlI5lUFSO9+lIPiA3MxIAEsJOsakgQ3to0wa0HYVW9fKve6l/6aRe7Kw0a3HXuI6PCPGfW9A6
tSFPZoQXn28bxCCZZHMLC6h3xPw3m8NcDJm7MENCSxClzM3++aXC2Yew0U7ZxhVFdSs5BncBgva/
OfLmVRiJ4DK8iFlQ1PxpfNpHIdadvMQXG8TmzCVI3yBs8f/Nq/whs/jvowpeJk25oFOcM2j0/uyd
7OVgAm/o8QtOos4OpuLUARcSYIyN+2q5K4YguZtihztFJTvxknDgfSGupPT5+z8gjjwa7peBZ/Dn
6HELtNUVgh+QQnncTkMMRMtB9K478V/jiv+vvPqfF97t//ojlUv+bv4ivNr+1oP5Vf+P//1lio9f
+n88/W7H97r4+O8yrMtf+E8Vlhf/g0sIrBUipDA38b//V4XlBv9Ak8ioE/YLS47l9v9UWK77D4Qa
TA0DHl9+xcs6/K9cK+8fROmlzJgvEXN/WPz/jgbLg5z4T8OT+D9FzmhC0Lvgi8Na+c/rcOxLKhlT
H4tGKYmEZwrpHJ2GVvd7HqTgFBjnZ9T77ZFW3/gzYJy+66ZouG+TtHlzYzvfG0In1aYSsUa066av
VVC8+10D7mxtbb+LbBEdYyIJdyqbCk033gl/x34JYU3Bi/vjL3KOzdCC6vel4hRaeuKmNwaG91s+
KximS0Ab0qEz+irDdrjpQr96CiYT3kTuAkI2aVr+a64kEOVNed+0a0SOTb68zpaI8GHsP0lz5C/2
oXcJnC3jUztY/3aKcv8CMp53zjLrPQnV+vZir+kzGEN5oar7IqTCLYf4Lq4V2b21712VreOcqKo/
lczEW6GhXTWDirelGzdvYh7jO27BEAdo/1+ppYjvxqHtvwpRvFsl8qvLfylYlpCM/fCZ8vGTQdRy
bdu0vpEJb3maePF5FuFXJwrGnUUVn5K1fI8lX+Aa+9W9SdbVx5/Bx8h1HJ3anO/pj3eZLFN179BN
uJtwIFGZvMcVuQGy9d1dgXt2BxM2OuEsd3dSDOFXUDrNW0rtw2zCm4b7kYroFPZ5dR/icrjyXBgD
Q8xfmOPwi18Vw5OLG/HKEZxjm75z3WO9BFxSHL7mUuXOIRrsdAAMEN/JyxsfPN7vkplsP3ZLdY9h
mtZTwxN3t0Yen0Tw9sO4dZBXASTdLliWadzntXOyeT1zn+Y/2LhdPO182IifilEL3V+f2MooFBda
8+XHw2js4LWJq+Plyy3zJDqtsxJwYZYs/Crj+r3TNa/oT5/KlO+mF97W68Lm6vK1alDxpzTgI2tO
ZPiM6p2OEChxwYvGrYy+ErT0X2EgC+JZ+EFqYp1Ppd9/+nMW3QUhm/siTPDTazy+xcTeVUM4PejF
mba2n+oN/+orXs0Ht84aStyu8a7ipBD43Keu/kY8a7wn9TK+F4jor92BlInYTimOMLrfr9zEuQNn
xrm/3B/39HSTG4U0b8+14GKw8qfmwJkkdoJle9cpBzw1mnU8yY5/SzmimCGO5gcmlYnErLm4Sv0L
HDj07S6PhxmOYh/LT66e4UnHes52UFuzUzwm/qfvNLiyhqVhSkc1ip88M4A+m7W/HSTtlaRJht+I
r7Cj21QCO5xTrs5G1EhDkv4eg+17QhAyfdcZx6Fa/fAYB1X02DkTQKIxmZ7ozDd7I70c8qa/5L+k
ZSGsa2Sukzp0T8xdpqdFxoRqxD4qq1y4ez0HwG6rsbtAmh1510due47XyTm4qmC01jdclqQbQRby
Ju9OLF32lKI/59Ea0ofRKaodwWUhCskOFBozljtJhwsLnOfvgsoOW1OgwV/YNpgLGujPkjHRKXcc
IncyLYkw8ddyz5U9uhui0b93dDZ9cxpmnV0yOts1jOW5brmHbLgJRbfTWPnvyCOKw0I75GpUzccY
R/2Ty1ZJBWjn8FyrENClTu8iRgwwURnGul3/7Gp+2/1UabP3neyP0FJysvhHmNgsCbCHpM0U8OKF
B4Bj1Go6W5gcTUeuTz667l1JDMYLAdvm7GkRvPc9mn98SpjgBONUXKjdUJ0VDY+Wjh7ZVm7rvvRO
VLyldRy+Ibg4+2vIXXKY8ue4AJQYiSHhgSOTaHXVcoKQRdtx0vlwDnSfvYYeJPyiAtGfDc3wQMdg
PBmV+Ay9FDi+yQdXycwY865bitvIxNkTPZ9062St7bbG4d4aRpNLS7oU66EdVzJU26SoP9s2+20G
ble5mE9+7oLPjtbiGy3O9MQ9n8Z1wtoHIidKaNLzACMhN9FbX2oPCpVW28nM1cnQfdrTGjJ3fP8j
xWDPwKlW5X2+FPqA4q17kRO6rWh2wzOzc/kg5Sy2jFKSnQmD+cfM0PA6XzMm5iAfSAmT5P7MHXTO
itYo8wSIn8aSt9J4DIkl0Qvr6PGZLv7LwuuGnbOK79UKFGAzm0awVOamOq9wxG7XEIyOZzzviqFM
tDMF/R7DlKraTK5lRKhmBrNjfpJBy/LOBvtBH+sW/PNME4HPm4jwup7nYJf2tb1ymMuc2qzmhpI0
YXNdK+WjCVvMbUXWeHPxStPFa63vXgPCMNcL3XuHbd3jgeJG8pQ7bX6iKJkAYs7c09JsujL00N6M
ddReTMn0QTs5oQZon+nqF1emadVL36br6yUa+nqZpXNZEv4d3RqPTThYvPPg6g5YpIxIM44mET4W
Rb+cwlWEVwzl9U22NOsJjSzNES+rd5Txejcyftl7q0sqlcbbmuR9d8QIF+1FmrC3Og0LAiMDs92Y
m1nnnyObpfdemA77uYOG3l5OKs678srLg/JRSEm+3bjcSXy318WwVp/jRDpXg3qaZq1+zlTN/ux6
E9AMT/2W7qJvI5Uyu1hQh2UltDQzrs2DqvtvSi5QMZsIj/VlbPLbJzGQWKN5gQjLht9DPFLedcLs
+REtLy0mntT4HPGCG9nb7j5tK+ezREd73ePwefUicguWPrh2FkvrJgtGfUjDQj3WfdTcLJJNLWqw
v3bZOvE4Fs2TT2o1jQw3JLqJCdv90HSPM5e6o9fmt04UdI9FTAxjl10Go2bwTiF//0DGHBFWs4Yn
r+03PfUKfLSYyCFT920evlaANR6Ek9mdGWy9yTqiCGgDbQIO3GD11S1rddnKjoe4T4IzncZ+q8gZ
x6HePfQ+B0BBY4bu7C5S6zsV7LLLCJA/gJD6mWYuj+mQIFQwZCYkpgg3br2k2zauv/lFzGSSuG28
S7NzVosgHqGMxdZJh/41m/L4mp1G790JIm0zBgWg3sq+r3ZuLhKPhsCQhMyENXTnK6Gy4L7XwmdO
MKdPRZumx57ZNS7iHBJnas5mcuw3N+yz+84rxF2oE7sPOo9EB+kvO9VxzkVT4h/LLgFwXXTm5DFP
3Fu6rkSt4UckDsE/tNMYfPhFovd1Hi+AAX10MfXQv0QcbreqnDF7Z4srrph84M3TjfDI25sIOElU
RLQUQoOXZFbRx+ICcdEUvtuQ4e++TyOs/NnIfGUZOqCa8Xzwm5lBgSXTkxG/2tlqZpob4m0fWdJn
Pxxu8xXLEOahaN8jEjyXpSZsq1G3dZBWaJ2i4YgBQt8JwT6RFH304g/qrTTetMfiA70pDgRO36E9
hiFNhiJfmAiTQQBnn5wsRmHZJhLT49w1JVM3dC0cDvPWlXFFSh1bnGRQe2q0wEoVkIRllwH9hCbZ
u8htcW07+sJdMIEWd8E3tUtZHEXQOZ9LXkXHsk8vtnOfdmwKdFAW43qNM2t9mCkKdNV1HzKCNssQ
/GdPQ2wToNt5XKlXjn46BzfNghymtwmIlfweebveujONtLLXzrfFce+HCLWE9ogQbEbcxxwMjP8Z
x9s9ULv+A0FJ8KPmdPvI8iW90q3l6Wqc1b3SekouQyiy4JkXCP92qDKBcgSJuHeZmU6wxhtzFQe1
/8CKba/cNQhvk9bQoercofjucPW/CRkv3WU2A1m6LOH8bAfR/SraVRDl2uSndGVLGXsXC19jy1tV
T+s1Os4125i2iHZt0aMDGa3bPdFM1o8qFeIHkhKDZou++nFCeEYMxQq7cxsw+n2wdBeeRpao2uTk
S72HTZWdqAn71zBzyDiI+nW5EkUfvBSNDu+LNBoOWUknKowuoaxDCYBjU7ZJ8jClrXMCNVMzXtFD
92jzlGkcML4ZV7u249Wq4vbdj1T8yUGxXoWFtd5uiGT+EFlvPQ4NT15O8/LIRDV+Jflr2od5jvnP
sY17K9NaXeksLR8K+nIKAkfvzDR8/fI2r8JbV6A9iOIe2YLqgEH1YezDPPAQJHBVekIetHMHCqto
DBKSvdSvqmwlSNneXicz0pM4H8x2jmBPSlsguZPh97kvwCoI90XB/9zq2H7SLy/2UjnUjM3CJs05
fTNmVbCfQSbcX2Cg+w6OxNCWGBgh05ykye1NIJ36xsrhVzXSG+/cURyYNFocTBTrGQ/tpx2Y4Epl
n+JLdG9Fr5T3+rowRtt6U3WWYzTt7ahS5lSdOKSKFv1sw9u57IvbwFun9yoyFfm/S/Dlog14nKQs
blKvJN1Bg7Nel0LuZ99RJ8qfx1gvPxe3pNFbWHmLuglkfzlO+wVNwJkmozxjNBf7irYVw97uZlYo
SBwupTsjg+bYiny9aw2BJUts3deMcB+wjktErxLuSugNN0R/fLJ3Vkz48+Sk4uDQGKRHsMEOtUhf
M6Oeq3n5pgb42ShmgEcXy7Nu9M4xl8aTnV5mFSfbiwbzRzvl63WjyvjBXzL9ImaSOr3Yf11H+wNm
t34YQ1KSGa4TiMlSuG1b6NHd+AmlsQF74L7PCrzcjKt+NyaacstATpmYgR5KfzUvDKPVTclnu2qo
dw/dWn6jxXAV5yO5QdVUfa9RldhyXu/pIPg7WvPvS+G860stVQj/2cyckmlWEdSGfg3eJNkMYfVT
VBrkhwtbdRJfs+YZXJv7xpl/NFNDT3qeHlSIYQIn8nKTZRFJqkOS0bL3kQ66EHaznI+vGSqOrnj7
Q7xCBXgzYXbbVLaK2W66cp/2lXfrl63dd2vQnCtJNTk4bQjkKaFhEZBfksjyjrLU3ZR4uzdlOWd7
0i+WfRvJlgQEgh3yYbzxkc18zEz4q001OkhHQ0RBKYfcbkjn+VnIOLlOVpv+TNOUKJUklHtbQ/13
PG77qf/hcHKRjZRskIEfELTdIq0L79MOhEhJLYzAZvxCiU0uykIY5iDKhTE++QtZlvIcjwAkoxRu
tv22Ggb1sIhvmeVc28J+TeH4wdz/oMlqQapA9iw1RTHgqmp0dl00nJt0cu7yNDvWtIEE0VaIadnZ
HKX2c580B3gNr7oW1yItX/qinW6DdhFPbVYmW9drviJkH6PxPkM0njLFO1253ORQkd6NYwv9fbx4
ZtCN7QfXfeuc9K2gvkVG3p2sDq/bimMuQf+2aQjvAy226euK8n0S0TfG0Uj20MBQWv6okhkCQVqR
QT1P3ydHMwV2GYdzLZTRxEgNPxLKg+aYBfF9Ixj5ekkOIaNU464earVLvGneYj/AHd+vXzzgF1PR
0nIGOMdMza+tDNUjvgiYKKk+07FvaQDUL44rj6oWQLOLYMex/SqG9IbhyHz2nPE3/Tm0uO3yo9ZI
BDd5TyCPyN6UL9bHtnR+ILVgu5r6767oHpvQ/a0C9dal6fu0yK8ySJizcXPxASz46Zes3aukpe72
ag/alBrg0wT50zoOv/Kmm66ndeVpa30i0er+CpeS+d4KwWjOdav7wfF9akUnu4lVA45d+DEzs7yi
0OzrXVVH6DVNl5448Yj97tVyDAi6hVQNn4j4JrRKR9uq89z7R9MEZ2Yi3OpEdOrk+vl/2Duv5ciR
bMv+y7zjGoRDzWMAEcEIas3MFxhTQTmUQ+Pr70J135lkMIe07Ocx6zar6q5KDwAOh/s5e69dLhPh
q50EDtws51nUfOFm3iOJOqsKkto8FKcJVIHeQljb9oc0JgQB9zQVgVzJM7kkzU6WlXNdkuUqOadt
6Hve+6tmwmiGnZ4i8l50vd5VqR/ELjAm9uaIsQNqnhybpAsNamWiFkdvcA4K2bLDqYKyPwGvCM+O
U5I+rWHm2pyQYdvHr05G2KW7ahKKcU+xKXp0O2KehG3votFEjDa49Rn7+Ftt0S55H/b8KXfOkl0j
AGm3tOGvRJQd0FxA7fHkcxa3d0PNhzIid0VnI+03fVhly2O9xPNmRt0cxjnVjFYktwXfLTLk5idz
So5kA1yjbAii2NL3Mqdp7+f+IYlJZPDS/sxx6vgBd2UX6E7/xYlaBLmcOIayEORDG8lZzVJGuHwc
berWZfYmCSXhqtYjsHPSfUWEwBk8zxBZ0QxvAw1N4F1bD48UCY19KzXjCLZYDzpSO/d52TZyG5VZ
+7RoABdh2lQUMPxyVQR59FNpUZOooXXLZYUtDm6MviqAetTXZYMEmSryRKqTy6IJg+DooDz+KfG/
wLyy2QQk7fStq8ij79KiOgq/HS7ZqZY/5lzIZ5TcCi/ikh47mvItNYLJQSo3FeW9q5Lke0Q38Asl
NgH0pzdvTMdrH1WbIUtRCxFbHRzikTLdUbr5fIwrcgWgSa4/qXpiZ+KiwuP4YzQc91o2qiHC+p+L
oclzXlt7N4CXQWwfz7vIc6YbrweGzzrR3iHpXYtGncNRLjHUztOXYWu4arnOlzq6nE2BskD6yU3S
cFIWteG/5H3vkKnjkO44JM2TOyTlQ5vI/DVG97qfvKrbJZKvkjV25lFXo3Y7pGg/ua19ujeNno6i
VWftFzwD5JIgACEKz1wDlQdT7nzM/Ue978a9VO5wwWmdgkOrIH7zwpV+Q9UB6yPUphKhhJ3a0b1r
1n7oj7Ao3GJqzlq7kbshce2zJivErTcvP+c4iy65pOiQVe2wiyqUi+ieOPAaaPAOZTp2R74o7Xkp
PcSPbg+QzVWW8YKCYgD2n5boNcpkNwtKBCOh9QVzIL9L/Hm+T6oqJpqrkT/6vnPvErt9gYsLn8ft
tUuUklZYpmzjIzbGx7o0bx2FDavs5yp0jBX01FDRUPyg1yj15nswOOgGOtwOlLqmPduYnq6tPZ47
lTfDZyrUmWiUhlzCY+PqGu25ijX52DQt52GDFbsuneQiqaR+0fP9u2gdAOgkJJPtlxMb6SOIrPA5
HLyy7g+5Ul6Ab127TvTs6ygUu1UnvYcdRgRZ3Vx3Uo8vah2kR+eVD2hUzTtUqCa1ZjSLqAYKZLSS
A8MOb2AXRuZI2K8gPVkWfhrWOdnhClsCy1wnz4AJGSGaRlhfRVIOB/7Y6vuSD/15VKHDTape2/bx
+mBVmakj1D3y3DLuAzNzG0eOcTm2NcRjMd7HhQULOtMbvuZThCKksA+lW2Rh6mcVCWtksfWxIrbC
M0ayAYmLQ6oeH9NMGq+TwRmxM8mJiddVxeyc+nKaGJVD5RgYXuxuS27GLir7bp/6pjp6Fp8baN32
tZyHh76e57sOndymivXpUM3lwG6Z/roro9tutr2dPas8KOZ8OTZtV4WZT0BclkKLbqqZLflaXM2o
tgV1UiTBkiVI3Tmy0fQ3gJo7JE7KjJ4JDRuXMGhl7BAl3Ud9Pdx3lZNvF5o3ON5Hwn6Qsm8dZ3KP
IDeJFpwJtspdhJPKTWQ4WLhOqbXQNnE0+8poqDCpKGtutVxzLqPJjnb8nsuqJeR8yh3rMiut4sIk
OFaoMdl1BPIe+gglcK27FFA4c+EjAehC3/DI+2veEGnTXw956QYmdg50F2N+htpB7uy4/9I7JI2M
ueNdRCX+rjTv8306kyak9CisZqlKKpML0EpkfVfdkA8E8BGDuSmKxTjOw1jukVMqUihUc0krKtux
Qd1R49oOQ9PtTNEb7LfLJTRlaYRG0ZH+EWv2thzrKkA1p+8nqhDnFC11gtZFusvs/OeQ4jPocDkd
rKket7GeGd/0qSQ21bamMIlbEZTYxgPlUJ+t9YTEMyREx6Eu88AZFy/sWBt2U42wRmkN63rSe5fU
YNzHwRLyMo5qMxwTksJX4VsQU2tXNRjcplDtQz5myFc7tMel0/AG4sY9zuhN0WQWvTxktnyl2YhC
Surj5cA/HVi61ICauCZwc91+wLHkbTpJf79y7IukEGztF7tfgjhv8s0QC2h8DkkzAjsCFzkgA/QV
hnC+T86tCQdDbWTdxuygO0Ish1y2+6pACiJdP90nTmHAyqvq8tbNBZ0oy3IeMYrl10brL2fa4pPM
0fX1VWOTD6f1dDINDazFZpI0xSI6hpdzvRDENEmOYdRUbpYU+TVobY3KL4LezCitg1Mt1ouxrOXV
VhZP6EsL6q5CPjmcfEKpU3/mZ/o3c0qXa7IGeSxcuoWLPwyPQzP8SNMivipa9jLU9Z3xqR606apO
MzLxlvaHn/zTxeUPIaocr2vv6mlYOYN4WXjFb/TZjVjuDPUiZOrfWJoozCDCvhWR95sVbM2tXH9u
xhhoXeMMX4pxHrERYOq3g15g76v1rCKqrue3xYn3a2JTRL015Zd7RTmFrVF3x6Esp6dMdS0w8qL6
isBPe66Hrjsrvbg79o43fNEnv7g1OhdsXyyEc2XV3q+xtEHOa/TivxSe0V7CCxHXbm3oZMr1MWFm
q5Yd+CXrm0uZQ9GFvFRxVz0POneP5twvX9HxVfMccdykwSkm7kDcgcXYIL+iNzROxg/c9g6tmSlj
qYuzbw0A11sIa+OhnGfKX5rQ940501G2dCiPju7f5GqMDnGapOwmU9X/wuDYEp0zD07YTD7bK9dE
jChLrQzlQkWDfMcQdGsb2m4vo6A2OFirmf8hmAdu0UR8RYg7kn87I4AvTzpE00TxXg9wkg6GSz21
Z00+WLoSL42p8i1vHnd2sWqoEev1YmGsnhejVy8lBsp008v1t1Wy1cLJW5GYIwXhy8UsOCbP9oLQ
blDEGHZjFtITigisT6AXyuGHXTFZ/ELy8/OhqklTdutjNWo6Nok+PovdwrpmUfVvSpvfgq4bcKqp
VPVttmur+9E7RVNrtwzTnZs29vcgTnXvybCYfRVN635jWYvb7de7UnKtN1HL2kVEM/9/OlhUdjs5
Lzdi9OjJWd+aJUcgUOES7/dzrrckQeEHOaPWR9ir1dRJuEyescXuwVS35LcVhmot4PGm8UdEaTfw
S1nO1HKQTX+hza7su1Sv4+lSyRIdZRqJX3Mx4NqhW500F3nXkRsbyYRBI2Me1ZU/1dnPBa3vtLNx
cMprid46HL3KNc6zOV0wf3KSTO5M6ZrEXOlWC+0VFVeIUKEatlDqsS+xOZScl1kXxLJbln56iqii
RPdqzIY+1LyY2EzPdPluNrpD+BpiJW7qrH6YBt4Z8oDop3OELxZ11Wf43DZm26oXvYg5/VL5lk8L
px6+pu2iPRfxMrrAbUVW7HJ0CSN73SE/l5XJbmMuahiQpt+BdazdzH8ZV4H0JW2axx79a7iMWlS/
FjE4DYJlDBsqZOX1Ry+tcLbWXaQbT+lUaUaATFJvDqZvxHM4ou8MbB7L41Kx7G6MfrG3bt1nL7rd
2q8DSr8rDYWpdVaksUmYuJ1DbjSjmIgyonwT6hBNeevFsQ4w1zXQjc8xC+mZy4w6j5HphAbn0zj0
PNqe4VrT22GZggCtnS86kSej1Be1S3rORbQgwfUmcZXuZ1l4NxS3WSPsGUdwn4zYBGb2Gd5RiHqS
z2MbTfleYF0qAr9NAPiPtD8k3OjOxmFoVF1zYTaNoliZOZJY9HyCHkvnzhAyTIaMuD8P1cJIym2C
80aV/XCZ8DNwQcSijC6olSCtthPH+RkNsqV8P1Yc5CS1XwITXV9+k3Yp5qDCT/wjsV3Hgnpfkarh
mEn9y15i4xrigojQVw/ZnT87nJEtFOB0wsqsuSOsedLPs8Ka83O6p7VDpadOr2shCPjoR80fjiW/
muNW1ACa1Ts2rlm0UKj3q+RWDKYbJoLpvrHwhpFVH1saoY8mC7O+aZWvByAfXeQ98Yjttmh8tN4b
yI49f1atESDdTrQ6fk0V5sBS0a927TENef8CP4rmUIuM4mAtMwFUmu4QDUbymFZ15YVR9dmuQ4yD
YS/ZL0ndPbBLtrhpXfaT40nZbqY2Al0K25mtnYOQXMon9miXC3UDZeWUjVNnPghjUqFGWhhh5A5S
d9zdt9xNcjfb+UWrZi90o/nWrQbgfZISOluQjtRo6zv9SLa/Vffc8CW+EDTEkzkRu8zRvvbVYtNb
N247Chg/IHbQpmLpBFZX7I2xRbgAmxbIyHg+UQQJh9GJLmrHui8UtjIIlAcRR0h2bU5I8J2oS1TY
qtwZuwlVj6QKpwrfEVvjMIEYOlNKQ5AIb68Fppo3u6Xu/S+zW+JzM3SY64LTNc/PelhsPrKF4z0s
Mf69AY1iWJHfnGosY/Sntu4a1K3HpfcMDBKsVAOiECqCbgQZ4uC6ms1tq/IZcXvBilimVIFUtZRX
aarS55oWCOUkArYuagJDHuwBmncyx49Fw+bQnesnnwotObG+PWouOD7u76bOZru48iLXkwn1SKem
QhQZ2dqvrrGN+zFhlxWk2sqYbigaDMelohXJ9ofsv87eJnE0bWyDvN1+vAUcHdaZfSOWGjuyPGi6
Xm0bzF1Bq2s3FMdUMFbsLwqcGFFksQ7kro7DtJuqIO3BWUvl3xEGguTdG3edtWBfnN0LyCJpoCXG
da9Tz/WJQ9jlAr96iZ6aplf+bclad1dOxKboqwS+rqcVjzmbyOBbnUyb5byf9HxfZojohM7Bf+N0
bB2bNnZoECzsyDkC6WGMa5FnGGc3jU/JM1HdPtbr7LYACBs3RoL7az7EhtxqVAcPVZo9C1Hg/Wji
M8qAVLSiWsqjn3lU+Iy+eqJXOr6aaUURrasVFcr0WUMrf47z4ivhC8ndJE2IxaUKutbWtv7qs5xH
vd07Kt4ikt/BuTEPs2c7G7Pi66RHd8oYp62O1vusFcOyrzOr/+m70Q8jT6hIlcUcNgWNQfz0TzkN
5MPY2t4VqkSKcEsiL2SZa2vDsQ6tloxHjdBwHF4kKNp0GOHuLD9YmVIKwagrnKYyLmAK6DtJ+UVR
5EEOnQJST6aXiA9VPyUVSH5JpSN+5Rz1ErVdhqMYGYotxkdohYR+dxJDMy6sTYtK+VqkNJw7QST8
xKHZKklEtTLx08LMGbN2ldeesdC49pJqx2N1tlGLsGSYMIwtXvbqFuRr0o6l52WSbm/ZgNhN9ncB
KW73tI1+SE2xqZgmjyJj1oXuvFyuiLZDPbuPmnAnPvjICNHg0IoAjv+lyk13Lyy6GLN9RvVDw2ws
vmKjJ/8VvvOQ/8pL80KV/nevR6qC9WVBPAM0p4hL9ZD1NJUMIz3zDW1rKDy5OrRhQzvOBSGdPk+9
NT15mCvLvJqT6LYwh29Zdo9Z9DrX2Bzh0Aops53rOv5HqxvCOdNuzLjWzooOKnpvFd9cBamyji9b
EHov9VA9512xnVPFRnGk3d6Qkt2qKPo+ZP0uHeT8oGyTfuR8pzyPspbnHg2lrhJzIbmSSB3Nzb9y
EA69OvmldxlcAJeyjfD97YgQfuOtSaTRSMa7ZbPZsshCEDY7dKe6ziY726FOmY9GgQHRS+No22be
yyTql0wZMJOtXJDKDixhowvyKxWGl2bwd86ISqZ1zbjYdKZ9aXMoKfppvDad9Nqx5aMHhDvJCNTW
6uKwUJDiGDJw1hqI8QRq7hcJ1HAtuwI5T4HaVY9Vlxwh7oZRXr9abP5y3FKbri2/tzaZzTGYGhlP
A/2eMrmOOnzpZvYUu83eimtUhN2tr1fnZJxcu+l4tniYMzN5ZqXdVVbVznmrt7nYIDFh5zOUPQc6
GcZlehQFQr2qpP2PWDZ0FSWMsqoeE6/bW6WIbpUcyQOctd3SimPX5z+zwbzKq+acI46BAabMwkxz
yNsqmfUyof7vEb1VZdM3YwKvU1HOJiu1sr9aOcqhIUnAyaJpwEbrEf+XVS7Ha9NZ+3XmDosg9ozY
He/8PrYOwwgU2Dc65I5GUyAaGly7DBtTXDh9Z1y1gu+WyQyIyIuP+nEmFtm2kzQc1dwVOxcN6UJD
Z+V5nJurM9NPBFoYfQaF4qXlwUii6xXwcD3KnBMPAhE/54fJkb5WzSdmGew7aedPHtv9IEGre+Zx
AtFKwaec45zD6imW5kI1IkBSxW9UptQCI8kQNZYRNdSkP9C/HK6FsgCZcJS+6eG3W20J+sHK6wBX
WHNRFp53IbOGvMV8vMUAvF9ohXOWyFWo573YU8Lxjn1b5vuxnc47S12lhv3Ep+1cL+HAmIq9Uip1
gEqV4ZzlYMnP21EUt501WjeYYeyA2z8EXh5dZHiQwHaccThZY+ObPYiFfdIoIJr1N4rT9Bqyzgj0
ygvE4mlhaqsDpMYLrVNUgeJLfbEOVSef+BKhV5tCq6geazmi8O1HqjYV++zNHEXeD9AeNt5zpzP7
LVIZ++corPQy88vsgu6kfxnTDj3C07DwxbInDKPBFj8ci31c2hS/sImPAcqTIizKlJ2723q3Brvj
YJzzKESX64d8dHBE0DK7KLyq+Je35P9bE/4XEOOPvAmXrz9e49f2+6v63Y3wz7/0LzuCveJdDdPB
1KfjcoI7/D92BGH9l+GBC3WFsdoUoFD+HzuCZhj/xT/LWktlUceWskId/+1H0Ez7v1AU/QNrAw7r
rBzX/7FO/JuS2p78/UfUVIvsanP9CUBrTQocJwwsr456z4BswmImpwNcZvIA464Mf7sp/x7191He
eh4w+BgmFyP40bBn12t+63kg/Ek3JpRAwUCOaaI3j0M/PPc26GyfvHolyCr+eMBTEhZDYRACUcW9
ZW9xyhCbrGJePYENTAhHR3RaRxhdR+0vuXkCyBxJag6ESp4uFYi3l5XlMSWzDPR7oxNZO+utuWe9
/CyMdH0Ev3udGAXjIXYVD6y2DV7xZBT0CNJQZRvkxSRIbFIbehDsedMLAnceKPp+7yepPrm01af1
dlAgwbRSmBumLSyx3uDfwIPzEsfd2GpEZ1OdDw0Wpp1L65/esjlfVDpG0o8fGJP9ZDyL/jojoaSE
3ru+DL+PB2Zbp0XH6Yne9YsbVS5mgBm6TkwMy8cjvZsapiV027Y8AS3d0d2TK4tmVZlIOQigs5Pp
OC9Ih0x6+v/BKPRCGYuGE26jk/dqLWc7mD27IGkS1BcZyng2uzTyPksEePdqmaCceYfxoAGKBJ7/
9sZlxDHES7KWH2QfB/1IOK4PxiXwohTNpFaZv9qObM6P7+EfntYKSIVWgIlJt1cn1e9Pi+Kgs1S9
7GkqiXLriHLaKSE0WlP1Z3jg08fl6/BY+a9hU1Vx/NPZj/AeGW8DMisbgV9WFdr5aISZ8/EFndxF
kywFiBgui60PshfRxNsLUnaeVN6wYDKeozvb7gTpPcNFPXL6KfUDnfv4k/lx8n6tA2IN86lvQ6T3
QL+9HdBGN1lPUy0RmM7nFkJMnprvYmYwq0OTJ/KTB/an4bC2OcxGXi6MoG+Ha9jfeE1vECiEoRJW
n1eyH6ONLc8HOVD264WkNf7xPT15clwilUWmB9FlJqzAU5LueqBrvTzNA3d0tEMt/Pu8sdu/vjBz
RfpjTPJg9r57cIkRN63dVgwyjehi9EIcetll2yRqjO00Is77+4talyfHZaWCynny3IS3LvoFzjde
+nTXu7XcSj/W/oOr8tZBQIySF2+vpM7fVt/SkulcG14WTDnyuwj+RFgpk7NBV7QEK+XG9q+viu8Y
U5HnRTTz6VUhRu4XXuk8WCLSh1g6862kNP13H2UmBI+ITQb/WXcD3sm9A40lB3t2aA+uUttugJWS
9+2/Awq+T/8bc+gf9hona9M6iivYcJDpAgzedU9G6QA4pN4ySyTvZMOZ/OW2jekKddanuOM/DWW7
LL9s1Qzm+ulQ1DowQ7lItUBJBEkvpnswTyMBMHP2+vET+tNQ3DlYm7xNZAucvMD9gta8XnwZRE78
UPfRhMCPo1c9j/1fzwXLhQVMGc2k7GGc7tVoBXRpH9M0Km3k5pw2EG5NaeX+BxfE2o52m53uellv
p3hCcXrs6IkGDib9y0VDAX5l9k0UX5G7WX9CbH6/FLHPXT/2fO6F4MV6Oxj03MYDe4CoXSKR5e0a
LnUqrZ+40v8wCkQtx4Ie7pCndAosLzQdNjqvKBaoWm2pG3wRs3R3H0+EPw7Ci8QumpmOdOTtpaQD
CsvIYBBIS3Kblkpcx10zfhbKyp/y2/ZvfYlIRvq/o5w8HbOOc47va/EbM8iZhxiN8jm0OGmO7v3H
F/R+Zgs2ESb4c+Ex48RJugHF52luBosIrtEEtsGnEDmwaWfP0uu1T57QH8ZyDBY4oE2rN9w6WVf9
PM/NUeB89exMnOeuW150Y5y+cpb4LPz0/XMSUP/5NmFFZ+uin9xBLI70KiqGqlhXt7aaNeyARvvJ
kvr+uy4AILBuW0Dyfd86mQ0A2hAOl5gRoHLEw6UJy+9FxrnXnQ8eGOMAdJ70PpmB78fkEOJwYoTx
YNN1PXlgI4crc6xiSbPbInoy12nX5JCZ6ISxYbcQvX48Qf6BObydjNhngT04ZDYYnEdOBqx4OgYi
WBkAII3awLVqP947PtIOOjiz96SNjp/vHdZDKuZD187bGdf4F7Ot25fOoIMaRPRLTLprZgQjCTgV
ykzaXqiEAFfuBaYPbdcLzTlfqP9+/fjXv59yNqcNIn44+mL01k9+PCq+ODYsPkfjUqB1pT3e1hwK
lugb4AppfzIf/jQa9APfcNezDbfs7erQKom/tmafN2YugMqCltWjEg3eDOXBYPlktD/MBGDuukcQ
MTEN7GbfjmZGaZb2Bd8/YQGfQq/sANscJF1Qui9AlIe6Urcf3871jzyZCwCGCblisXCZ89bbIcG2
LYmWOzJofX2X9s7PeaHLm+tJmDY1pgOUch8P+Kdr5O11TZI12I6dpubAWm/b1XIVpOME1SS2nv0p
vYQuDWVMQmr8eLQ/PD9uJpUiuhQ+KuV1Vflt42fJwXJxtxdIoeH8IANs6wdc1fmBqrh1/fdjrZ9D
Ul2plnDGfzuWV9vQqUf4ybbXIuJ2Ku28AICMRbr9yygPPif2mijD3TM9Ov1rTe33y4KfGTteBFxz
8es6bJrcfTS9VkfegcaDI2S2lfMcf/INe//k0BW6DoUTXsD13Xs7KErm1dWs8y44bXvZLkW0tfXR
OPhE51EkF2L38f18PzU9f91bcKUEPXmn66JmanGTeGzR+nEa995AS3DToyG6QLmoH7Mox+sJByH8
eNT3M8ZjopjCphvLX9gn72ArQGG5gJkDBc9sv9BHCpq8KQJ8D59NTo8b9vbdY/2CBynY4pBDcHpD
rQxW3IB3LMhMJBF08kRBb1TpdN/KpUSGn8v7vG3o06Yz7bBPFpv3t5dyA/MVTss/VaKTC5V0t0Va
56D3lOouK4z8QSOoXELeGbMrjZ7QQ4RxJvpk2HffcUFByvFs3n+dI+ZpQmaOA3cGc83XDq3RYfJi
eeFbiffJe/+nUVhDYcA7K6LpdFlbyBad9SblfF7YdeiiUQ7ABPSfzNB3c4XCFy/Cegd92+Bb+vaN
WEmSaH/YOxpqTrbrhmxjII/Cfjou/8lQ1FQ4Kzq+bp5+iOTSq66w+4ILgjdnoncPBTnhWz3T/jLa
5p9yHlVevkKCZBv7NECnMLDspuZUQM7SAFzT6yvDSMnqL2vK/xrHpEjE9KfmdboNGc22z+AxczBq
xzre6FEivzqeBsH14zf63URfnxKlE855rMrsst4+pVibVGvHQLB97NKEjHrRQBu89hU6JezNyLTM
dkcUR/33M52jLJWUNVCKOtDJIp1bmZ05JVnuyvYBASMRfSUOwEz/o2EQrHDoI63CXyfpb5+4WC2Z
ch0CojmA9DZlXqRiMLPKev/xbfynZvdmueI+WjqCW0byXPfd9bg5UPWF5yUAVnszUoX4QSaq2iDq
PlS6dVanFG/K0dzAoyB22i/NT16CP7zVv/8C92Tv50ukE71jcCDsafgCAXfK514s9t3HV/rZMCcf
OqdNERPzcgWDNU2XgD8faTMOn5Sk/jzIuny4DpPTPJmV5jAsGtHl7LXmOF8NM9A0gfoSzfLxxfxp
9lN8cAR7O+qUpx+ZUqUDvBmzCOyscTajmIy7VpirOJwdH3nAbhNdGEn52SHjj5cHrZBFkd0eFee3
s3ImxAkxAMMKxGM9wq5seZZxb32yff3TCoyQnIMRpXq4d+bbYZwB5mvcsL9Dho3tCi/9bnbJK9qI
0cKv+vGtfH9NvMwGL/JaQedgbb0dzExRT4w216TVY4fUPQGmb6Wkb/z1G804bCI5xFtU0d+d4C1U
z6JiwbIWDzpYOxD0Yk8q/WQ/9/7ecXJ3oCSzJpoENp88Ihc5Tg2Fg2juFkVMtrRziOEJDIjxP/3s
/2cNcZ3Mb5cOtlQms48OIlVEcXLnSBcYNIejZJCMRbTLKg1LiJqL68QxqrO8LNpP6lOnPEMTLQNj
OY7BDm4t8Z2svZmNltXUevKjMjPPrlGO2dWrZF+tOFv5CkS8XevPpdv52LIheJhPbjb37oE9g1bf
fzxt3t3nFUn5TxodpRKaISf3WZVmltQVMPPcxS2fosmDr6tVt8ma4/HxUEyTkzvt8bpBTWSNRopP
SetksAiwMzrF1A1AwmislHOpDf61S/R3+1JaGBDwr3pj0zubRWgiwq3kgmO7VsMqtxF8OjJEPUb8
0ORTnr5mc6ugraBKajeAHOwryUnrzqazaB8R00wtlIfRALarXOtFZPhEzqemwEbdKIsISFNBsnnU
+D790x3BIEf9c2G7Z23NTgykYkMRIjRzUzilzqPxJ7Mfr9KKct9dBBsDxVvXT1H0VOjSP2uLhIys
TZyhbP0mfImCfstXyhsRVS7QphFYVkQIITc03Nr6FplzgaR0dthk3ALq0FwIGjAOcN4aniqowPnK
bYtzRMZMAuQ8DgyCUcaWdYnVPyJEaXHapCfiZNbci2LI0WFvfV8VU4ol3S6RSHrZ0mc/JluLpqNr
e/gVMEDN03fLi4uUCl/SjGR+lNOQrtyccUrDUl+K7NkiuFU0mymdI+fOHSrfPxD3UNo3VT/6LoI5
x2oPHQ/YDACY+cYW+iqEb9weJbxoxNFZsxcz1ryrfFkRNCN06PoiAjUyX4+LktojnF+zPY+GTg0P
HiI5OzRSvCBDnJT2RpuWpfzZmNH8M8MxZ15YPcEYaDVTB9ItqRTLJQj/TB1MVY79IY4rsiigHwj3
xUcibQcsg44XuGQc/RBsqjxwKnEudHjtIMnPrZGEtTikGJggyRRJhP+aRbnaDEKo+Xs5W/T0N5YR
JdlX3jYENRFaneieWCrPORp27bmrVWsyvyCZSrMtSl3lvE4q0SX5DDXJRVhS8LzHW3y4GBgxPkz6
HcaS1Z2hEWF4XebwrLbFgoTv2Iyl/0tBpPypMHmMG0j6RXxm9Xoi2RDWbrIdcxeKb1zp2nXLgRT9
PnFO04PVq8gIZCvsIjThGqmfTRrpXywradf0kFXOtZh1x4egScsGZGo5XujzGjNBOU9fnrHToHB3
Vdpn7G1HtwuMgs0LIq08fTFRauHObCubcC2kY01IelTXA5mPq3grRQmryiXEwgoTfbK+G0MBK9r2
cRsHPu0xgDA+QZfMwyq7RhhqfNfNNserNMyLtR9zbXrwo9JTB1vvxxa8lwubBO1ZJYK8LW0nLGTd
2Luy1s2fcWZ1WeiRvTDsFw7i9gZ38TTi7s67Ly6CTHFJvhcDz4vjJJgSI8fblKQ2AL/LCbuoR5GA
s0NUNR7d2ubMBV2jzo9eNOvzToxl/H2sOKZs0aFaZVASA/rVXTK7e0zZDPcB1lNSCCDJsguiANzc
t2Wlz5eArtGhNyOIc2qvS+cDVhzIxbiqKz1qd9idVu5V4SV6OGhDERHcE3lWEEM8a49Z02NTi9MM
TThE6eR5SZ2Sh5FlwB6KFIvVDpmZeGThT55rfwLmRr8835at42SPWlmXLDdeoy9nI2vmL6WL7gtW
MzWdUzTIvoAiSotzEIlgOaK2cchHIkZHC/U+L37qZmQ8JgONasICRDfilDIHbU8RvYnRz0aV8xVn
RqrfThWOuecCBsqdrrTumlgxikf4EcRyzjpUXg+Y85B5F9CSz+yIJIyAWlBzX+N1lAESde/XgBKt
Oszd1Dd7nJxmelEnhv5FS3Q73oMpkoAI+iH+aY2GQbCG1/o4FPzGJkWuzGoYC+wYvR1avCy7iMvR
N45i1O1nJ9FbKPK9MF8ynQM7WnwPBAEv++SlxznWvXNjnosFdkNSlmGLUUPbemNsrcbJZMSaT/6P
MxLT0Vo3RYS4HDx3WyDRzBfhAaRGX/stop3fXLbFCr+z+mSwtqwlLr48F89y0GoEJ8iFktpXBf/3
q+dEcf6I5Ck3zvFqwXWdRcKS38S21QZ+b6BGNfpcy/esJYO5K7y2RvY8RwtunVhLZztoramIXySi
0G9wwMxnR1ZQTsANF4ghLInNV0/5BqgtWkK8gpvFips7crPa4kHmlvKf47xO4z0e3Z61u+IosimQ
H99Z5qKThJRFIjs3Ih+mCKci3IC6DsA/dBsYeuTE5H0Ulgpz/XVcDrV8dohnMPe5TzTVBdk8Uf+Y
dHWFSaeu+UrCNwCzkdMm9JiI2AGD/2bvPHbsRpY0/C53zwt6s5jNMWQZVanku7UhZOm959PPl9WD
uUUe4hCl2U4DvWk1lCcNIyMjfuOEUGoPbQ/rxKsnTvnfUtqFyNy0fXenS8E43OoISSLGaEdycwaW
k/hIhhVTcpNn6L38run2T7yZ+uwbemTWr8ox7fqHcOcCAAWw3zhHUgFlCmmniiShzEzjM2EDPZ5D
56ey845ohTJckQEMhiDOg++IpwneZodubAEkY6xV+1/UyqyiD5LdQaoYRtucTpE82mjt0+fv32PM
UYYfMqgU+q1SKLC7j5nd6Wh1oSyQfUQ1oEA6tAntjlMyx1HxUIcDikO4PjjpTRAAyTz2s60jdhTx
nqm/5FIbw1Zy2hkzgEMya0r/tXXo6n8z2qAJ3mOEkjU/NJh9fEKRHwqR0cD+pWOazmWPOptxFwHb
QI8N3+r5djJ7KTrDJTcArJgtehBoMNms8DEvxqj6TGZUcYxLKe+hl5qpon/UEyHSVWfUEr+YXdIE
H0ZWGhJeXw3p2xp8ruLSXgwRnwkmLTxCX4BRZar69H7qNTiWTD+uvtNtbQMkLSa9Q4lKrWREam0Y
TEXeWSNVJbj3BvpPzV9liLPFUVXgmx4QWIb9IM+DfZPjRo8VFuT96hg3PQR5goTc39RTj5oGRmRK
+bbBJooQVMJSUY6N3vJhHkLYURK6/AkyekpYBYMr4VZovNHVaLBc3pWp8pAgcTgexxaxN2DncgyL
OoniHKD+rI5PQYNWxufe1KTHqu4K7A5o57Y/MBnth0c9gFQnHQUjuPkQquBHsLEZ1NZtJatUnixI
I7Ynt7rzTWplufls+cOQg5ErHVXIJEmdceZ6oiIqSXGhS8fENyfA3ah62vK3MpgG6a+qCCKu0imb
Pj0n0/8Pwv2XKIFd0Qfvvn97ib4V//c/4Fvow/9G6ts0MbQFVIjQPu/t4VfT/te/JFsHYquoQObo
XPHuEl3HvKjb8L/+pWr/BiNFuwKOC/8dN+H/Rd8qzr/pY+ggPsDmAJX5P2Bvgc7xNwmfbGAqVNMt
Q5RCXlTCiqptE8B5vdc09uTWGp7cEeD804vFePrn1foSe7t8zv0zisO7HFgCbW97DRgAAmiVA/4j
noQI6QFFQfCOQO5P6G855//bUKvqRhw7A9i6rPewWvxhtIpz8m2fvKZO5J0H8/LZ+DwpUIc2RQDZ
Es3V1Ui4+KU6QkkdgEAJeGphSLx4hqY6JDhMer3jlF4Gf8OlY978PTi1xgn63xO2sajL0sr/jC96
giD3RDFntXWKWvtOKg2dZ0KvPcjIYx0sSAOv3zpe4Bxgaph0HpxVVaApwwbzyqrzFLSe7jG6je54
J0mHukUv7vUTAgDJOaRXRhFi9Q5XhswWWo4dega97VkaWrB+6Gh77/3Fa/952UxgJSpPfRNUhL6q
VOZaVwa25beeKqMdm+qt9YFeWv76uZjo29PkAJcl81RafledNURRWuqtV9qtfj9h9vFucpo9NNuy
G/bPXECXGQbxQbSjxXf38uttVXsouBo8jKLq20pBe62sZPuWxpt1hxiadeys0DnhShb8wfxs2n0g
jKDjAWhZjszbxMravG29rpu6o1To5XmAOfvqj9li8QidGk4b9ANWJ8Ka5QJqiVp6ua8UcOEq6Y0y
RiZy2XP9qk60WEpELQiGWINScKLftpyQ7xiT3JRj6VVKZt1hpGHdZoVZP1awl26vn3OxNv+p7P0z
FH11elK26HwL34iXu9bmfahjp1hyxOHL5Q0QJ/opsSvNqvTqbaKu9WKoVcVcq8ZJb3m4elbbaDeF
nhj3Y5DtTegyEi1HWUWivpe6sqylwiP/Rf8E1PFDVATJTvV/c9kAXmCYTusXiMJy2aIMvaEqCJgL
smc3BpkRFoZGdIrlLNoJepsT+s9Q60jU+2HrNwET8ifLvrUCYxbQnl9/cAxeDLIKRGjJV2UxO8hx
xsIP2EfqLBxwIG+avt2Jecta8v+cOMA1AtUB7lVQeV6eOIgj/uTLdoHuroHtLV3Rm0iGbRfZ2Q+i
4R7Se3P5oIsQFwSmw9CWw4WBNMetbRVeakWSK7VhfqSUmLx6k4DJ09ylUWnQdV2bmFTYNeRZhiQw
iiZwf3t0SxCpcl+5SZjqkLyB4RAMogtwW9HGauS3cuq1dt8fTSVsf2oIqECsrs09AsDFsj2PBb4M
iC2N73UDntvKL8gUU6/szfGbH/j9QUMSvNg5DM8t9kX8YRxVBvpP4kkfeY2uRQbSRgkM1SPZTsJH
yXSiN/nUCOsBI3szIzXxVoFS/SBpQ/Wmwvn2beLY+AN0+YwnM0ThA1bZ8wMqa7jzoQx8zw3QfKCI
W95fX/uLUyt+J4sOLQzkGrCP5THy1S4yojZKvQ7Q3de69ZHTQhPdkwLdOsloLb02WGqM5dgCMQlu
m0bPcjyebzjWBpbgj0ufqVQh5Spbe1yZjU3mKgPFZTpgBcCILwdJ5hz/N7lKYXGmtYs4W3/2DcTY
ri/d83W12mNxZQKfABKuksAsh0nxl5eljtJOwzZ9K9MQlXNT0rBiyXW7pFyL6OyxHNCUBk0w/kWF
1qEKZMofieQqdPam/GArgfpmmCoK+RoLcaikfqBQ24PMog1XuGh+oaUvj3357vqPv1wiFSiuwGgB
0gd1ubofVW2ipIEdqZeklNEyjEhuaqzsdr7si9xJE61CdgGooixeZssVkgJH7uCjIFBal/7fUxkr
xwJVVBeZpei+7mvIs8P0y5rD9sP16T3nRsu9YWSDVJq9MR1wTMuRtdLKJdtsYw87d2QBxzHWPmDB
ZnwraPBFNOotqz+ATBjfTXgOFqeqBH2Ht20SUD20se09+G2DqeVoV1+D0KTylyBeiCTg9d95+fnx
tiC/o8oKqgvfqeXP7IxMEV0JbBwxQRJCPF+NMMdLvc3oEM0oSlwfbms/DGFuJQOYwNNPnIoXuSwM
lgIc1xx7VP0wYc2N9myIp8cRAwnfM5NS/9olSMeXk5l/uj701oHjIJCKkavT3V0FmhBVQhSCu9jD
3geNqLCF2a5z/q6P8vxpr/adZwdue2TrNk/uVZqUR4U5RHUaexUVU2C4sjIdzD4b3zfNqN9ZUa2h
TaeEn+YQf5cCPZbboep9/dTn7XirAmS5uf6DNqYNZJs3naFwFuEFL1ccGRBFQWQg8hrM2Tn80nCk
87J3jLZGEYxKAPYG17W6Ou31PI1zB0pV2GON50DNyjMuy/HO6dkbZbWFCp61Xcl14Q2TlSF8TidB
RVpkJ2Zsfbp8udBSRH+cAL4KTX6hA9Ohik6pMntr04D9EKI2nB2MEO3TQ2hhg3ssq0k3qXea0ce0
kLsjggdF6NqxKd8ivV9gPYNv+E+Vj+p3OdKDPb1+V0HxUVcS4A4gystdbYsIeIdvh16MuMJNht3M
k55q8fn6KGKi67MMPIyjDOqTJ/tqFHSYlSCO5siLEnyIAGtVB8npQsR51X5na8VnsR4KIS7c8gQx
kpO0nFA4AOqn0Rd6VFd+j7H1tonQx0lb61NZAoyw1e/Xp7YCbZEtUx2gpGJQrAL+A6ZvNaCt9HON
6qwntVXiZV00BYfID3DT5Qn/VsG91pNqs70fsVI7YO6cu2WhhU9spfHl+k+5XGW+HMFMEfx7UtDV
LY68OboXSRSSEabzR9OOkX6zR3o/kblHp72M9suhVsEJjcg2jHuGUoWnn+VkyY2hdJM3Rk6Ackel
7wSfvfFWt4uiNz2yTownT3nimkWp/YySBPd6IYYjUNw7n65I3paniF0VuR04WkOgPJabGpPrtKCr
Qk+DunRTJUg4HiIrClDHnnrlAUnq5DhYJbBN0SdC8Un5fX0vt44VS6zbAoRuQ3Fdn2MtkapG4RwH
lVq9qzFY/ow0dHTsEJ66H9hlNMOz9Nld784JKvzz7BA7jbJ/bfkBYhXoNg0qs6hPrTGJIUJhDn2n
0BsHhToen92x66GtBGYq78SirfNL/Ut8UsJmUhOH4MWdjmpOrdCcD70advMRDwu6dNNkA5cp94Bm
W+dJcN5IrfheKCAuh2rRrrG71Ao8dBDCOy0cATPUhn9GR1FCIz2Nd87T5YVDyZVHFHRwQhM3wnK8
pK8lp4q0wEvmsLjPATX/lq0836lKXcY+gdLTLarMoNpgny9Hqca4bBtc7zzctfovZSoJOTD8kAAe
4NLLu+xU1sjGXT+pm1PjhJIcADGmirkcFFQDrjFzHnipJpcfINkP70JFG3YCwEY6BApRlrmKaZhD
H1ulHxJ2eSMK6YE3pwjfIFo9/QgIC3dTrPmP6lChpj4BNdFzZB1RXEK4I8eqCg5xdsDnaj5cn/Qz
iX8dIGghAt+GVYZFq1iVF2cVOhQBJM5Yas0p3iZkcJ/zcEb7am6qoxMn2nsY6wYNRPTKfxWxop1R
n9JvEj+OH2ibB7daTgd651dtbYVgX3PDIkBAvXX5ozJZGaRIqgKvLh3tlyznPVp9PRaTO5MXj52L
yQsyHR6zojiwGmcatKkx2zDwOs7D90ItnXNa1+W9k814ZHQmgAmnDm8dGpfnEvuvd/M4jXuZ4gqB
+HzxIkSAKjICATRp1qV5zoLT+ZYkudoUz3/lQ40XFc3cUxsi7FyhvE4J2ElO7RxjEBkhFpBFTvHX
9aXYWHFKDpCRKIzYvAdWK9FbhKxStyU3k63knQQL7Gw7Sb1z+MXfslpvGniEVovQYfMcWO6r+OxC
Mx8kN5hbHD3G5iEKM6QrjJH45ew8OLcG4/MyiYziClxT5LSoxA8eDyp3jJPO5UlqncknjCcjze17
on7y/vVLSNTXkRaCVotIwXJyIXqDgHCwSAqwhzsNSjIc0RJPdqC4WxtFbGSPxBpSJliO0uUDiVNX
S67VoU9Q4rjnxkhin67PZSMAA7/l+WvyjxBDWI5CkyOca3T/3b424idAXRmmPeLbl4Pm2BW4otQF
Dk7XBxU/fX06Xg66ioxBOtUdZoUSgKtZf2hBTt9X7eR4PWC075Y2+OBb7N7zS7wIr4+8sagGdyeZ
NlwW4Ti9nG6SS9RzogCDqiDUPbkn6s99OXvXR9lICziMMKBZWnZwLd0SJaYyGPXouEoGi3KsgYUC
fcclOFLi4/WhNibEPUYF1+LRLWL7ckK9XyvpENaOG4a9/QkU73xfl+2wk1Kt6MHPkYu0EpIfxTae
huuWjtqimA+IFHnBGgXL0SzC7Kz4cXHIo1H+oSlD7s6xHP000c+b8Zfqgx8FYvqPwKASfLITtBa5
c5+aThOyeTOCfoeSQHhs+rl8AH9qn2CzDW+ur80zAWp1zkAdI9kDqVm85FaLI/Oo8S0/clwjSctH
HU04dOwUrQacamddlt3EUhdOB6qZ0/sonXXch+Uw+pGAeXqvYpz0FE6WGh1aRZ6RuWfLy4OpFwAW
pyHogqfrv3bj0IjUWVSjKPfTy1juZJU4nSkpHY4Dfa6cndKJkCZFVdiq62TnOtwZat12lAcnMGvc
UVwbWstbronmVlXH4aEaZ39nD/aGWn3qWC74vlXgoxAmCGnlSY3/Hr2TN1XYDX8yK+5XPEHAK1xo
eHWAtmOH7rDbyXXdnTCCCbujAOm99+3MPF/frY3vziZpZacIzwgQrI4Wtu5GP0617bZGOyOVa8+o
yVp7Sdv2KEjHoXXhAGFZ3QEpw09xzZmgco/oZI4FVhni/3t9Llt5CZP5zzCro5fYSCWNaWW7Wl9V
n6uxou3tS/obBZxr3AbKN803sO3C3hQpJTPrDiaWeK+PzM8iVGjtibi8zktQeFF8XW44/jWqAbDO
cGCbhj3u/uaComAEV0eB/WSsFnSeHYBrScnJB/sOtDlB8RQn3pvrC7o9CvVWk6oy9ffVobfRq/P7
LMeyRXZ+h2MVuHgF9zstkM0vi4e26IDwUFszgjqKOLw3Oe5R1emPYSilnwfJNrwGzPPp+nz2hlrN
p8D0ug5MPuIKOdx7hSzba/VhPsZjmf3BUOAUxOXJ04lvaxkFVRNLTkA/ttvLQXEDlrS5G6c8woUJ
U/nrs9raJboT5AEgI3imrVKfhqYbtU0+4QJ5SDK4oj6Tdag7UWkjwYKyjqigItSfqHMtJ+TnTZvk
fcw2Db1xV01RdJeCVruBVabhVWPX930ell+uT21zUDJ8YE2oPAPUWQ7adwpo1MS03LgfyrPogJ0d
Xx/u8daeYUJILa0GLdoJ9RtpuFBPBLUHvcpi3OWgwHGt3p449WWcmI/ZMGiuakvl2Ug768EKtfT1
EQPqmCjvU93XTFPs74sHbZ8Ycym3fMttASGpi/BEMgpM7V+9lNTBFboHlEwFy3o5CuqX8iT3jKLI
SX8ewLnjaG+mJwXB92OdtNWnygHyf33QrdoB/Roqz/CEqcCszyY2L2Xds9IuCQMS6hV05HdqgGe9
a3a5/XeXEiP1UstB2uJdUEaiozaYin6fQ5G4lchbdn7RRggATCZUVgSqDEmp5TJocqdPExQ71yn8
CK+WTmDZ/cqF3vcn+4qeKOoOoP4gl6jLoXRAmnWiQvgpkzp6B7syRC61f52Q1HNGS92O3Jx2B3pS
An/68vSYUoHuOwHIbS3OaCfHGU6yzZ56y0aMcbhmhM4s41zw2YNubkDDM0ppUfGNre7bXPe5d/20
bA1iyrBwIPoZSImu9iaxernEWMNyowZTX3Rw7ENtAIz+g1FUgGMgUcQberVgtjOrUZoCAIcrCS1P
LezDIMSkr4+ydc5AoyDGD2NR9K2X26JhK1ibsKncppnsm0EKlDsg6cI4FAmk1w/FGxBwkOje8Ykv
h5oD2BbDFFouVETzZAZmdJZ4hbjYtOk7O7Q1K1umPkF7SEfEdnUJJKGCH8gYWC6IBQy2UsRCS8XK
IKHA0b8+q60yPG0ksjm6nuBs1oViRYlROQbm4Sq1cRvBfoECKZ0pUv9lSbArscr9lDt2d6xyfHSH
Rv2KncL3679hc7qgTDgoOvjJNXLJHyI/SegFEr263C0Mm6pegohpXTnDziaK1HT1xBM5kELpghB9
IYBpjHabZFDsXKg90j2W7eqpDNTwWPiKgvi9mh9G/DXPYNL7dzb2E39wB3G/IrnI85sUfZVDBE6b
SHx6ppvaqX6wdKwwe2LlTvC93FMkqilWi4sATSIUJJZHtcAxd4r6ynSlwtExDI38/NDQDfgpKZV6
b8yKfiob3zzDJSo+dYPeuxDsmyc9hoyx81sugg0/haAJVAb0Es078ecvbl2oK+qYjJ3p4nqa3etm
lN6Zvfzl+gFSL04Q1TXEoKhT8nzntlklMEM5SloPrt3VTRzuzzO6qrhw1RnwS7nvRtfOlemnj59N
dFfJkjJSTRjCx8mZS+tgaSFSzYMeKXg/D0U2en0rO73XG03+uxisxDg4IyTGQ+2X/b3cpRjdDZOS
9LB0VPmT1dC2O/fKUOgHfPt6eCagVHbCnAiWL48tmgu0BMQVT6+MG2KVVQSTM5R21feeZVfFQ8Nr
4ZjndqRzWmf5puxJK+DUSL+uL+t6VZ9HpUiEjAB4F1p1y70rjSDJVAUyhFlXzTlO8IUy2x4/8xp3
wetDib9qNUGiEJcRVX2eQeumNowL37C568CCZI7b62r4NM+6dRwDVXoKS112k0DHhh41gx3awnpp
qYqSMyF8ArqY2LNG/zmhFBpqPsOtImX5TV325ywjiJXVQXWDcWRwM87N+O36bNcL+zwmlWdSRDGw
tfo+Q2vKa9Q7ejyfa/U0ByP0XsSOj8Dr9hRy1lk2FTgdGTi65YqQMFvLKxp2LAXI/lZw0cjGUJAt
T1gJ8/2DeDxIZu7sLOc6wIrxKOX/oxuuUdBfnhnMdPB46+GSjrmGt+OozrcImOE12UXJiAnmEMNZ
d8xb5NHNe1rs4etEHkXRkR/AQ1Al2hAS1hXOyolT28dCzJvaBiK2wQWHANGIadj1Pbw8N9weNCZs
sg/RwV59HHanCJFJSC2QJfERQ8iw/zGavaAcFHl0ayudhvPD1HjXh708OgxL3V2wobi21ywb3Ucj
3qQl4yV9+jW10SOuS1w+FGuPo7QO3Kwj5SIIV5TIqI6tN1Ir7UGqlKnwRlJqPMnMQljFTTevno4B
IJqyK9c/T5fVhTgHg2yWfV14yKUMXxBckW7JvfOTjA/23pvkckbQyhyarKizoRa1VjmalaSGVBzj
6SplzUG3GuVAMWZPZf7ygwOzp1JeJ7umwr5u2snFJEcUETKvCrr4hPELrikmhHpdCWAk+/VO/rY1
KV4+VPx495HLq8vvbYxr9Nd46WH41jtHQEOBmybjHhR4Y1I8XA0ilcaXRZRejsLSxXMWGoXXmckX
M5thOyf6TdNm8QEX6v50/VBszIlN1hVkRQESQOhajtZGrWWQmRUeogzzO60tJndw5NfCasUDCysA
oE0GjDFwzstRdF8yegVfHa8qU/3NAKn7s1bI1c7+XH6vjEJFAOFPCGPE4OUo6ZRPddrqUA1wB3Nh
QFGmV3rdGzOt2YlIW8tGkxEAGi8hId6yHCqWjSpJJLnw+rLuDjL4P/r03Z6K3NYonG4ALKhEk0av
JiRRyDbSMYWmMUABVsu5hXAg7TXetg6czZOO7ixgTEBKy7k4aLpgzufkCFFU9l/h1CjnbnLMc+L0
ybFGcGonwdqa1TMvjVuD+vwai5p2SpZU6px7XUzXyrYkVCpC6Q8+Vg4C2A7ONGXE5zT2RTI8duWg
5sh7egXYIpQiUnD7JuZR1z+fjSNHQwjCBNgB7sK1XBeqU0GtRFrhIaOQ3fDIyM6YFycATltnZ6iL
VgAfEQ9Hi7IL6EeqCeK3vJhRmbYRyvvcElRo24Md24CUtS/0ar/XYfo7S/v7sMs/FJNzX0b1Tlt4
Y8/E1QFil8EFIXM59lBj7EpxofDw2ZqOsdKXIE7zvSlurSaVMNjIPI4xBl0FWJWw2Ph6wShFAyC4
JcDGTfousuu9sHeZOlH8RyuR95KFmPMaQuXMlSlBhig8YOih61edcbAbrfP8tIkftRm15AJ8xw2w
z+B9lep7tg1by0lPn24HJE0o2uLPX2wllF6rxFer8KzCmY41pkcuzdB258RsfNh0ILiCweIqQEpW
y0mikckGSg1e2BrNUzxLgLyjWSgZYSedYXoq9zsjXiZqNi1JWERCq5/Hv7acV6Jk6FcRh720map7
3oe8/oJCf6gVHBcRaOrUAwCDas+tZ/PTcAhehH1DEE9Wx9MYcfaV/JAQNs40p7pI+hTUOaI2tar/
GAsd3+gu1J5a9OLvsIqePnegfHauhI25I3Qu4CAki/QfxW682NNIzwalkx0cVVtHuovHOH3QZWre
jdHCH43V/gFEwGsxBsQEMHridkCYkPC9igkQ3tt6KMmAapBjN1MSOgdLCtqdzHHjuKKvS+pNwCZJ
uABNEK1tI1MRQqum4J3wtj0h6Cifr8dScc+8fJeKubCJGBMJ2TmAAcsFROQkR9N/yDy/aqO3xVyq
b+Gr5qexacMTNrfYFVehhJd0t+dGsxF3DJ5tAnqt8S5eY0XbrFNjra4yLyvVCuPGUD8k2lS4syoP
O2+2C6zf8yxJ+Pn64ZuQDC1nyX8FPDSUmSeZ5g+lzN8YUvvQRjjUpfWT2vY3aIM6ZBT2bTVVp0SK
UTQLbuqy+HJ9tTf2lLI0OTOFSLANaw6SmldB3nJpeV1XEwGzHFPKJJl3Ts7GysIB5rUvXlJCRng5
28Sw81IJUGZGpL6+8QciaT70XyQJc9br89kIdiworw6Bc6YIvlrXdkqlHGnClMewEh0aq8MoWQJ+
G41ulr+6Jc4uCiIdh5UEgzxmlaRr/qh0LQ7AeKOW8imt8vpvVNbmx+tz2ggp4hEFcYVL16EQvly9
zAqGSFOwtDKcZPwajmpznmaUcIoxdu7Sqlfu4j5AO+b6qM+3z+pDFDk6iv3oIZAYriJZODtxHsLb
8ICkFgPCUknqZTB2bqzUbL04Doazn03qu1nJlBOcBFrOUp26Q6PTq0VX7xiUyJoZfmXtZCEXvTeW
nduMnq94eYtWx3JBJjwDsKoivypwqDzEkm8hvZQHQH+cN7YeP/p+FLmqHLy1wuxNnA+PWWWryK6N
P68v0cbHA+aDOiEJJonzGnMV17neGxX8NMlsFbw2ncqdpq7fCYibowC8pbXHGeA6Xc6WUuPYGbkU
e3o1NCCizfrOb40f16ey8YUK0WO2GjS0EItZDtLkqV3qqC56Pmi70xiGM6bxcKQ6p9sZaeMLpaXD
QaZLycezBl2j6oT+UTzFnonhMWpvhDisldk9kv/5C5KEe+/Bi9o8xwW6lAIEQyAKmeV6bkOS9rik
e/YcBXeGNuaoH6Mu9mFoA8NDSC49SWNUn5rUdg7jNIX39YSi5mxG2c7J3dpKVHMEnxjvSoply18i
kqVRwVzKU+S+Ps+owR0lwJU7kP2tvaQyb4N+pfEOVmc5im2FQRoi3gfztsCCOeurkwOi5jQhULgT
mi4n9FzApXKATyIlyFUAlLGWHyw/yzw4WNKt7o/fG5xlbnfOpnjgLiMRo+AwJS5mmtvrCeWVrzld
HmZemaPwgZ1rGVXvdHK56QzPDDOUfCha/5yECNMfhr5sqgNXqvpWIOrByPrD/J3yb9ofG5DjKjUh
GmInZEnrd5gbNyPBoyjxiLaCnwmar7Bwpcxv7xESRdXcIV01jxlw+59jq0UfB/QEMbDOpnMvq/Xb
JB5q7SApWqO7NDXyzBvw2Ma5O0r74kYiAn6W22YovMbAIZOBndPkK9pXLGwBUlkk4OfSrORvOAyl
v6RJl7GtbTGXwbfLkb+HlTQp5zbt/BtdMubqrJZFNiMSZoHeRAUYm9K8tqKdgLORR7PePL0IBQKK
uy60TjLKgq2qwRCPy/lLXzvm31VsIL+uSPW7MguVByVDgRCIonpn5bKPUlny2oYsmSy/gboh0D0h
drx6Q/AETfEPM7hyzDlwR7WfMRs28LXWrb3nytYhFgeLhhYDqmvVg25IOhlZbVj3lRniWe0nJ97g
r3/sOdTJ6ZsjbgAJbG2h4pSakeMTkXph4ms3Rjb0j6jAJjvf/tZcyCfhlQtFJpr0y28fp1CWdB4g
cZXFR7mHT+H7mbSTvV4GGIRjXgyy2ptQnaIwwTTFexaUw/Q88fCyC4/0zvdITptD8ZCkY0R194J/
mAdzV1h1n+JjLjcQxCofiVPfR71wandmdXkxMSvQOs81XZoUq7A5g9aZZDNlg+oyv2vKFjG7sMjk
Y9rV+K6n+bhHerlM7BiRO52CjnhSrdPH2K8jp44Z0aga7cGi6n80psFCd7LA9B1xFrePtdfXqhiU
+qvgPQF3Wad1qCNSy3TC1DP7aLjrCy2iHxuVXMLTXsNm4zBCMOHA856jQ7wuzNvj0M95jivVFGXD
Q4pf+7eksjCnv34/bA2DThEcLsaBNLa6hJCDBh9YawxjqMOjiuDl320eZDu30MZm8UWRRfC2gDq5
hiM1WUb+D5XEi4s0OIZlpdxWkawgVo4F1cPQY+bY15a9A9nbHBXPYwETAdi/zv1hRXbmVE2JF8BO
cytdq45KO8aPJo5jbhHo8Wdzxjb1DxZUGGBQ0RRlzVXBGYF2VRSmEq8tlf4mclr/UFnRawXKiPDC
CpuiKbAQLvVVFGEpkZcsWvzp5yp4M5Y+2sqF0Rc7EVF8tqvkYTGMOD0vCjI4u5j6iPieZ7R2fGuS
51qHsc1+oCuTuE7UmF4aOxAdpiy077TW13dO58YOatyk6OSQ+IH5WdXVm1yd/LDyY2/O9fYR60/5
OOpBdRz7Tj31jV6jFZwFn6/v4MYTiS4itVMqQqiJkdAvZx01UxaXVYWWhdFH1ZmLxnmMytpyQ7/R
fg82IrJ9LVv3pFX9QZXj8SaUJNUzYTk+yFni75yojTBOExBwjGljIMS+L39ORuxUR6mMvdBWhiOc
y/ScT4p8qkIt3PlON6KBZvFMEor6vA7X0SBDwVpNRx5lZBXtIcZ3+pzH3V6OtDUhS9Sn8KaBsbh2
6tYjuZZ9mJeen4Qwuue5dHM5th80Y9jrBG5OSDRsyX95vKyfZhbK2UplMFRYOV8D087v5CjcI3xt
nVKAERCKuQPBaq02qBtDSC+2GnsaltnAxqvxXOZT8EYPJwlbRdO8BfK59zLbmhlVYjIuyvB0olfJ
SuxnReewbIgL+AP6/urwfuyL6tP1b2HjXqcdyCX7XCR11o8upM18Xc14cFpGNLxNgqB+ymMffZMu
xzC89TVjJ+JsTQtDbiQwyPeoY67uI1zOy7YPagonSmF7hqQ3rjTJe8qEW1m6MMrSkUCk8Kusqw+p
JGe9nvSx56T9cCeHw3g7YAP1Riu75CkIoGyTyODx07bRt6aZDRc723nPj2zjO2Bp0VgTPk3wClbn
pokb0M4znuSJPeufHSmODhXeU17t93t0io1lFUZQNGyYtM5RXcaQbuiQps6myEPFOv/mRDqns3Hy
0/XTsjUK2RjNMwyTUANa3X2xOoDhnhLEYiTla5UBzNQqlAquD7K1akA9BC2Ji4FS5XIqVJapc2C0
4I1JIB0p6/VCYR+Re1Vrd+azORT5HrahFAMu+DTZPORmjWECOtHS31Uw+qdoUJ8QZt6ziNsciGPP
EAjVUWlZzonbr+wnC2GawjKDY4EX01kbo/Cg+K/mhZA5PPs1UnqjH36hx6KjuIKwgooGjo7iO/Sr
3EVL3T5f36SNxAHxKcqtwspQwFeXE4prvANUIH8efUBkI2BP+JFrlYnZnNnT8TxMJk4lPgCYGQcS
SB48xiVjh0N0Ebx4+whvbXGPw4ldv00FhFRIolP8a7PibdTHzbEHvHsgU7RO2Ev4O5X6i+MvxgNs
L0qrgoO1CslOq9RIXuWx11tW5jqYJRxsvQ12zv/GKPQDGIo+GSV0Z3X+dfwGeISkkYdP+I9K6vqT
rNT+TuL1zPBbZH6kqdT8eBdQZwR9tMq85LGmhBxVkSdRSyjpATRgQiTk7tKw0d7bkZM8mkPsn1S9
ljwrVrrokNVq9mCpyAwGTYNTtqP0nTs3QXNIK1Rfa1xSziNgQjc1JOlUR6GBi203o5WuVdOTNEXm
TiJ38VWJOWD5SIuG9xp9qeUhzFCWrFVMLD09bJvmVFW5TpaMwDuy8SS0p+tHXhVLslwyqMp8ULTE
LZrGa1aLHuEgE0gDyiyqisZDMFXx2fYpkd5hF2b7d40lQLdpPUIt8MfqZz1PwaNTDAXKNVMhHWxf
se8gbec/Q6TlvWLCkfDQBEbxEOVW/xgmenDuOj96KObBAtXa4Q2DeOAx12b9tm2Rlc97ub7JBl27
rXzpG6jqPT795dljikg7QKeEekWUX65opMi5AjICMaciNR6npIkPCebHO9/RM+tovZLoYoMFscDW
wplcDmPGWqCkcRd6vho5h25WXblU34dVC/Dd+dx06r1u+U8o8aUHPdNdXsW3jp72Bz+vj2E+PY15
/9Hv6WwM8iAf6qF2q7TTsNCJjoU27pQ+LtdEVKQEN4UEE+Dh6kuB/e1IOs1GV897HIvzQs+qA0wL
aed8XUYzxhEPAAAksDvXKQt26laOgIHtZv6sfYisOP9eUPbP6NWn2fuZKu7OgFsTE7QOmpugwfh3
uQtJY411x9Xg+k4v3Tox7y5tDNPXJnzg5gTaQXDrRPd4daQMJ4KVSLMDikONoUfXRiehtPcncwEr
QoIuqgFrTripFe1c4oOBJsMUPgRyNRzKLIl2nk+XAYckCzyxeDaSca+JiaGtFn0ywAxpq7I6mVV4
6O3iVw5AZWc6G2dBZHMA9BA5o1y5+kBaLWiLsLFNNw+C6X6oUp7geKsd494YPmGmtffdb4/HXSPw
hyDAVzdbpGP5WpFluRnsnq9Dh9CmiY3PoUV48zwUirETuTeOniDiAUjl3gYevfqm5iRvFXS9TNdW
W/UeE5P4TM1odK9H7M3twqIBnCjkNaTDlwcc8r6DfJmYlQZ6KASTctNgZoZGkLlHqN9aQO4iAqdA
ugFXWg6lTTbSg9oMxYXq7908V9rbfqTfMb8x6rjcOYaXqyfkA5EBorNOEF0js9rIKArNjzS3Vics
meqajRokbSfFu1w90YajpUoxlMvu+Tp8URsqYmMeGQZrlMr5PpuJcjSo07o1lJOdOt7WfIT2Gtkx
j0JQ8svFa6s+JSKoqls7UgpQHjOnLEj9Vwci5gP4lcSYbeJ6W44yaYE8BIGm0oYWjnpJp3ySGqX7
+NozBwyI9gyoNYqh8ECXozhIUIaFP6huOSF/iBZN5MalIX9oVMPfGWpj2bg7BckW/MF/c3Zmy3Hr
WLp+lYq6LtbhPHR01QWZmRpSliVbtrd8w7BliQRHkOD89Oeje5/unZkKZetE1OTSlkGCwMLCWv9g
GMfc3sVGDLn2J5O8u7lSg+3s+9I7JwT46iB8HED+BjnB8VqbmlhHophB3KKaqfZ7/rUYtXNdptOS
3Jp1sKJJPVZYxXFVtRoKNF7L0tgtftU+tGlXILSiIyt5r2HhmN0Z8ahUmOsyh6cW4/IWSrjVyVW9
qAWhqQXZz+3iOsO5wHj6+mRBv+GBADpX/sHh59STshsF3Iqdnbj5cwHokv6/3pzpFJ9GD8rmOpXs
lf5K2/+oKBKUc6kKp9KZZPprvj8jM4+LODZOMnLKoj2zs18dDjonnelVy/xYSRtqFkyXMtF3bJjl
qpK2uRMu2kzJUKbhpJfndFlPJpGZWxMAchvOT/D6h5M4xMJu7cp2dvbgBiGQ/mqrL/Y5NcOTt2IU
YKKcylzNYBseRRGpLwjQ9b6zU7P4ZQ+dF7VqtpEP6J40zSnP3D1feyeKFFwFXGstuxwF/EmKTDWt
7uwmaePJLmK5TQKrOBPpX3sncGcknUCnKVCsT/GXGNzAVBRSs+1dkLrJxRTQBbCHZbxSEgstaafn
ZDhPxOd/E299ohcoFO5Ux1030dO26dFL3WVNTCdRLkMX4x+iijZaGhs4gG1LmVKaNtF3V0thOmHT
JuNXzDicbIP0XC0jazDNHu/NsTO2RW1oFgdHU3dhP3aAsotRzueaXGvoPrhP0Drg4gKWHUIIzfmj
XdpnZFKZ0di7NikmPHDjcotLrLuxJFQ2dJP8mwnYwJkr9GnM+j0qKsNUQFYy6dGB0k/+onsJ95Nk
SYvbeh6CfYDYx94v/OEybbCPCHO3HjdOgrsac+D6OwqB9a1dZ/HPwXL7y7ePnleWJIUN8GgQp1cx
56NtlqDzMNgZRP2gSu3bGRWhUC9m9d5jlLdGMBSRE+qqq3fJ4ZKkXNZhL9OhjtHZ8409Spcqlme+
f3sBseA8MFYlbqq4R6Pgo4n4R473NSYckTOggN3brLC3Z+y1dYOKAiBFg/wQreTDUcxKzz1r9K0d
xg51HJV+MW2MAKJU2Lpze8mVyL6iovfu1u9a+oZgBikGN1+w9YfDTrk3G4VF/qbRSAwBI0DY7YL2
zBS+8nK+SQ+bCE80JPAejjJWdq83vW7u7FXZOzAYZ4vYmrGJcSA1Q0FQDEEmdF/fntM1zB7tRdQP
WCGgksioj4X/3LnAgzuZSRiMKQn7eSoesnHytoacfUpacb/Fo1K/j/355e2B1491OvDaLIH9sapy
Hr5vY3jolhN7yIp7te2Gsr/N0aa/mrGoPbPTfhcojsdCG2C9wRBzUK84HCtveyH7fjZ2ldDhWbep
LCIU2BRvPUkt38SU3J5SO3NWz2B/S5O637qZl9mYx9fdFkm59pojw8PrkqKPymxj31JKvy6SFO8X
r0PuV6NrFvS12DfskjCdMWnvsTxU0duz9krQoPEKSpfAQQf/mHYWoNCl832MXeC07qU24Q8Z0zg5
s9FeHQUZEZMRVjLJ0Xyp0taponTGTnPbj62KvbsuzowzK2/9S44+CkfkGv4ZgbPgKAGoFQXNSe+N
ndAWoq4YfgayNJEcG65mxV39/2PiyAk9uoJUA47B4ZWw0j5W0th1GKGEemd5V/mCQdXbo/y2iTt+
KUrsnMjEQur5Ry9V4Q3UFpPUd3rlVE4EQ7p9rDscOiKqIf5PLS/Tr3VqZiKaLLTcqCdOo9oVA4VK
fMV7LE0z31AvjTXFMmyR/Xy2PLX8GON2yMMJ10t7CyWiFZHW2g5Gx+CsBR6u5ABhYfeLRHA7cH84
OPYGG9ua0TXjPyDf1pYxCJLw2KpCjLSr7+UY+78COnvPBnfgh8H2xy9Tpwkb2I5lP2LdkE8hLG/n
m50oKATQYDoj1GHtgW41fSBshZ3g6VwidfvJzwfdj7A0oT0Cv7P+XIgxf0zaZkoiyy7NIRr0emkj
Q/pTtZJmii7kwWdn+w+/9rzUV5WxG+Iic0M3ASQc6rVf/TzzaU6WG9hZAixFJw5b2NWHMSDwC7kA
ftJ3XM28rTkVMpw0ITGIms6pOJ0yIrhJUisFtb+qDWO/cTiW7vRtrpZm2aVchpqIe99yxbW94uwt
S9FeTW2GJ2lupVm/KfrE/Yr5iPxp1mO570UV99FcjFRJ7byqn949C6vIEw0YpI5YqEfrc5oamdVQ
l8BrNmYUQIrc0EA0QlM25wrwpwGes3o1AgFjQ5A/Vswi9iVB66TLDhfzcYtaro2zqz+CGRzOTfjp
2clQ6wWek2wFJB9dyHq90zq/dmakN2PunUYTy3tjsWcwpXai3SHehQ1PMlvoWL09naeBksoEynHQ
wdGdALB1+KGdzinS2J7m3TwGy3Vexy+BM+pnMgNWzena5dBac9aVmgHj+HAYuVRdi7Ou2sX1mAeX
TdDN2ra0jSXfWvE8fbedBvywXuN/Hbpd4H4dhJ/pzMPogr5tVBxv0noqjM3glJkZInyr2aHoLGyH
DWM00u0USMfccvhP9jZ1puZhCpY6jcZYTBkYZXQZLrEOpGbVlMHU7JJCwUd30CHeVkU8W5fLmMo8
mhTl1pCAjyIKngFZEomYwtetLEuMUOal8LKodMzkj2YefC2S/pD6m6CS/g0wtMS+dJMGNKnX1kEo
89F80Pu+ScJhLDWykDhLhu3gtmW+jZNS3LugiPEY9hK/i34Lu2/iXk/Wl27HPFrlV9c+pxEXG8uY
XRmasVn+gV90/BmsfnE/+In7q4l77TOoND1H9Ewan73GML71Vu9r4dT6BabL4Nqx+FY1jvUrpuOD
XRgmiGFnCj5WfYtbdpDjexzNc+1NO5U2BWLGnrbUNyVKQfRVl3o1QhZan9B187mQNdIPxC33r1Lf
LYPR3VG7VnA+llT/0gx+IaJcWkOO7MVSluEinBKnaQupjYvGlWkJi8vE05t+oPHJHlthbcfCVPKy
TNv+q+Wk1g+aoR0CHSvqW7TucOtqWlqEfsKu+RILqfYiXcxl29gBbt4Qw2rroqtlVUW+nrubzJ9K
P7SdxH4J2th1EMBxZrBldppYuITNxsdhJMSGuRj1r3ix2O2OHCQJtiyV9r6otaFGU9/APslYzI66
iJsG2N7PmXapGjqQIaKOWkyUX+bHXOUNk+Zr7NO012bctKTiPjYEkj0sBO2kILb6Jz927J9a73aI
Y5SeuF747Z9D0sx8mdYnaRuXXN1QIVmsnVSD9TAMQdGTg+lpx65PxiByzcl0Mdrq05fKqu0b0xnF
Hb1DlBy0whd3BenoJz9pCvLCwKuGTdf4VO31zJBP7TLiY9R7xciraSrGYt51R6TFe2u4rtPc+ZkD
C6C5RfGPNyuDxd4mWG2/yDZ3Ppvj4HpIq5sGXajOncfN6JHpR5imUnXEAiclSNV+v1yCs1FlFHeJ
fje4Gjx1l5Y9Z8eYiG0Npf2q9P0J5Esm5ItZO/F31H6ax8qHYRgqbkX3ioK3FZkBV0kA/Ub7Qbkf
vSG5aYSMH0bZaC9cmFQeNUOvqgjhVe95hDjwmGW9aVzgb27PO3OwynJfuDaTPYqsfYKd5FQY1WF1
vzP7NBdh6w/ZbQXCNos8e/Z/yKYZngUVlnsmJ4YuwBqaIh3t02e81HsvgmSuVeGIe+YPtOf7h3ke
dXlRI5jM/+sFQ7exSsOqox4l5zhcZJ49UD4URaTT3zLCCmL9TxVQ69jO+FQ6m36OWSB54cR/8GsC
XFc/umGejFkaCafxtgD/XFJyR/M+ddqMapyT5X5oGaq7KyyJQBfOmh6rUqWreLsI+ASq8lIZWsBR
98Foxs1VjBz5sGNHBR/dxPZxCZtmeuO2UbdJqFyTpqJA/M4LKY2ND6RCy2pizzOQPxnW3q/d+ZNV
Zno0ZhbE3FGf7etmCQzWrJH647UyRwmzlStQFyGsmpQhLzhiFue5aq85rrjH/n2qNnlVOBiqDLr9
OU7j8t5NG+XyCWsDLy+3My4div53deDC/PFolJBeIV3TbJWN14AWdBUAuF7cLIigPjS2aSw715NO
c11hN9eA1NHghbQjoTQSQ57erPYtrA17dKddzW4bdsvU1dXF0GeyophV+dVlLtsB2IgowXxOtfqj
oIqvopSu4oUfJzYBV1bouWOz7tz4fQsluzAb41YH5eRGY5n1H4xGoelVYnx4gZUlUbTCUU9c44mc
dBiNpKNx4bgDMbOBKfLQ5lnxlJramFw4wp+SXTdklbgoEK/iHkRea10IZwzIUWVKaMoSIb8zwETZ
MiU9gX4aGJ9xwMjpSLcamUBLJlaBXNXmPEKP3fy2lPiFXrT94OmXGLyaaejwFXM+jIBjMwXl5IRW
H/t1CLex+6P0hY5UAb73SVh59vIHFtW4nC1lZ977Zl5cWT0N/1CMTT2FlgUDf5t5iVCXMcFY35hJ
72koqtXe5wQFcDcMOLM+tGw679rzpKajEW4XRWhmVfFciL5FqAuVoEc63u2+Rr81BmtltJQxpUce
Pi9yvouDRRuwg6lKYngbO1PoZRnU6UyzqyZSaFJfFVPshDW3gYu+8fRoSbobaEfqbuDrcxaRy2Wh
ieGX2jlSDkwBig/4fiWrRyVN4f7OFlOShaC9kkflaGUfOe0AAJ6WVHat9478VVNi4wLn9E4WZrZO
hk0erMlNkVVkwfE8N0aYSLcWm3n2tJu+RN6TooqTPlp2535Y5mYUFwRKa9pIzeQ8S41MC70gwySx
L+2GeNlk053TZ+qxrOOijqzaEzOx1MkhS42GjDcLOI08rMfRGTZsmCLYJuXQ/VhoP1wgKT3712Mq
8sum5ejYZB5J6o/cyd1lK/IxMa7SSku/e/pgy40cB6OPaEyJy9rN+m03iXqnhIR7ZVt5Y0TVLMsb
5jLjHiZqVUdi0RIZmWjV3S4FdNOf9jxRYO3zzn2QrWM9p4ELw9VVxahvi85HE77iZfswMziuQ91v
CQ9d7aqPeds2z13DQXeBmCCILUvFM5c7wq56Tsbe51TSqctWsT5/M6ypfB4WwyQ7aNrZfsgHbXzq
2l9psTOycvmFEbP/OBVLRUYnqf5OcQc6wwRG4Ifa4LnNhu/m0P7EGPK+6f3uqeuL4VuNpnURNnB2
v4rJG35xPyG9k64hx3A2FemdjUpg8XlNT+7TftbSi6FIkYAMcL8aQhD98DFap+vHCBGMKY2Wacmq
UA/E8NC2pvdN+k73R+4L1d9C8a+eYP7mbuQrw2vDMtbaW29S4sXpKvMP07JlGyV2HL8Q2DialWlT
dsFFtUxC/p7qU29XxpdcL73PQzPrAGFKDUV2Ov9Fs5kEKdiG3VgEV2RR7rTNa2O6cheWEyjadfXk
0ARQG0lhjPpJ593jnpUX4ZTKFPYkIln3el1YyWbUuupRxrnznMPHI4nOhuCL5pipBYvfKZ9VHGgf
q3auPmSjMW3FYOTztjLacjUvEP2Psqybp7npoGSVcSyXhxFGGktCTOnnegxI2r0kNzwMCyEKhkOM
oCDvkM8Qgqs6/8KE5cP1gDLK17TWRAGhodbk7dK0hrYZdAqUG494L0PqVhxIWS4c70IaBnVLdBUS
Z1MknSm4qKgy+6iP7lx/UYKgEanWspdNPulAHYkE3T1C4q2MqsCbu7Bkqd5WbavfQ0l3cZbQR8Ib
mVc1h5JKaBkaKR6pod9nwRzmAcJ/IU04J7k0A2zdsHubWhHS0JX9Nu/85CuGscGvmh4TqDlvSpew
A/v2OW9cXHA6V9e+lziQLGTSRfppNDlFQyGoRE2tHS+hmYKSCac6qetQi/mcbMcqqa6dzphSfCIG
67ZEINe8UG4vXqau6rlZm3m8CbKp9EKFtRV3j8wyugiXCNlHLZqa2vWI/5RAlMFPHzKvGGzi36xN
X3HwnYfLwF+6eVtyC8QOUXcbGtJ4jHLMBKbmUMF0e7lz40VUlw14/huz7bp5k1sZ5eKlCPJdLMxa
ISRnOS+ryzKp6Fj5zlXd19MvgJaevC5tK2lDpXkxpRkzKaMcmsEfllWzk/LO4yCp235SH008e8vL
pO2LIGpHR+QbY1qmr5XV9T9iIIhJlPdDqiJz7OQPEYg2iUAoek9VtmB72lfV4oZ+wfeLBDbWTmhr
Xfut02mOAZUq/R9F3SO3B5eUelNZOskNsuuNttU718i2lpIpxm6czFY4AQtPNoWb6clGW5KB6VnE
qs+X5Et5MZgljAXTGzKBLwlSHheuVyBHMbo9Vdckq63xFt2IarwblOd+0TykYyJj7Ijaui68y6Gz
ehXqsU/VCu1YBOvgh8zgRamDRU4yNPplowrLfCwwC+lvNaWkHyFTVH1I56Spr4J8Tm9L8gQ37PPK
rkLuod0jsjvdXWtgQR5OS+1kUaCRjEbsbOhqi2P2cVRxzahJWGgkh34zZ2TtWZF/RnGpsMJ+qAJM
MVWvxtBFaLmiBxGo8aLjc/sXIsDpIvKTdEj3ZmUF857MCCcFTxr+VdFIHTRahaZqVGRe+7kw8v6l
yomImzGfm08jHaL7ss/J+bOE6+E+i1VB7IBVgEWXrLv0RpNaO4X+3MoBf8gyRxVbTOy4KR3rNkR9
x/4BFVylm9x15N004TFyqZEGXOQ5HcRtPejx9zlnpjctqV0e+V2j38u+IWm0Rr3OtkM/aO06NV5/
T/25DjZd3ncq9JegscKsspi4zjITST6p1z05zMRCosZDGxzwm2Psc0HguU6HtqvJQBL5zdP0Tlzl
EHcefR2Vgc2yJO2yKYMKQ+5inNE5JIPqLrqe6ifCwTHmmt3sTc8lWgXXanC4vA4Lnlkh3DDEd3TZ
lDHhyi+HEGp78kHB2bzzU+nem5pPyDaapNS3s9/EZji4ZM+UUbPco1Ai0oCx+lxGQeoHVASWUX/y
hxZ5NVNO3a8mo+90CUMs3tXTEsQbt1LVU6+sVt/8w0qHWmIfNu7y9UJc5ybJY6NNuhP9Q7pc2ZuS
RjzleY+UvRutB09SeUocRNUilGSx10JOIUhDitCJzXezis88c3BOv/K06IZgJ5hQpP9R1YIEc1gp
cvGTHnyzoCCV0MQlcnAWuLWvAIk557StTotf9BbhGlPag6J00vTrQZqMRibnnagHzubeDj6mY1r8
em+JjXoXrXQfdDXF1OO+mCGGubbmatq1g/0BPU2X/EJRMX53Jc/zANShd+zCyqdEejhx2dxrgzT0
cafDKQUBDPWp0udzUvunPQ8MizFWhENHv5QtdDgKp4hKE8TgcYTqsw9llpZ3bRkU10bsWLum9q0z
Ig2vNL1XxD+A2FVAAZG1o8roIhprcZxk3I02Tn8OkalsB85ra/qqIYAS+lVjRw1CzqGzcB0ps/vM
5V7QvtcF0YE8ZK38PWvtXgHxO3zxthvIURKzQ4AoGy9HiW9ThdLBuz8io6CYA1aZNzaOxRVyE2JN
Yo3dDqImvOrWUyQ8OMi8vSJP9hiKmTStwOLrK4rhGLxKpa8QdTKgNR6Pw4eswEaG+rJzwQWhiN4e
6mSL4WwNopTe0CrPSd3+cNq6qZPJMhTlruk8FbVpJe7UJMYzW2wt+h82rWDUAJZCCY8aMyIJh6Pw
8Hap+C58nIK+zkDy6mZPUzxQQdQeYZyB7z4HKj+ZRLS9dH9ly8EaoiR8tN+KHr/HTnf4VFWWR0aZ
aRsPPFyETv+7qXlwDVgXJFdsAVK0o0k0F+UssdPNOxu3mlBw+bpYkOg+sypOPtXvUaB6QNCgoX3s
0VRkZTX2dkMPQmrLlhvBEi5G/W5dr3UU/r2aqxN7j3FMSemNntFVM62UyQ0d6nI70eHxuCjtT+3n
//M0/UfyXN/91wJQ//5P/vxUy7nFnbc7+uO/P4gnHPfql+4/11/773/s8Jf+/XF4bru+ff7bhx9S
/W3XV79+dKKujn/n4K9gpD+fZPOj+3Hwhy0+vd183z+386dnWEHd7+F45vWf/N/+8G/Pv/+Wh1k+
/+vvT/Afu/VvS3isv//5o6tf//o77cC/bMj17//zh7c/Sn7vLhWFkFJUz+rkt55/qO5ffwcp/0+w
a/S5QH6vQl0EtvH5908M95/wjmA7sW/xWV5hdFXNbZ1RjX8C/zRgfIHNQQpr5d+rul9/ZP+TZhmB
i2htEGbQSfr7/3v7gy/2P1/wb1Vf3tWi6hS/fbCxPZ+HYkMbCF6xakCIHUXd3DHVjAOIftOm+B+S
jffbxAnaM6i301HAC8KXNFB6Y3sdY04pMUhbTuVyEwyOtZ1FQ8EpLceLv8z8n+/29ruswtwMxAnC
6XmMQZ+Hzi+CIZhvKp8S/NJpC5UCZzoTcI8EltYpo6qxmiwQLJi6Y4atH1DuokI63VgjCIUNFWKV
hFABuaMYQfuR2sP4oiuneVhbBnnoxonvbBy3MLKN0HIa5e9+a2xjOMJhPa6pyRpG/4Io7G0IR5OZ
8tb6oDYQY5vrObbq7dujvPbW9IPJe8h8ONCOpebcppy0NJHjDcEkLzZLTjGaDo7qy4girTSiZKTv
FA5TRfUL37Ty67L0Pb3jJq/TTa2Z493bT3R4PKyfAVQ22wmeMx+Djv3he1d+08adUMMN94mfXmXn
O6Otfw3a0uzeHugwI/s90Ao+sVZtb9KkY9WnVFqdFGYz3MxJWj8lySC2xeKW2yaxptvar4Mz470y
1WADgD2RooMhZH8evllS9CoTOm82eANWzGlRbbJ8nB4hCahvWgUIItTKwXuJ3Vn9MgyZvhTC9SIt
mOnXvf3uJxsXNNTKwSEEYfUBkPvwUVQ9UcKcpLfPiB9g+Ls56tiCZ7bU6SjsWWhjmGJaqyD30RLm
hhAIVDzpRnBzuaD++2LUunv53lfh4/EGaxpDInOcTvhWZbAspbxpnLqNOs9ovgivNr69PcoaL/8n
UWKxAFc2GWhFEUPCP45BbQ/OpqHwfGMZiQDdUVLXpjPYDv6WUuL4KH2lREiy4Z9T3jhK5P9raJan
h2o/CpsIBh5+Kz1OpbFgWXvjIZwpIy3J8mrTQmLZdwP3/zV9V5+WQrbmpZN6fhbSo3R6Wh2utSCZ
NoPM90FJfHr3hECYh8CFFC8KFcdUkGKAZIqReHuT+YgbRVYjZ4uuu169FFmGxaNZLvZLk3XqHKH5
ZNvapN4kQJywcBDA2BxOR4ocUDMWorgJYqx1hedUm7L3443S9e6mgZp5ZtueLuJ1PNe31lsoN17z
cLzSVTh6mFVxUyajGY2TOW4Dr7Y2b0/nYSK+fuRVuR5u30o8Z5EcfWQ76DLZV01xU6vMMm9z3UNj
2FvsbtoVcVL7+yFopgfXtrNn5aEL9O54sN5KOcPX4gH/OsIK1xXK7FSq65u6DThdczBpg5yNM/Hg
t9XV4S7iBuxijI6W+CrHefSWAFER4Wz86sZckIvBAqDI4ZsvlfY9zQopr8yin54GVxdamCgkNIbA
K78FbpP3UUJ76mvpSp+TV2kURZs8bscoz0rQKm9/iyPN0N8fA+EV7nesbbb7sTNcbtUSJ1+zutGM
1PwyQlS8MNul3OD9Iy68oBq+0ktZvpiTQP8RhH9Enze/wplNfNM7yOzWItl5lVucCUK/6SUH8wfH
hfoOei2UXVCqOPpM8zhkY1BllBe1Lr3t88EMuahWMgykIa5L3132yax3l6ObuZc26IVtinfnr7en
52RD/H4I9GJYLiDqj6/aK4vAMJtg2iep1z94Tlxe61lxdq2s++r4XaG1QGdiZQLgPVorE7X+3FDj
tMfmK3G5m1pagcYXBf9otMfgIUuL4rHXK+uzzGc73kic7NsIESCMNqmt9oirTXCT3n73k+QEpDS5
KAr8qxWkflwr6tp8JYNP016bHCtKVaCuVrmundVo+plV+MpQyKnrKKJwVq/S/4dxhyq6HPuu6feZ
Y6WbyZyNvZiXaT/4wn15+61e+aLQMTil4XShtnc8FB30ipJl2e+DfrGuLae1NwHtzjMvdBK4uST9
rgMhFrdaNh0tXh3j7tKyp25PV7S/LIY1h5bavOtHW943rRWfoYO/Oh48QupBcCL5H4cTqENVMxeL
8XRT6zbTJIHMYfQaabENkgQE3ZlrykmKQI0BfQ1uKFAGwCKus/yXhL0b3XhsEq/ZJ7iPbCxf3veL
8bWz/M+TNt7FlXlOUul0hYCeZomg0cPBgezq4YBIGVVBQdKzn1GBlyQfKn6c/a6+pO+h37+9RH5/
ncPtiO8EiiC/PVcpwB+9XdLOSRw71bLXqOjBLhJG7cH5r3NjM7aNPkf1CMwvHAIjE1feNPVm6DaG
DwTWz9Dnr8elezBn2K9RSq+wj1RNsI8Il1W6SzGcpnvlxIazkUUBckV3Kte4afUEHQGpGtePSFHh
D2bDBD4q0/xl3sxAUChsOnOzImjMuQy1yqAL5uvSfnz77U83CC+PXg/XI1h/J6R1EJ6TUlqg7zNz
RdytGuDo870701gv61SQ2O/8N5WDw+9pAw6qqgSGQVA3dEGW3o5Sx3K+vP0up6uGUUCoE1rJZmFh
HY0y15Um7cXYq3aVM4wD6ISo627jojt3pX5t2rhUk/1bVE25ChwOteBfWyOure/dGQyAJUQbWS6y
L2+/0CunIm/EPW4tqHBfPg5fJfe1WDc0fS+szsFvslYVvWRntgHIpM7WG+fikUfpbzsNXkcn43rj
Ifh0hhr62suuchBcpdkk1EUOX9ZoXbyOABfsvXysd/mC2Hhe++OZIHp6G2CR8JejXOqiZUYqcDgM
xcVFL+rK2Ft+J69Gf+oHiANq/hi7bUYrsEMTAVUTu/qCH6BhQmPRdPyqsgbMjFt2yr23EPQ4dy6+
+vIgsUFh028AkH30VJJzfOxiYy/TpYoClBfCCs+sM1/6tVEIebaN/5JNX2iNwH+JsLPTWhjHmMbe
T1o0dAMv/jgulnUGdP3KKERTai/c+Tg41jrhX0eJezo0Nn6fe8g/1TeNOsH1KKtze+PkdAKqQCpM
dkm+j3XQ0bu4WukrarPz3q7z9Idemc53yGFBtCrffurGvn7v6UTLglYvSaNJk5AtefhWmRjGgWrL
uNcKWDebIPbaB7EU1R+it9ob+mxx1LXiHF/6dLn+Viyx2BJr/Q75rMNhdW/2AaJ2xr4Uy7ivgGDq
m6BV+n1bzP1OV4YmQwkp5t4Mkum6Naz+q2ECAQAzUspLfbHOCaCeRgsyZ5IPbnKrTDLp/eETDWYB
MrAoLNCeNuDwarAVElSNfe+p1sPl0y0/uFmTfOjIpK9oXWFgMepnfapO7nvrU9gkCavSmEUaffgU
gHAyNlJt7bUy1cPai+0gWuQgd3ESp9vGMJdQSy3np67F+XsLJuvQSIHRxgK4zmc5HNoKqjyIk8Ha
e5Wbf4+nKf1ZauLT20H5ZBOhnsY+JSlBLwD8wvr+f9mqE+aGM4AKc7+UFZyABJ5dhM+B8/Pdw1BK
Q1SS0zJAXPIo7uCsNC0Uysz9EGfFY1EL7YrDSNu+e5SVALqWsUjIkVw6ehlPqXQQlbl3VVZ8zTBX
2encrt7Xw+TauVYzYJBTmKMUwOQdDmPi2VwBFjHBf+T2ZkwsEfm9OOcz+MqX8VBvWAsaVOTAWx2O
IrC0VarKzH3jxwMgRxM7alhKZ86pV0cxafiuyHM00Nef/+X7515Tm52HaXCT2f41N8Vu0y7+OU39
deIPklJmDPYCKhRrJUo/dl9zKyRwYZhY+z6L5afMCebvpak7oPcpYJhDmXwoUlucSYVPIzfxw+FO
RodWt0+YP603LcLUinJvpKLZ933ufiVYaZddpeaLxNMQ3H57+b0SRGFvU3nku1G25XZxOJlW7qQJ
+Mpq76lsRKkZK18oeGNYGIMJQE0Cce9m4Vx3i23vA1g/H8tWGy4zI2+uyiQou3MPdDrvPBCVUAoA
KM1T0jl8oKmo0hn8QLlvXBCJoT/K+pPbVu5N3evDM2wZ96Pfl0W1dfs4ARWeuJ0fwhRUP0BhJ6DG
xNSIrfKtFHgXFEYg6KRun0c1ZUYIbrk6h754JepzBq2OHej3Eid+//wv67GN43nBuRqCw9QoQOMi
Bqo3JJ/p3Dj7RIKA3yo1jS++MQdRXA6asUEFIT2XJ61h/XDBcoVaPybQTpruxy4oQE1d6JWl3Duw
ZiDhlL636wJZXcXukPlh5lpFFdWB3n6owRQ2kGOWtD8TzU4uAIRJuGurI72O/MAxERCOjt439Ouu
G9frr2IxBpuA1AAGuP4+d8Q1oq3xbNVKWbsstFmO1skcFBw20rzG60ZdmXFhhDUp0dXb++M01iBY
gts0RRn8mBnpcJRcgfcFnmhds969iyYd4HBk4CjfHuW1aVtPABBJFOGc4zrwmOqizmbduhatd4u+
0pM2AC40YohM7x7I5OikYoGSD+oNR5NmWiSEwIbja7tK+usRIm7Y+Vp5LYbk5e2RXpk4BKNARrAa
VoXfo7gSFA0sCbsIrn1NtBcGvIlIpH5yZuJeH2UVboClaXBKH36emeTChFXmgw3ENstRQRLi/9q8
f1WT1aweYLRKyTOPFkHtNDDw0J++Fsowwwbm06WoAi0y/Ng/80KvrASGojm5RkBO0qNpo7PRApcP
/Os6tuSTaNRPjymmCGFP3ubtL/TaUGTsnJ8e3+nEkrOraaBoaeZf93Twn+zG9nbo3mU3/5ez8+qN
W0nT8C8iwMziLcluSd2WZVsOx7ohHJlzKJK/fh9q98JNNURogcHBzPHA1az4hTdoGZjU14d6GZE+
YxUAaBlr2VtsItJCU2u4J3N4KlaZMqDL5WNKoZWoTamLgCZbf+7hXAQS+H+z85nP5kWX9yKDO+RC
POMoD1qbB0WpjExYyHGtWOws8rmEK0ili+7+yHqUYu+0AoSr21fF01yD5PP6IVP+VJVb3yUp4FIf
/znrUbXdWvE0Pck7pG3GcsRwM2t+2q2eTD6SOAAT1CKKek/DR+dd7+hjCw1SV1KqBcbCv450+btF
4mH0CO5CuHWCg+GJwnW/9EuxWMG8CPrS1SCEzxOxomsHByEmi2AwqBu3+9Toqln7CF5G7/n/w0Iw
BbfEoelr9VM/1fp8qOvM+tF0nfEtjbsmO1foR7QeYtuhu7OgLx9pKkmordqghujybgO9pm6jYqlD
7AAq98tqpOIm88qbUD4UafhBifub1zfQlXMO6IWHjVLMuos2a4hMchar+SJOdk1gOc5Q3Qq8QXaq
utdGIZOk+I4rPZHf+uf/PORoPMxOvp5zmYGAL0Nh+WlbODtCd1fOHbkymiFEDDQftjR+fbLKCOCi
OIUoi9wppiE/wFlQPVPfPXfXlon7nqrR89Rtdejqtq1tOUpxKvqlD3B5KN9T5FChbdhdcktR1DpW
Xf3/mkZCZwTpVoDQ1o1ZpFEbKjl3WJiJCgecuPPaZBp3FutluLNiS9aHmfR/1e2+XKwFo1RjGVRx
Ek4T+1nnDmj61cNdLdvxQwRDmlNjyJMORfkWGPj/4dguYGz/AoeuRH10RMnxcW1fwafbLKQtLeDx
U+me+rHsgpHaMpLu+OFq45r6QOM4Va4JCkPiXzV0yYNrhKLcOYbXNiwqO/wOHgvylc3D1A8Voqpq
5p6I+yrkFrpWPmWWjN8eNQBLXftlNKvpQGxOH2SIcBhnk2GWxoXbVeOwlTmJ8c5RTHenQnZtWVc7
nDUXAcCpbpbVyvWwTBbDPemVEn7PtV5+HOkb/xmmbLqFJhne18PwE6kd/UGJFvvXm+8ZWqBUe8k9
1h7o5gao0zLKTakop2nscihJda8foim19torVxYOFRfCMC40sv9txcyI9MYyMkc5tXU7v1cH1QkI
oqxPb/8amuHq2uVcAQ2bZzfRe/561w1PelrXZxuXtACjxLfXfEAigl8hCuNSoyN2eRCnuCxcOSJ9
jV+5CAZ9aYNynKzD69+y7rHNK/6MKAKMs2okbjMLc4aEZw22cyoTovHFKbU/SSvcD03ZxZ87o95t
KV65pulYUgLg2/i4rSxYCedviOCVneJpbclQ2jrJoU6DyFb2+tFXdgMgDQ4Y1ovUzbRNFDtqYRyn
eiNOo9Gbt7RVxB357F6V9soHIWZClWltMb88WXGkIx81W+JUWgumuU1tv2/62D0nFRTA1xfryruD
dwyYItThqJ9t25UzVK5hcJg7sVjQnhqhBmnazh+yWoGENSbaZyMcmtvXB322t9hskdW4y6IoSJyn
b3s1OaTrhJKnc3LxcTxNpa7cryCmv1Wna+8y0TjyDimh7NEZNAd+UdaNLrFnOJ1V2jqG1yLm8B/t
fdCWygwwyes6uXyHp57RTLbsUPPhr6pfDdNRa0/UQw9PDY0G3lXqAohI9NbUeq0dWfYNyYF4585a
j1jIOMDF1rLS/o6tZg2nqIQkAd/kP51r1PTUMSpuLLNqZnCQEeaGr0/KlcibJ3ItDKxcGiqzl4cz
nuYhbBEmPvXKUNwgAl7dDXi93JUxiv565mqnLO2BQBRVYu2wRK7saoYmVkN8DojF83L9E03BMc2b
pkLtfi4XFXusTJymHBbF6x94bVeDYwUoTKeDEuf6K/4ZBem+UGQNH2ggT+XrQ5V76ZREfm/KvSzm
2lDrFUcXDtNQZEYvh5qaqqyzsuYKGqblFlbxcEAnH2HL1rF2YsRrcwci3302JUFbZXNzD/i1CRSb
nJPIQ+dhbFDYRFhjT1fs2ihIAoKHJYIi5t0km6ZSwZIgyTlFw9Tetm3qHkxIXW9fIFDnbIAVK05O
ezlrBGaJI9PIOVVObB5CLbXurAaL9GzStZ3q6UsULIh50O9QgegJUxTSL8fieiYknCZugD6e/bJj
C4Bte5cg/+XHU7eqNVWR15rlbaEPcAbn81RXX1//3qs/Avkmgl94ZWs6cfkjEKDvlFoSdIOSJ4vA
KfRgVkMYqDaqQVTO3GBw7SdUXYt7Fla5s8Iou4GS2qk70eG1/QoUmK4CpXLO32Y2hEmKrSwJCT40
jRtrHPNbuHXIxxn2Erz+0VdeZyJgKjA0HAHjvvhmDaWIGkzwyWC/Is1iRY8x9uy3KtHA2cztPQ3+
azt3veZhMxCqMejlHJcIO9pJyc5dHMg+rpPWgauBanz9q66PAsMMmg8nfltRtdTW6dPIck4kn85t
PVraSS/0ducGuzbKekUSaFBjonF7+S2JZYxxRcPr1KHH4tOeScghrL0+07Un2V0tqGgNrynLJsZQ
Un2OElUxT45otBs0hUy/MwUuLjhN+60ll0OJ/fuOTOzLHYiONbk0J5F+EE/Q5aeBFdaSao7tk9Mh
ejE6bRw4RdZ5HJ29y/k5SLp8/RmLmwz/Sd4Ca6vzr/TSUZBJsU5xPaL9oovI1Y9L2DpoUqxud15d
uRmqLyNUT80ZADcXRti9swb8idAjwWkWgB8OypEpVQMGRlM3BwHJu/LGrkRTcVGV0eLdb7SdjOfl
2cHph9uXsBZwB73Ny0lSDKHEQPfNExpm9EyLub6XZrHcSvjWXtZayl6j4OWGY0CKGbTP1vKss2ls
ov2CcV3dmKd5hQD2gxHdTZEldrb1lQQZyhr5og7/D07SlpWaykWKkqL3CW0G4ONRY7Wea2PpiKou
ebGexXeTrbgIQxQOmqeZ/IuuQL7zK659K1VU6h8gKmFHbSbXDdMydFPDPBkFUi1TY/2aO7kXZF0b
ZCVWEXPCsIJ3eLmCo6o27kCWeBoxufIrSyxBby5x8PptdG2fEEvxVhN80vnejBIC+1HQMrFPEQ4G
Pmgb68gNWfsFIfiRdHKvZXzt8EKPBtPBkPxjU1yItV7rDDO0Tstqb9pNWXNCM088AH3Id0L3KxNI
Y5oS7cpBFPSpLifQbOxhimpiBLpLw+j1jWzOPfQv7c0XOl0P0hLKb1QzCOEuxwn1FkXDMbRP6AUa
950JLCRVsk+vr9PLm5a/HBIBvUDqUtbWMqOc85KN39sno+6cQ4Wg360Vqva7Pg+NoIfCeZqXds8M
/GXZhA1BzsV55rxB5bj8MvSdXImCiHsCcrFAABrVAZGRhkrJNLooMPHHD4rs5jgw29h9ymddbz+8
/t3XFnGlydBX4tNpml3+BBtbzNbtFvck59F8bGLNfbCG3Xfsyq5cLxVCYmJjuq6bXUkaWbna4FKL
kuajUHTjQUUPFiWR+W3k8rXBiBABmGy+hjcFisbl99CKsZAsLsMT4qaGD1FTC6LSUW7ePGuMwrSt
PDFesM2WrPUK0500Dk8p6eiHAqaYR5ep2ImMr6wNqA/o69z6HIFtPpEn5kImwfawEcd6b8wunmN5
Wu1kLS+TTVDeAEzRVaAmyhNzOWOamfKf0Ran3GmaWzOLuhtu2+xso5Fzi5bF9E62SJHrY23evX0W
ASrDjyZKoyC62RVyEQs1w4xKVy2094NRowzUSmRqdi6QK2d75WFD11r5NGT9l1+Y0HEu8nypzyJJ
qrOBSquOVmeDNpgKQDjI4qw7IP9p7xG0r6zfs446cKTVGeVFJJrZZWhGYXXOS00/xArqdym01Z1r
2L32eWSCgEGed4q9jddMFGDHKUzP+YIs4U1bJvg2rCV+zN2FVt/0hTRUr4wM/W+rCPOTOhnp6A1S
LufaguHqz2OZJ0GM9qbw6G/phm+rTZ14xGR9dhvlS5wFczovT4qZ9Qi5Il9jHMchl5OfZbb4DE7C
UA8azJLQn8SgJgjDhCiGIxVVp8gkqnp8kEOsf13CZVK9MLYr9HO4Dv8qQFXyAKcTS0EX00lUViTO
5IeGjrcRpHlUZXcTfvKrl12CFnKW2OIxr9S+9hoUsaNvyRI70i8aNywCN9bUp2zG+iCgO64Ot2hg
ZdVdP8sq8RF2tcDg2/GIhrtuF4g99pAPsE1r8J9BXAwBSn1JkqfIGrQ8qNDD6RGriqanua+dkQ81
R813Jlk9hqOFoZsIHfXBqi10qlHSNG6TbAGOntgdV3avjq4XlVr6rUtamSPik5uUxQs9Hw+8zbZ8
QC/I+i91cLq9j8IIXRsosCrylXmXGb5SFvXfWBMfHRBmojRg02Wuos0850meo0CXG2hjabVr+z2p
mnsU6qjd1FHr0iiNQHV6Vpjnf1HvVM4LjqJTAHYE7VhnScJvrx/h51BsE8CviC7QD7jRAILSL8+W
kGhqxKk9nMexLT+BDwrvRWkaj+nQqYUXxUOPtBoyH46ijEd7UrqjMSj2e6NvEda18ij0jDp1HzUV
ldb/x0/jkiZqhnnPy7O5pLWh6pn9cjp3hZV9mBe8CdVmRLhTqaBugoBGf+dvC05gvlMz/ofXFVlf
PYT5kLGbnRwTP5Tdf4cFOp+e4Y6d4r/+C1/eD3R/nl9+0jvgHeuf/1MFMySvGEpewzkrQrX1B6r8
7y2rrvYy4pevL+Os1mZg/GDGbivVuMJELtKjw3loSueuKxXto1bj2UUZac/X8xnBf7kfGGt1N1tt
ECkZbOJdJNO6Sk3V7uzEWmYEmo3AnzsiEu0tVV7nB2TGWzwz4h6JAF2nHy670XqH3pn7BSOPePaS
hZg1yEVbvp/KobKRYx3CBimxRC2DWcyw7UfLnQ5zJ+ITDs0l2lx0+B8MrdZMWvOIUiOrWpSmP7Fm
mZ+V2fQkBxt5ALptUXsSyCKhu5WPrbWz415exHQBVgwc6kEkw9sox16mIUV7dThLLoRAL7Lyb530
iIQtc3mUkFZ8p8Ro9fVNdG1xiXpW2M7Kk98SNQ29TVLCh+E8Z6V+cqwieQeuZzqmSaTs5LxX9iuA
Koqo0AyAzW0LAybGCROKtd2ZYLbFQkgP7+pRH98cFVCNAlUlViwqgfjmVCyQ9CC4I2/qIksbyFpD
69JM9+i1V6YNsjIPyxr7QH3ZxL0D4r1JqiXtObNG3c9nMfhDX8lDlcR7iebVoSDS8jk6FhrbMCB3
otzum7I9K5UdeWqmqjh1wUxsSqXduVGulDHJZVfJEAIqamzb3jIaFvj5rqHO6gLkTXmKNu0UGX6t
jPGnqbb6jzQ1uncwNpMUSclVM7YGeX6I6rLeSeJfJje0SvW1OAK4knx0M8M8t0qfuk0LwFJpTlZq
ifcKzNSYCk4OUwwP3vZYF3N0m3NfHNShV3bepms/ACL6WszlzntR3tTHCqIBerrnVmryWKItiFQo
Wm1lEBbl8ENRHD5e69xjybk6xsD+d8AOL8/LWh5a+yj40NFh2jxASm0jnwc37CwwGvPKYlgOeD0W
O/N8ZZS104myiwFXDGTY5SuSTqnStTrwbd0dNIAbVntb2mr/5lO54nppQdJt4mLfAidc4Y76TAJ6
RmJROdjUvX0VS4edG/TKt4BWow0AhJue57ZfDP8ii9PZNs6p2VcrEnU48I4oOxHz1VG4yeingkUl
ibucMbqQFL7xbD7HTdLfLYkmP6VEdnvP7rVhVpEaWjQcfcTeLofJe7e3MFdHlaHMuod2jKP7ZUqd
nWrttVFo4rPDWXxs3zYBmFPVTjZEinFGj5V+k5WXD4MyaY+vvzLPb9flu+6ueTtgkrW9/gJSmzeo
Po5NYp5rtUQA2VSl8lFHET1InF4Fbde5H+apGAIhsTro5rH+bSrSrbyiSapDlCFbNgyFdjDSeiSj
QGg8yVLn0JYlytyuiZj6KPG4Ms34KFsM+ajEyXtdrl7AKyhIUxuMrfsiCnBYTnYuzZf3Mx1vcnjD
WcNETIEu12l0DKJ0J9PPdBNmGKyO63cJooKSelHw+jReGQp1FcSRKK4D79rSE/CEWiVONXhP0hVP
bmqHfs01/kWP0CR+faiXwQifQm2a+j3lwBe0wGWiZD+R+7D74vJAyKs91LDWPuOzEFM5t6K/pVvI
nVvi2veBiKCgwHUHA2O9kv+JaMN8tUtPBIPWc367jI11b0FkKzyk5NWdusVz5/ZiS9L9BLC20nye
tYE2O9+odQWDTVueC9Qzf5doHSx3QxbqnS8xNQgPloKcswefuENw3JbcJZlQnEPSLGYSjHJZziDE
jCe91+z03LkIerjtomUeoPRWeobexYsPnCT828dIfAfEfs3ZzTI02WurQlZfqqtJUV3q0MLSmYzO
G/RBd/2kb4w+KNo+SvxSdq3rK9Zo6MexlfOn1xf5xeEnu6EuBEqATQWfb7N1e5VSuZMp09lwwuQD
kJCFwHa3HP9iVSEmwD+GUWtDMn0RwISKmnYlRISz1ZjaKiMe3TewFo6Vbe6S8dZixWZRKdtREAVX
wxW9rd/Fjtq7mLYnZ7NUUQJR9S7Qci25STAsSHy0leUHtZXjXVqkxkGxhhIT5bryK2QTdl7vlyQb
Xm+w47SDV4mxF33pOEHveVX0wMbN6T6S2eua5wD9PReOlqVerIiovKnKzvrVCm36Iio0W7CAqNUf
2ENQ+Ch6mq87D+SVpaAQDnKCwJXuyDbF6OMBTK1wsnOrzRG68Xjm5VOZHjLqG2+N9vl8ECBkjevF
Tz/w8iyjtTo4ZS4YalxGLx1mPMxRcd+5pq7sYKAMMOmZ6TUVXv/8nxsDgptDMGZlaCRgoKENeeZ3
TrEcXj8nL+Ni6mMoTvGGgbvEpGkTJAFqIWFFwvnMm5wmB6xNhvu+61PqUIIl9kI3XxwfGFv03ZUL
atBZJJRfczbXjxAHZvOtMRs/Bzwc7VXg7QZ28ZuvLiQvuqJk5xmh4UMt++Jm6pu99sK1uV0XbsUS
EQWbm8KgWhSdIsI6O4dLMx5Ir+VdI6th5x5ep25zYldLTMznBUgCbonNt7jIZ0zYpJwB1SeBSyp/
ALjf3SHPUvqlVenB62t55QjAVgboDaSO8H5bNZ4TQ20XG1UNNZ61uxDtiUM7LeV7U9HrtwaKcOzW
3JpWwspk3xZo5KIMAmcROH26U3lt6FYnnEb2hLOubU5YsSviEw1ljvXmFtflRPaDyt5ZqQcXzldn
Fl+iDDtOXFzc6LfuVvmNiVTBb0ebncbrW2pR3uBOuCCYMtP2PE5fRA4U9NiYNH/BhPCqbR7xqurt
vMmn4tyDvjmMcPKEP2dVf9NobpF4A2OCejDMveT12ri8MKtcAvhaCGmXG0mIHlA0NvJntaudO2FE
WaBI7JHqYYEBkmhL805TSEN29pOxfs9mA0Ps52ZYFcTWhtzluCGOUY0+5OU50lvcv0iKQWXnoaY9
squx2UpF138YKWgqX6Mmzn8hF1HnnoxN+5dSNGV+sLKyPGulvcD4aYEY+kYW5098Rfa05MPwMcOM
8SbU48nxezrOYBgQsMQkSkm076D7kx9tpyMOQXcvD5RKzYpbRBihD/UY6BaHSp/S2QOVLpeA+Cr7
1WF223mNMHJMd3DF+TKWeH/wMyHKoAg/iwfwReGdWkttz+z9yo1CMottAXhUErRtsSnXollvpSzR
KLBC36Gmeqgcc28DvlwQpEF4dkB00zE0txshHyca83qZnpMMjlMCF+gLMJHksaswfjn2k5rHntJk
y++sMG0PUmbz9fUrZs3MLncE3TZQNzCQSKvVbRiLHEGrlYpIUXeJeOl1u4liz01k+VtYeX8qkDA8
xV2PE8diK3uXzstjwG1DPLeaRgK/23LLkdqH5rTk6appsbqOpLem3mnHBTamF48zuwf9uZ0U6OW6
su0Zi8ogIjBAXy+PQK41PLoWz2OW9fYHI8VPxCviMP72+rw+y5FtJpYUkjFAzFGQ2QI7Ktte6gHP
0nPTJ+5BpK1bIl84Dr9D0wmboJ1Et8btalj7YlzPk9rh1OjHpVR+NlUHbkKp5pDABx1B3ADRI/0l
YozFjjwUuCvEg420wMgD8WM0gUft3BQvXx50/yBcAxYBIoBUx+UsYeciXb2m15GwL46h2/12E+MT
MZG+Ex5cHYgQAWdfKhQvipNYj1H0cFtquhDxB69UHZxojDI8F7UQb60fEIWwGqglsOEIcDbPt1Xj
RY8ra3+OR6GeZR6rd1qi9sVO4Lr+NZcrD/efmJ7uP8g/IsvLucOeMHSNzi3OcarghKJBkfNCZUoP
uBPmQZIqxh4+/8okrk0fgC2QMIDpbZ6TNs2Hup2s4pylyJuMrjXSfJj0w2Kp087HvTw+fNw/Q20C
LbmMVj2vPh2q1bTBYkI6nIe3604CNvx3FP1yCue4LzUjdopzQRLqq4sYAkfZ1Tq8Om1cfDZCCuy/
bTXExFLaFjPTVqT9FwwMJ7/BMYS6S7jcvH4bXJ01KvCoK4M3hPFy+T0gaInxTEbSVaO5c5SiPcCV
FDuH9uVdzqz9M8pmbcx5yAdq5sXZGRz1mLqVjZldEwUNVYWPme6mAXCS7g4S0ZvhG0RRK64BSLhF
OfM57vgntUlSmF7F6FZnx+2sQ67ldqDP8ffXJ/HKcrFSaNESga/5+ebz4qLNDEpKfN7oqngFt+lt
N2dFUKl6enh9qCvrhUQR0RkKksggic3+K6xWmWpAGmc8ibqfOGDx3wS1h7eP4rDiFLPZE1ARLncF
Pnld2EaMMpcDrxDQjTW2qpzPbx+Gi4hDuwrzAWK7HMYpIADGYQSSUhWaJy1HBquf293ro1xZHUDc
FLPR0oZ4uxVwK6xY1MKkI5i3Q/xVG90F46h5fkRM+u2JNBJGBM8rB52S0DZdNxpLwYmPJKIKhX4z
9KI9hAh97JymK9c4wnd8EfkpINFt/aEmHMLMzqrPsiqtb4PA62pOdOcdBmnpo1MM/Q4P4cqeI6ck
IsGlAxmcrZPC2IpaxZi6Po/RYL7DBXX2naJKd1LYq6Ow3/63v4EMzuVmwOgv7XN9rs+KodfHuAOV
KVQ57Mzdy8COxhx7bt3dFrTPdbP8cx/ktkAnYCL4ER2exZlc6GdjleenudM/dEzrzajsitBdSS5X
ni0oMq7SlUi/GXW2oqmyFxfwE3vnZOsSG6uwqKNAG6zxIbKj6E4Dwn6vjWpzE9H8uXdk031Oca3c
CTKv7Z1VpRZkPsx+rpHL73fmEEm+LqzPXajB58Lu9qZJh+SpGHAOBmSBKc3rp+9KBY+1BJrCmMTz
FIsvR4Tntka9U3XGf/LsKL110PGqDebJrg8ZZr+th6yb8hAPwj0UmYFBp6zTG1VM+uBPRbRzfz7H
h//EQJSeEM8QBFr8Kvro26qPrTWKPrWRdW7Qy/Umxww7T68AOnWKiTXvkve+g7rYYxpN5qMtjSLI
GsT8YoxOPyNLZ3vxgqPg63O02frPv4nnl870ui+pjF1OUapbkuUfrbOmkuNg5dwfO31Qjq+PsrkH
n0dBWA19YMDCQHI2o9SFntqto9nnnLLiqtUgjjnSiEHYG9rOlftM8dzMMp1Q7kEQoLQ/tkB5HAK1
fplD8wyjPX6QQ6mTphH4tn7cmMnnpO9IlpFmFD9HowPv3ZitgUepPTaRPw1LcpQCm01fUSYhvdYp
ml9VqZaxNxYocXtTL8XnedSRIS3D3o0DKjfdSbHa/M+sK+rnqNWs3J/7GLw6FqxW5AO9nZ1j51SF
6ve8etJvat29E5gdqvSY9CmDACcwM4QKXEifAIw6cz0UdMvKzsB5lm5L9VQsosWHIpyWk8S9UwZZ
tmhnTJzaj7o5dPah7w26ZQlokL3kcMsJoA7MdU9lz2SWmNitKkxRiNScC2TIzHKqAE0WuYtFrY4B
LLmDPIxOGd3Z9dz408zpWoWgqiNWh3vYoqu/A2QRHWhaWmvn53KvUuCMELhwtXPZ6oDLajPBh0Jq
Va0cEWHmzIImdAdPhSqG8v6yIBq4xCbatE5laW8T93yeE3AN1AV51QEZbHY0+gRxlQB7OMezND9k
Rtx8GJBt2OlBvDidzDx5JpAbChEQGDdRCsiMvk8Vla77JOqjo0P/nDDn2wnEt/fk88ewrGw+/oFt
y+aNKAGP4vWt62dFzlNy4+JXat2M0uh+gSVpvwlsWL/M/NTWC+c2/gHNsQVROcvkG/dn+UhejAvm
6zcGXRZWc3OOV13tVdODPgxN58vVjtEkFGBMl3M3jt2TwiL8hrScPkoAD5gZi7BDdNgNp4ONUGTh
5ZXAOLtQrLK8CTHWHD3VjpLogOFljee20hnjMVNoYlNTwOjew/1U5eThj1t5arOoNPgUM5w822wW
rgrDmZwbjJVlGqjWlN1Zs7N8XYYCsdpR7/NbJ5vkRzzkgRO2GXrVvgXP46EuVJw1E12F2J6xVwff
SSaJTWbsJvGhlWn4HmgVvimt0XUPcRsvT3Y7RdpxNNMEvE7XoEAGiUmB878sQxrMQ9SgXVs1yuOM
zyLxcG7S85JGI/6EFjWbQ9tGoGm6ThO/KlciDVWEhf6x5bPNg4GCR+UBqAhT/BjcWgbt2nkLWMn0
G3YN1n/FFHFRqZWNsWQ11XKGQ2Wm/wmBgyQoPadXyNJFd1+oIPsOUrGpedWWO3xW6KrqHrlHfyzA
Waw+ikppHHCoRmsnCYvi0ZBOLINCa5lgTG7bwccKWGJE21ZjFVSI8HBgk55alqVio+Hmrva+06fw
h1ZVf2Sn61/iOKHBKqs4fq8asjsus9oci4k2g5fggfNopk75vsna8XNIj/tbY/cC++9RanfDUOCO
adphctva3fAX/x6jOtrW0pue6+Y0djO3bx+iaMC3oUwNVKlzIcidTCXrtJOY0uouHyw9vSmLmGqj
lM083cSWPv4Ss9m2/tQszTd1XNzb2Ona35gzT3iJw2UHz9qX7Q9LYAjNUgzlY96O/V2oG93vuE2z
3rfdXABRtBb1V7loyn1bR7nuV1M73/f0EL/3Wtrc0BvlhqP0XlnBihmP/RgPx5900aktKEnjnKkn
y/4G9K+Kkb2CxGFhuf13tWrSn000Lw/pUC8/JMoBn2aMTBa8bk0QzQsT7FlzXKLAWSTjIUns8q42
M+1zk3T4dCrwbL4IzgE+vJ3a52wH3TrrOKMKX8oxvy8iu3p0e8PM/LhoxtRrTKuu/X5a6geZpZgt
d4Pp4Ghq68NBUZLVHFjF/vm2z634q6uV8nNTqOEPFNrEYyEh1hxH18mWIBW68q3vB3X2yrqtpK8r
o1H5bGRdfpzp7XwqLNuJ/CpMcO1c+KTsRnTGMN1HMWDFoKzkcI8PqvltqXTgvVNXmgQ0YFb+THYE
EqWGbdXdRlmrFY+5WWj9vcQL+CdmAuNnC1xaEmhzg4yAo0Vq5GlFHLcfxt5UH9F27ldgi+L+19E+
s3zadULz9XFqcXZI5BL7s1O55fus6DTsloXMS89Kp7m5n2Oz/xCnBb9vGAtuqQn/Xm6UslLu51wt
0TtHdYBgQyaF7fVWDaOE57X1oQbJg2ql7oIcYr406E8t7RcEcqgJtpn1ONuK/Qsp4Qw75NZwsPmO
qt9Zg6VlkEwDbhlaXg+0qyWF1lNfJcnvbAxl9Cnqau2zOgkzOVgRfCov0xB7OGndZBOD901xjzJR
Q6TZpljUzr3IYp8WY5/4EuGWnzqYZVydJ6n/AMu4RB8TSyuyQzhWvevNitmB10qK/N2kgSf8sGoI
qzda0YHcb7vOSbw6jbK/ADLc0IsLC4vmrErFHx572bArx/m2G0gufdUul9CPuMj+aqMcpqMzDgrg
IahSFV6EFvLEVii/Z5qSJsGQWribunwYiY0e1j96SObAU+H9BTDy3T9Zl9EIKYykqPywnqT0wt7q
LM9tYtgMPTrdmOrOnWsHSl3Go1dPFe+AkShIAhmoB9yaToO/OJuS/VgMqnFrWG3dg14vxX/x0k2+
Dsuj9aUaKadclON/0HadL50ql6+gURTxftZd5buq5ll6nCa9j48GuKfeV9LGXbxSbwecrKOGiz6a
svDbspgu6KOh4GbuQ8yX/Rk+7peQMsNT2vTLfR4tvCmdTHkgYkQASSGnPqw/2/Nc5LdNLLXyHofx
vgn0NJveD+0EFWSolPQ/OC7h18R21LMZWR2slwh9fFzYbe27nhTuqW4VniGlXZJPOL4o0SEBuHPW
ZKMawNP7yQxQ3EO42R+bsk7OQxzX8laBm9zec76xphm1eLLeZd0wux703RT/JcQ1XC9RSvF9yUcx
+ZW5NITNSyhuy0REH/vSaDFTQ7u/OtgZOBZI/3U0sqKFHfu9EuEyXkPa4QRHbSkCkAQlOzsrbPdG
DOnq5JDwPB2UruyS90KLAcFEbjngHcw36SxknU2+mNPlU2RBlCCm78zUj1NVRwA96ed3eWwUAMWB
zabBqu+TekWqpX8HnXjWS5UygUPWLBqBu+htl7MZ1t8WJ2ubmxnz7PIIxpSXvmjxevCxI1lu3ZCW
7vuSJlPuVSLVjEczLJWGaCNvkju3xrG6oCp9bIQdxwH/NkS6tadVf9NNTqOCOurG35XWpPdRP4SZ
Z0XwVvyBkLgnT43Yr2Mms87XKgvxOmz8LOkrral/a82pcan91cu9CcgWL+feXewbxE2r90U3ttWn
uKMchZSwjjC+FrYKeQ3L1HnhMoKKohmQPcSuxCbFGQ2FRGdMnpo4Sh9gAhu2r6IRgy9DEdu5P8Zm
+wjVA0dkmi2xy6/UFoVC8agJeDD6eIu4t9n4tLSNvzBVe/MwONg13EzVXAsvcszqtrMqprgmQnlX
akP5zaV0joNDaS6ct8ix793MTPmba/LioBVN/NNQbPOv6Sh0e7jRFPXTyFJNzEeizAeDSIxga8GK
y6/nLIy8kIvJ9apxncUqrFzDh7wz/imTYvwbWmbbefXamveABko6vbaYgkRtu4+TSCGfU/7On2pT
iaZDkaQOxO7KnebbAte9rzO54gTSLLTip9DuSnnvzDR0vcnNOW0I5dTUUEgGvUhk5uclTELEJKSj
xh4C2HV7MF18EgNaWPFHmbnZzxnYDzyIeHxXAa78kUX/w9l59baNrGH4FxFgL7ckJVuSS4oTJ7kh
kmzC3tsMf/156KuIFiz4AIvdBXaR0XDaV94CcwtB0a7zhyXNPkWLhbt9lc4GfZNIjLUfTY31LTFz
ABY4miq6rxSDdjemY9z5So+qWtgP6Sr9n8vxQHWkm5A1S2tjvySr5GFLyNL7ZjXlIApULbZCG8uw
r0Xv5cNBVpX8TWyU4wOOq9+xymKNHHlFZOAsNGSP6CuMgy+awsh92LmzBoGpln8W5ApSX6GtW4fp
KAsCNToNg1/1dvwZb8gkQ1IoVm5GWxjujlKidbKqnicV6SnRBCIbxKFQO8xDVDvH12Nsk243YV5U
BRCNcCJWo2h+yGNP5jv+tPnrDI20/ehlJYFdPSD9FMyZwnY2hxJpWbcWEcFbMa04QMWqAaC70ffE
9PQUE3jU9fwojc2P/ehNd7Fo0t6Ho0dRhie1N/2k1nKa8FOZ/YGOX3Zh1unaMRkBLIVRgYd42MiB
gEFRGgQiYQtPP8CtDCbpvFp90M2JP39G5AoZnSrnoFWpPqefjZKWZoC1xqz4QEI65E1iMZe3TeEm
eLR5qfvDNlLL8VFLl+g7zDL9qdlK3QMEaPEIT0xckHyzQ5E+cIyp7E9WaU4fciHJx3OeEuorced9
Ltpl6fYFaV+3Q8ev+q8SNLxDY069+oDcUfcstaxuwiLBWOiXHJbavDH6hEc0bt2iwWAY6THfE245
+5ViYymFDgUt6EqQnvs8uZbO9dtXf0p87T+ihSSjXZE0yZNF/NPclMWkiM+Dlns/q8GL/+CKmn/X
rJITJ4VE5T6OnS9JNke/7W7ybrBbz41dkrhk66VgQe7FlEvcqhKUocO+tU0USJOUew6kU6QGIu8X
KEUVHzlcjGm2djH8LNAIVPvaXYMQRBxOhbSbx1GnlBmQD073VD1XhcjRll9MXLCaQ4Ra+Hy3zNP0
OM3OCvFpDY6wzUv3wXJ7Z/aFVLQYsEGXRH9MN2fmmbqIh1jJ24GsjuTdNzJkSLAssJIv3OD0rDkN
eOBMWmEMvi00+78x0sobov5oDmMpla/ObLjZHdIsWCwUbT8+6tHMNahQtvqkJ73j3fSgyZPbxqz1
L/jAmQ9G51n9Hwcslx7mSo/wXJWl1ZdK6dldCbRAYzcnURYRIkXNH6WqKW3OXQ0JqgaFzE8CrGvv
FCSPugNyB3YdIjKXGB8Kp7S/w9uXU9AQDUc+6Y/7LAs+ux9TzPzq1L3zZGVxpvpe5crnJHYXLUhy
GguzJ3KKLcpCzK+0UYeTuKO2P8HQqHeNqw5puEhN/en0Vfu7mfMOaWRdWg9WZ0Mw9XS50rOJ56Kg
dezql0vq8ADGhyAR2s4U+3bVRvHtAmHjth90tw9qfRn+itXxDOOYMsoOyhAZ8c7AskINLaQ4Bgij
1WBcqdpu+odrbQTkFxRCwIkrJmOtav9TtVdwMojGrjFOC//fsWqmZq2fS8oxc7nkYueZRWsRrQ1e
ysZJ5TUJvVelUxqIFHdRi6SUrdFBOB+fAgwKejVgZdvumiBDYDgoY3X4b16a4p3iEetcqQGBF3xB
FCOKcT5W3JcVFnG1elI7y/iESoKFuopl33KmrqlTbpoB61CInTMrQL74Nr5CDa5VmQJw82lojA+d
Lqo7ahfpDvCm9mP0qitV7oujQYFce/QWdcJN5dAEet03saWdokZ/LMRqQiWpkzbUXm66Rj6/XbvS
Xg+HIhBwSJUqNI2/rfPP0A52K4ZUnLDS1fPQGstY2Yt2yvfwpdUsVIY4pg2t9AXBhGOPXaBw5z4n
hWl80whjZ3+M7EK979wkBoXXLvM3zcahyU+qOLpGFHi9wQCArHtstfsFLLr5NqUrBVZk08Kiw46X
JG2BiAQl6EnR39dnY9ERSqfMTzkPYAH9hs3+chUjWRtSJwT9tJ1QRB1a7mh8ePvzb/psL6Pg/WCz
i5kSzhnnoySRk9VS6eTJhnF6lADlHiezrn1L0bsnDJi0cOjna9rKryu16LJj3QIlAXgTeIPzQaEQ
aH3ZNPLUS1ULIm0aA4+yR/j21C6NAiyOoqhFNw8u1vkoblS5C6VmeZoctyaE9MzbMlneByl4+X6G
isbPeusBwdhMZVyV2sy0lyceA/WEQkOymyBNPGMwMe7fns+FvUdrDsPwVRkEpcPNUK1U+6wkyzqh
FJrcWvUyP7k2/jqjQXfwSkX50lirqBB7kH4/smbn324ZWydFVGg5DWScIQ6AlLiapdoxVHZlWhfO
P6wdLjg4RXCgt07dUe1oY2zjcdRSJtCHgXovJs+RokVUh0ztyqa4tN/BgADA5mSxcJuJdTy9lVOh
cMWLKbEmEgg3gtGNHho1ozq+9AWSC2K6sksubcV/R928FaqbOaTaJe5maEQ9VXr75PVx++v9+4Pe
CptwNYt71f6n5xUNhPAaHiZyvtWttryJeiX6IcUy/n17qIvzWUWaUCMFV741WZB9alRUVLSTrmgT
YbJlBVE0LVduwEs7A3wGKGPVBm+8XSvw3HklHZw7u0ktd8tgxYeMyncarIYZk9/qEpX5d06MrjM9
V0Au8Dfpim4WSs8jYpMYHxgtLfubYqBc6XWtduXSffX51lHg+wLNB60B4ff8dPWmSABRe3RdizLZ
a+XUBgTw+RUIwaVR1iXiHBM8wP86HwV/narO11HmBGudRGs6v+yy8f8ZxXQBDvAyAvhcD9w/IZ8b
u4PT1JZ56jXR7oqiUbF+sevDu9cFhWfAbzDqgUNsZVss4vjcWDTnlILqDu08L4Op8Iorc9niP9bW
O3Bi0EeAO1VgB5s31yxd4dE0ck5TZemfjK7EUbNZPIJzs76xXHTkkwW2RjWb+s4rUvemxRrnRmbA
0t85Xy5ecP0gaOkk0zfd/JC5zLqhR2/ypNmYlrfD9FV3+ij8PwZZQ2Ue/xfywvnS5VFZtzH+hqcW
wf6AcqjiJw7u6G+PcukpAf1ErEzgZHKaz0eRVV3QBtG0k9KqZNA0FkKiznhnp1Z95Sm5dLk7bERq
eyv3dovv003Kp8BVuAE1ndon6OqDGhnymMOEe2SmLpXdUorpyqWxvhlnzVdmR8d/7bvybwSx5zPU
a67+fsbc1c01GyW0br6hOuqRYnVFNPrWnBZfK32p9KDSSJGujH5h0kB2CXQ8AzV39ETOR8cSMEkj
6JwnLc76HzFCz+ZeF2O8V0FRpEHXlWoRNKbdXhn3Jd7YTBt3AI4Ml4wONWuzR5tOw3tB66cTrprF
U9olaOilTZSmO6EZrXpTjX37vUSyRJCJJTk0BG+sP5pWhYqSIle2a2bHUPISrypvERi06NwbZoMg
j+XJb+itIOE1udqQhL1p9p8L4Kg/slS3fyGUQC9NVrLO/C6b4ui+rRMEqmKX9mJojmqBfE8r5Vdd
aYvjmFHmCBc4rDIwysj8pcazNd+DjWhi38BgTfrGpHbPlHCVNCzUaf4OjJ4ElfqwboZdLCmLLXGC
xlyUg0sN1E4Od2UtpABX7CTf0TaiNGS5CULJ1WSghWe2lBIL8lMR0tOKvztaMRT7COMb9CFxqP+S
TPVIhZvp2v40z0g2Gmb/o5/M5NYtV8IMAmkVSl8icsKFJvh9wcZRTghv6Pl9Oyneb6FExn2DSIwT
9JEyfUGoorP36UIUDY3Nao4ExLiBSdRwU/wEGvOb16bUgvQx154NvSyHg06TLgrmSms+lrlbZr6K
i8qvvDec8karTYpYroolid802vyFl8r9hCXKkN27smo0yunl/DjLvNF2owLNfUeH3DD8gRbhNSOK
Vw8ZApuwyshIIXLiGLQJfNOhoE1qQJTO2BL7tJ+7p1n2bIG3L6pLB4lv6a1+AlwiW9yVGyvImnE/
nBoxUZ6DBHCDSFTxoayn7l6tHMAMKK5fiXEupb/sZwcWGYAv0Neb42sUGt3VZBKnAn7uQc5esW+y
rv1tzHqz68c+DyDXqDu3M+Q93U53jwpifOsZlfWx6ssZQa0GlQBX1RqUrZc6NO1J+e/tD/Oiu7k5
6dwuYLMh29AJ3GoiOWrcFGbeihPorOa7qkj9Qco4/qXoQxcsU/o7M4QSRDQ9Tmy9eCdmc3zwysg7
jNgP0eZxbXpsahXEca3fvP3j1u/z6rdBpuRngXsF2Hd+/fWpw6OdksACHtEe87nRP8WqvkohqMO3
xPCab+8eb4Uy4dNDwINeyebWmwXINaXRCeWbAtNRvfIMcBtzdEcHfarBn8XxFZD3hQeUYhqBPWJR
q6DEZkRuFKsnWdZOZjT8l+duBXytaMPSqbJ3V350NiII+ZXKtXKmz7+lqpc9y6yZJ33UXGhCOSlY
LcSxXOrBd0DJXBnvNciTIJvCz1rdIqMFrHY+oDXGJLW0D06WDsyhQe/lZ9OoVH4Vqj6+2SvavtFi
06ENlDl32NIVR7Uxql9JK7pnQHM1nQnlKq3eeL2lwENCaEPvlorvljQ7q0BGrMkxTxR1+NjJkO9s
7KD+elkvvhtOo30VoCXpSFflI85XA8L8vQVcpDaqgzsb3UMbLVn+/jCK1QdauNpGAk3YfKp6ajtM
2hLrlE+krF1FGd3RUuHTQr5GAL+w4VadX+SXYILhdb7ex/+E9MzcGHnjzFMbGb9Vq7BvR896NnvR
X4nqL5xddCbXMhdTcyk3ng/kidjNchRIT0u66N+yRlb3up7vUtC1u6XQoitH98K8XvD4a+luTcA2
82pQ6jYmGHQnV1C3S0q6b8ikLHQy1f5KJnFpKHYPO2iFX6LRcz6zODJLCKbVfBolPfeyFxY9qynZ
9Vp0rX6y/urzC9Ag2iVVMKgSr9j/86HScf1uMR4fSDxap452RJi2Y3flmn39OLJKKpkkZS6oplvz
cDFZGUpUqTwBz/A+qNRJnmJYtl8h0prfE1W1nxp3ot369mV7cVQwnfa6Q4js15P6z07UlioxYtWZ
TwWC/hjNLWr/dURz+IfVVeWPzGmq20VmMJDfHvbCJ0XjFTI3p+3F1uF8WOzDE6ufp5GSdO/utKFB
5KbsruFVX+9+4Lm8+avcwMqc1zejuDOeW9GA+h+E8V1LA5yWKq3iJ24T89McRdeUwl9vSgNVV+4Q
6mys5laDOp40yUMippMDguqmHoR3C1Ok33uirL+/+wuiswWnCzkdnpPtbeVZo2UqnT6c+qVUbyws
aIJZ2Obt26Nc+IIUURgGGO6LG/f5FxQ1SMmuypfTkvTaJ8sU3r7Qp/QmMzGgXZYGqPr7B1yVj1ZG
BmWCLdtf1jBSstqVJ4yRk86n9KHeRGYXhYos7EOTgIh4e8ALOxGbZOrklNnWvzYHAL0oTUkRmz01
5Rw/adkkj1PauFfu4Qtg8VXQiVFgWnDctjwyUVsjDWBD0mCa4cmTFX1UR7hkXlJpQSwW80ZPE32/
GuIeYx3mV69G77QgXW+VFRxOyYNeGlbhm8dgQgvSLhSxnCaug4N0HDWUJWLUCdD1939V8gUPUzvN
BMO9vZ0NL9acGVTqKRpq5VM1TZ8JTLsrr82LK9jmYobBsiqBcYlAJtpEU96cxqRqtjzF/VTfSLVJ
PxeAJ4696+YfrA7Q3iJQB3BcoYB2jqxQ1I2OrEox3gq6z5OfoNV5bEDWoolreN/0Jp9vZ0PtPkYN
nXyZFSivrO7VRa3HV6hkFyIzxDUgFBLrIpQMvfX8aJVNuqDlm89QXQTde1zo5zoANJz9B4Mcljkc
ItAYdRap8+PUgUG7gRam/dW6OHYPlHyi/tTMGdAR3Z3t6fPbp+LCubewztOIiklskIs7/3GTjf9H
tpgSMqyNOpWdtjfGBOgpdZBJzCJHvxKBX0iA1obLKubH5mTIzYCoCsNNNAp5KlvwaQgOoaIEkp3O
u9OI5qOe9QCuu9xrP0g3dWKoSHN9Y0T5XN/1SaT9UkCa/KEDD5xSitn7NjgzpYD3fxSiKZjwXIjo
m26uCqBUJm+WJ9HtTT1fn+LU14R8kmPe7fREq4N3D7d2NFyMiKg+IWF2vgZYDal2AvLppC9mi1Q9
YtptHKX3hpepn7RKn6+Md+HxooqIFgIWCquU2frf/wkF4rkbgUdl8qQJUQa6I2RYxWkdgFK8Zr1z
YaiVdgiFktYDwe5mak6mmKJPpHnCHLEhEHVaANPddFCqObkyqwv3Oy19LnaITXBetzTHWY30pot0
8+S2+c9+QSqBzqun/3p7rS6O8sJ7psKNQtVm+8LhsqPEJM3SGn28NShl3A9dZzy9Pcrrz8Yf7a6N
5BUDa74con9WCEpAmQGDNU64AOXAVWI4WCtW2YgK90rV5PWEcAsCawLZ5UWIcDMhtRmsEQs0/VTV
KSwGmrDokXftFdqSx5Y6v8BpR64HfxWyWMl451vOlupkjsLVYPc3z26S3MOofcCrpqc2iMBXIZ3G
H/RrJPULcyOyoDjIa7/Gn5vUwaoWRRToM5+qIqrDTvQynCdbDd9erPW3b+Zmo5hN8r0S1XgFz+dm
gsZKK42WdSTMjFpCc0xtY0ZdSy+o6Gi7zHXf21ujz8XdCbCEJ5GLewuYmTOCBj3PvUOTevM9Vd8x
LJETvHKitou2juJRvwBUAm6ChTufWAxEPdN07B9LkS/gLe2s+6lDTHysdL2ntqws9mOtZ9XBBH5J
0XK4xql89XTyC9j+zlo/QKpB3y4gFtxmVSlFdHBqOxvBZhnwUmNZmgcE2EG+9rG4ceFN3Q/jXD1p
eG/mlFA1+ytY3xniyOg8dvB9riw4cfFmyV9+F9HdquJqU3HZxCO1raQoTmrRIWpG5bMF32vwJ3K+
yM+0ZTQCByWV7uiUJgJMBZ558Dr6HMt0dxxbKGOVBsWz6GNMIYH+mkk4DGaKzpUYm5xXfrCGIFb0
0g4r9Et+5l7ifVayWXg3C0q8R62w6HKO4MMbP0voDMBN8pT7ZEW/BBZwy9aH3aHCzRjtn4Wl2QXy
5KlrQ1M0x+iWeEI9QEwxvb0aO5kOJxXgwm1kOMq96OMIeK1D+ASaVtZfcBHwdH/MlggQsJpAcplQ
pQpVoWgJ4MZsKYI8cp1QM7K+Dg3Fs+ClqbLRDmVmFbdpaySfunbUPjZmMz7ohQ03SJi5G/R1k/9p
NCpWVO0XjBbSAvGfXdQohRkWXl9b1Kw6C4JFOnrgCpo0/9yYEdDGpR1qzy/1lNsR5sy41niH+eig
QJzjIKIhqA8JxFGf7DJLpzt3SY000Htz/pKkrZUHZWPqyL3HTfpd6dMx9Z1C1366Vl/dGzFMFyD+
OtZqk1t2GrlqawuI83L5Y8WFcV8leYNsDG4of1uIA2DGa2u6b/VFK4LabqpTXyhVDswW+5RgyAaM
uXAZcwOvktk3oJPNl8WS0Y8mGhOoe7FS7HUIF9G+aMhHgqg3qgSHh9g1/NyF+NaYsTYiWQ0UIUTL
WX53FsP6D7coyXUZTcIM7GIGnZw6uth7UxVNPgQLuAI0U4qPRQL4MR8M70Of44e+E5au/KrVyJt8
eC4GRJApKb70A2Rv3xgH2QeijrXed4HE5aEG+emxG5rsPwEc4pvpjXD1jGjurLAWKjbdg6eM0X5Y
TAQU3XFop0Ab1eUH8jeIZ4Lv7n5pUCOR4m1S8aUECIbG2doBCyPhLD8ksnSZ7xV9URJhETrjluZR
qWyTSZ/3JJxGQZFCiT8QKy70OTUMKHddXRZJMBp5fT+6ef0kTGHBdYzkAkkiUtIpUJKq/xmPAvJf
n0/Fh1Z2C6zNTkv+s+pRs3agw40oMLq5+69APkULndk0/oAzr8WNpinVKcH9rtqlXt/9ycsy/tvH
+eoAgGlw7WuZoj1nZlT/sBqv/FzxOidBXxX6gyir+RtMseFpmGj+wF7M8pWuBwaJmyHPGgJ8S0B8
6zgTnBxRdn5az/PnwXT1uwwARedbsofP2khHWXYOKzEFbhlnxl7rW2XxDVEDvFRgCXw107T4O+em
GHdAu9WH1itlFfSuWX+Lo7ZqfQpkbnfATtr95baO+2CaRfSZLiCkG8peBrxPIcY+NIw2H4O4EXOG
e3Wbx7Q8gHndYZaI6UQMEvlBVWehhGrj6Y84tHDNpUnnfHciRU67UtHyx7HTomVXT8aU42GVNCJk
NaHYK15l30f0iL4vk/F7BkHe8Mkqf8mtVcWOffWTmpPIAqlXce/3KPx/SNUy/kJ6PgExV2td8XE2
qOO9Any+urPaOP0A4yCGcTBGZesDVqZq3SLD+q0rVP3PNHlZt+uiOv4s05XrMxjlGMNtkvEz5ATy
GVknQKESU1FMfxw9tkupudmjkiiIGab2EH+xmtRqoJemJsDfooufYzPpP2g5myasUg8LxNIbi29j
lHqHgQt42E0ll5qv2dAua1s4EFGUtKn9wiraL2/HGdtUjTNAFE1dYc0VKLxuHp0OmleJRS80UXe5
k15hf+3tpN4nhj4eKi1xrlSEtmHNy3DYmq8Kqat2wub1F+OsG3EEK1UD8fuI73N0V3Rm9JSToYfI
vprQ21PjWuliG7K9jAoX2FtZ/0BtNrlJpsmZjNzQjs6iDccWitd+hOh7JcG7NAraOMROa42GVuh5
ZIM5b92rSqEdlSaCXpxV7ActL66E1tsofp0L8Cd7TbCR832hv/8TxWeF6aLgIFgw4M2nxNOXgPsU
/OQA5uW9e4PDjGouyBDSagxQzieUJAgyruofB7uz5M2sJOOPIS2r3y0F+YcuybO/b4/3enPQIgQV
QiAE25Nu2vl4c2mOUJs15CTglP4qnaG/gYJQ31tQZgxfDh3ijDOI4itpxOt1A2q4oobXkhMGnvr5
sJ4+L0hjDt7ByrgdDCUTP5JcpldyvNfrxiigJ7mbyVRYxfNRygh2lVAzpCxxmYJ44Xh+MsGVVLPs
Wup/cUL/DLX5jrR/yzKneH2w60WGxYrj0YzimrfvKzDWGq8iR7MKGlDUoOV6PqO4ybUyxWvqYBfA
V3wV5Ne94MONPnffqrnYqFYa1JIClV+YHc+Em0MVChCmNx9BizflldTiwrwdQN+cDSqygLI2ORNv
vFq7XuwdUhjcB1e62seirpQrx/xlG/6bmjFv2sq0BFbHVGCxm9uEoqGGifzgHLxlAM8S4SWR7guZ
4gmVtloaCsueP3ZDBTHFKm201YkijUdDBcxKXSSPf9WgTaNANS0covGmNtBJaVEjAIgEG+agFaZ4
/w5ffXdJul7KnS+Zxz93BiRjI8G1yD0obWmG2iydUA4wAN8+vq8/Py1p0jp0RMhY2ebn+yGlHMrj
21iHpU7nAJ+6NEgbPbqyyK9q4esFyMOBoCRUCyCAmycEGYLIcrtcPxaQth8MVUlPLcC2L3njkBqn
cXyMPQviFbH3rR5PbTiheXulMf76MFN0BYFEXo6xPZf9+VRzvFC6tfx5HCsYNJkno//6tIyD2VLK
b29/1QvpKkgGnkqS5bXVsNUwzNUMWVYp1aOVq5wh3GTlA2bJpj87EeipYYpulSbN9rrmlMcc7e87
YetVgM5J9ei1ef3gGLX75+0ftR7t8yNA3YVXgW8ATeBVqlrhL6IkTqce9XYUB7UtABk5nRd6UUMt
Woef+vZ4F743NEtqftydHD9rc7Jt1AdHBSY3QrUlGvpeafqDXLIdF921Mu0rwA87C14OzUxKZRYP
7eb2xE9lNLERFUdN6fKT17aIqEW6d6MLdhpI2jSQMit3ADTkvT2B8orwWkd2op+fYowiwm6xyKnn
OHuqx94MICZ6147AusU3n5/bB34GxU/KhltJ3yFLlAI+yHAk34SrKszd1BSflVH7q6AX4mLQYnXi
S53AeVQG7V7BHHD39oK8Puu4J9D3Rfgdq0ZA0ucHoEqACQ6JNR+bAmK/48D4ExGIyrdHubDNXmqV
aLpSFH1FBgDrKrLFaMVxMaPxg2kszUeiYy3oRJ3uc7mIK7HVpVmtlSHswMz1GdksPcC6GJyjIY51
litPOsxDmLb5e1XK1quL2xEIM20Qyk/rZv/nNl60rGksYVJdsJfxMFjttO+afvz89re7MBf0VWkj
k/yCXNuu0IiCkC5QPD1aXmWFcCudoIZ7/P59wCgrugEc+1o4PJ+LauDZmEWsUFnbY2DnQ7Pvtfq9
2BoEuqnU0Qd01jMJnPV8lLq3lAzHofHYoq4TosGj3jipWQUjNZMrN83rzwa0aOUJrV01/rbZ2GVR
Z6tshH6Mxrg6StinfjlayZWN9vo+A8AFMpc2BnVycwsZQz1mTnNnNI4N8ej9pLXxjTDb8abFZuvm
vfuAoTAFp+pK9R+a6/m3w7a195AnMY76lNjhpNdVgAT4NUTG65PKKLpOIX6FLyCOdz6KYYrInSSj
FJ1mC8SDRPqYOloVYODW+mNXp/dvT+vCs8iIDuLbyP2tbcbNzjP1VvaRZKEcqnCP7dwXpyqp5SGu
gV/JGtU/NF4UfDHy9LFFb/zPVEoqhpD+f6jzmJ+sucg+XflN67N/fi/zmRHCgDaC5PurZzGT3IhS
9vqxrxLrQ0Vn7y5Ru+HGitfymNO49q5rWxHOemd/xLOnCcxKz5KwMAy0odRBmx8apWu+xVOiP6SV
kX82DOH4SO72YacW19i4F38usD5r7YLzJTdRjKPknhBINh5zK47DcTC677x27gf4lfaNnll20Csr
Nl2pr0EmL20XsAi03oEqUQjYbMretOZ6QJ/0SHzsuD7RXnbMCr3zUeQw74t2qj++vTSXB1wtwemG
0iTe7JbGXQCdp65+nONZPRSKovgqD/1zTuVsbyAZ9+Xt8S5dIzSIKHEQH+EwsJlgK7GpH41JP0oU
FB+nyNP2ppdeOwQXrhFuKeJPwm3e4m1OiTQgckl2aRyzhKeqHLpkDxaKUvLsvfs1Wa8qoAbrP8B3
bIJuGzuLEqFe/YgGUXEsFArnZTZdw5te+GornYxhIFLDENlsSKspmyFS0aWwWrvcJ2mdHT2Upm7f
XpsLe4EiAlgBWshcIK8IGV6dRBU9tCPlJvNEClugOdLYtxXqcyintcMV3cMLq3Q23ub1mttqia2B
EltdDsMui00ZaAo6BuOIRcbbU7v0AVcqHr4WpMCINZ9fw2ibZ1jUJdqRAqMIElefAsgA10wdLk2I
8BgfLTDdgK02yyQomhJSltpRlGUKjnyaiM2G6abKmvc2W3n58TKByE1eT4yxDcYzpDlkCnHpOA9D
F6oIl/hZjdLY25/tBZywubg5QyuJmw0Bpcs4/24dHPfc7VX1qGKNbYcqUvQ/KfT1fcBF3+7tAYPu
oEPa5HvZNrlFXc9WUN7C9VMPKG6rD1T8rFWpZo6lr2uFRFwSRoAIkOBzD2NctG04pG7521xK5ffK
jUJuJGpWiPBs8AdhKKqEJDR0A/DVXsb3BzVr1EQUBXOOvG1zG83NmECRttxjbo5uOMgpof0zXxNc
uHCuODHrtlszEwpD5x/RNBtjUXPDOyqKRNWRPhTXu9cGEqfWfdlE2ZUQ4MI2hAlIAs6NQCtjixKz
a8VsAH87R8Glsld7ZbqZ7UQN5t42rlwZl4ZasWLE7YCGiabPp5bS358tM3WPSdcb+5l2hm/S5dtH
Vvn37a14YSTWCcYu8G7gNFsMNJwBMc2DZxzR4YI6NCLKy5us3C2aOx7ePxTK3WsbnOIn6dX5pJw4
k41H7++oztXwo+pVz48gRv3I6tR5/wZ8EeKARrBqGWxJGbHi2KqSFM5x7IuMfqru7QbS5CswsAu3
n0vURdcOdAGMk80pngaMA7u4VY9VXzl7G+1KhCZRv3v3Z1sbJc4a5dKm38pvDP1sL6baq8ccSNfR
1JR8V6SNeRM3y7B7e6gLJwqPc+qra9HDBYF5vkJeAR8OmrJ6HIoyv/XoKe48JBJ2lTYh6p7bP98e
bn2Izm9BlyxudbDgiuBUbYL4QS91pXb6mrJCNe3BHOSHWVfjXa2oNH+5pAWyXFRC3h719Y6HOAOM
BpgVmBp4O+eTzFfTh4z+4rEy7XoXqWb7tSqN8tlBquzKUK83yOo6QtrFLOmAbvN7b9Z72oJNeRxI
Wgl4G5qhPUK7b0/o1SgEMCgzrKLOvI7sxPMJWfpi9aO0l2MTLSN0sGI4WX13rST2ehRCPjpNaGcw
J3d7evGVr2hvttExciA6QvOvUEGT5pUduN4BZ1tiVbMBMEZwiXMBkzqfi6Fn+NRmnXdsayiEqSe7
1Hcz2woh/he7Do3PwjfUqry3U8O+kiS/2v2MDeyOPBkMGVnKJmaPVsVCqy6jo0zRaytjr/NtrXvW
detJDNqntxft1S58GQjijoPYBRPdLJoUfTtKQ7hHBxWpRxVhsQ+orWd7FBS7K+/WhZVDoY4gA90O
Krq6fv5NcXrF/RPu2jECOe13qTIEJpS4Kyt3aUIEgjQIab6vGiHnoyD8zFUcWd4xzyNx6Ljp75DU
7MLZqqYrAe7Ly77ZJbBbTLBA64K96urOS2bPEyL0R00m4raNEQIdpVbcDbod/0Vw3b5FqaFATUG3
75AmW2VePe+Tk4xZ4Op5+RgNnnWorDw50l5cLB/BLXQIEbhOADhU3f7dS00vkyLPWkum27jZV2CG
KkyaHeeouIq8tbS2ORr8nm9uNy//x1B0aS12sL22XjZPrOg71Pq6lkWAxh/G5ezcAtrB79BNrjER
YAG8Oqur99VafaBubbjbfYWzSAJGwuRGmJ0Jl+SuVgeQzsuMlqS6Yg8qYUUaGQ5o8D3vKIziuek6
B+W+Wv8t8m5+tsVUGH5jyyq7yaIoqYIBw0LPX5TU+hRlfUkHCyr37Cvghp4TZOLu4NUbFTGljKKj
lig5iPIoiYYQ6W1rCayB5xpx2cT5IqDEfbQFplwrabF+5F6TCHyLtvysDy7F86pOUl8AoH9QklgD
xKQ2NpApvewIV5H9+AsQr/kWNV3ahRR/LEBeItYftGSqHs1FGe7M0su/D6Om5b6G5AmyyVVrxaGS
xtNXe6YEgK7hMD/TP2o+2opT/Wjcziy51WLnbxqXbbab6evoT42n1VUIt1itgyKTwy29/v5P5bmD
B6bZU/D5AthSHEQlzeG49kEe59rqnbBAyyH2S6wwmqBvm5EBzalSfTgDSXwrwMXAkcJd4a+TGgrU
gSITgGPrlAqZhPTg1/PkTntbld2taee9jjxybxhBmgrl46KD1/d1U7FCcK3pvDfa0Xo21GJ8+h9n
59HcNtKt4V+EKuSwBZMISpazPd6gZjzzoZFz/PX3aa1MkEWU7sYbu9xEo3H6hDcIxlTgRCPjh4Gi
WgzCqenyo53EWr2PGgulZjfRuxnquqe+5ABfGAoXXqf7HsYHre915eLuo8RCbtQuovQz0q9hezB7
PkjE8IwW2XK1xf+5rzF92eEtEy7PTm2kf9ndAg5QSZfyq52Y8beEcu6/0YSLBWKs0P91kPmq90LB
GxAatO0cHaPuPpQ4Akq8Ym27QWdUNSDAwfDqQ1TYlXcAtWuonxQrk2oXo1B/T7rCgfOsELnxlBzB
ONUFotg7pzAhdVqZASnDEFoxvDuA0lhBYInSQmJk1k1nC4lSaHNacUG3Gqlam2Of+WnlYpanGxh/
PA5Kt9N0MA9k/RDAYNCT8K3SoAkYIb38vLksXaV/VedFmxDjCEPHV0io/9XBiv2nL1yCe3dhw0F0
FTMszLRxgSuVOVoMWz/oNp5I4iLSNLCouRPXVyKQAUDpM0LKjZta9r5nEjnv+9C1/yk9Oy137qQq
F6XPoP/Mqa2EZ7q+jvpsRugnInuuGYOv50MxHRgPUhw7bYaKicolmxwNN9b/jic8jJGJKMTfDXYx
zUkXbv8dOGn/T5qNBoT1uUzFQY+b7J966BKUGaM2+oicKHJaCOen7ueiRAW9XRCz5h5dtDwYAJX+
qCk4w0sWhWpCBWXV/+WmV4NXBXihnGK1NJID8qFqehhGF2xC2uRoTNRKWrqBkaTJRwd3wsGnmWif
8qFtk30WRt5vlX5X5PeLU/6sbS3v4RPXWr9PLaf+GGtF/SsTM+xHA/7/CTXeudplWJ4gfO4YmXdY
DFRm/TnL2tQ3ClUJT7absk9j4jXTE54FJlzpGs1QX3Nz97ktQ8wa3G42TgjPgm0TZZgg6ZlSb+zI
K7vkjHhv8b3qJ0ymScOQeO1Fht51gcWzA9K37csdYvtoTNP5VT42Wm5H+8ody2lfzqUrdnSKzN8D
HcQIefkJLQp+v1I8RRP3i99aWeP5dZjU5QuVKPbceaMAObUTb0pPHiIiHydpZbWbNLeAg23Uyrdp
wrJy73WK+6PjTf7C3ECIXWTHS8trT5qv0ewQuqmV+oDOaV+/RFEzMLyOohp7BkP9J/WGcQ68OIy6
U+EWVS+JVV1xHjRlAQWb0pfeKOxvSh66p3QqyDFRoEP7fpXfdjEK+qNVlpe2i0wAs1H7nYTNfGrA
8+4mHA6OOX8UG9/WbQbIqrgCuzhZMTFZz+amrq2G1LNKLEri4VhwPj6jJ1xtBLDb/FmuIus4sgEH
VMZ1Bsj4wQgLqy2hyUuZEHoJ6usUO/0RZMzw3GvdFiLoTsDAmpLUigLcUK21L3lW9FNtq6K+IKY2
X8AC55fIWLzXNu3Vjfd2dympOEVtLLERqxzaUCekI9Aev4yD5dCCwyRgSVQm0R0Wo48D4d2lmNR6
nmxqWdZqqSavkHWxl/oClQ9bJKvcLWqJg+4MEuDxSneOBXADuFOMtBhrGfKw/jkYNuC+Z1NcXWrL
Gs65vTjYI9nKe9s+XDRyKCHr/DdT3utVEPKdHMhyHIsEyduG7qWv4cayT6HrbmzdvQeSozBECgwb
vP8q/dV0tQmH0K0uc68pwRSb7kup2j8f79pbW+e6+oAKKREbpGEMk9baY12ZMfwzW3EpQqXN/aLM
ZV5gaMsXW2CTAMyfZo4/LVZyqdM2RLrXaMTX1Oi0ikFdMapPk+cVKLOU5qAeMFKDR6HjjQNua6yy
oMYWG9Fv7KIM0i87+Z2F9vjLitQoEDn9SYaNOpY5jx/qzrdrgaiTAwrGnDeqKQ3yFq0+zuKCU033
21CF4TtLln82wDWf5xhQ2eP17rwppMykBRQytXTBV4d8Wrx2sQdLoPSQdH439tpPL/e8jQbTvVXQ
+fRoj1DOUxFdHz0XzzLJC4kvRaKIwzxmWGupaFQ/fpY7MR3FHjiWRD/sxNZ9aK3r1CEVHatgHhIs
GmmBbqcmCtvzUB11xtLfGSlsyajdeTbJmgITyUiJiLRqPmK5GisTHcGL5hQutknGArsipq23cTLe
RF6ujztzOI/2leyLcOZXUaI3ZzNs3C664GdQm742dNHyZIZ1P+4izRLR3krjxPwy2nr0MxzbyPBd
pM1Q/16a/ntpZcOPCCMozDb6cXlBTr5xd/EYTaZfICo1P3laRq5U1G71tcvm0MPkg7mc3w82DlII
qPu9mktY+jJNvxGc6MXOHRf3LyS9jZ8J9dWw04U5fmHEl7zY0AD/KzWqUb9HC+krRqHYcmsMYie/
S5UOyKOHh62vpdVYPUeiXbp90UXJryUa7HZvUe8NpCKTl3+IKise92Xd43tiFq4d7eyQvuFucqIu
2ydlOvxT9vli7/FI0D80eu1+mUXdunt17uevk5rCBZxIapD8n7Qo35mwvLFwCVM8sAzYMt2hBgZd
7HP6795L79RZTPLnaZ/KSIl/jFaufVTHwbOPuAckTyqmbM9pFVXek4dHiuN3XWzF/qD2mXEovGLp
doZX8jS9qWW/1RZTe6gkrtVc4hmLN5+UrhhxwOujV2rN8p9+LhVYEF6saz5mCVilz2ZmE2+KeBG+
XTZ9L7GF80d7yqIP1tSZH/hJLQZXlQfRvygSkxgl2H7sU1IkUx5/UTfRiJ4asYhmo40kKxOk6++2
ZnyAkfKUBIrpJadYGJU/FrqJFcAcnoZsCyp9C/GUitNyCgzITZdovOv1RFmXaotSXeAmi3MxK6/5
AbZi+B3WEI5yI9MPRlOmWBaEipL6vIHobxrX+UZb6/aLZjQiAQpSjsNAXuv6VyxicZekipILQsX9
MRnq5ZnCbYthfJte0AxENFMil5G9XXeLY0u0fHi1HniVFx3aEOuiLjRHcnrHfu9rBKJjIhnENQmn
9FbOJ4kiVOhaI2hFZP7OnVn90Fl8YfCNc9zZ7fH742PzhnJYhSoOC5pkFJEAIdbj6KTE5kJBqTow
yESf6PHTkoFSe1YrTquVe+VRb7X6VGPO8UGJ7fmzZxXhPsdC5VULTSqlNC+/Jn25ifGUB/b6h8kp
L2BlMi2wa+tMNaRrICmNyWVKDO37Eoa2xnVECu5nhmlku35EcvAQLwlWmYndmwfHGaizJ03pP27s
kbzzVj+FDgPANtIjvi9ndcpy5giLUxfRxchimycW4fydmbj7P6ub8t95buo/wIsXL5gVmgNcsRG3
JEfFisN31N74hwqTMODBXHgKB2f5nSUI/+3hgsz9fsh7vG8KVetc1MGWwfn9+LfffiCANFT6mhLz
hLLx6ibCqXChA7eEQVoknCLVrvfwX4yNC+/OKmyPKfn+cIZuiiWk9XN0RoowcMMc2b88/K1G9jvt
fOlag8lkrAekgbTLW3+FLuj9GNsVN3AF9n+VEb72LSzOJfZ+ZEW5Mae8saik5yx5+CxD+5mRwyov
Tvk5KpIU4XnOy4x6PGySXdnk+WsS9cn/0LLNfIac4aGkYXHuINPv295SX3VvLiM/w/cmPb7zTTJk
JMqRB0OkZ4tXARcOdjh5c2+dRTZBiDSJus1YhBvx5+ZN8ryMTUkAJW8CeZfrgNorIrS9HtB6Dh/u
0AzobceDsiUSfG8VsOJS8VSqbawbaWNdRUvHbgZG6M5o0oXRLhy1fmM4dZNkEjskhJfeIKYZN7LK
ldFFau9WEc/S6acxc3VpKRNxB+f1Po7m7BAXZrsxOXo7hlfBQq5KsSObcsRwdbWDk6AXaulNFMSg
0vVu+iYmb2eO1Ue4vEHnIQNUjc9lMp6yqfp3QLvfiVIsZdoPol8+NJa5W4z03PXWEaG6c9NG46FM
sWCsnI1yQh7g1e8kwALa4SfyU9cUGS/Hm8VqhiRAzy0WNLwG61c12dk/E9IJRwPCwK+OzAjDKlw9
Nzbp5kKVe+QA3kYjnPHrGmsAAkB+7Hw4dCm8Y7XE6cFUaG03pR5+evzZ3MmL+JLhdDFP0ul4rAJg
a8GBWvowCgaB8KmDqRYsjCQH0GvG32MTa8GNfb136hAdQ3iCepoKYHVZhKHOIC9kTtYjrgjEyPR8
dVaP8LVTH2+VIK/D97oavEEp/lhydeTsEqHkEXXgII7zn02u6Yc5hdSTutFWenL74SLqiowp5Q01
KDD86/Awez0Ho5jYzUVbzlkY/hraqt9g7tzihqUOOokQeQa3Cjfu9Sp93Yyqa9VpkIzEWL82BVOe
Ubg14VXr/ws1LxsPTIOF7etdnIw+lEeTIl/JWt2PtRBRYlJh+0XNADztH5+nO0cXYwAJCSeokAqs
9rrTVGlEzWdDMREdwKB4L5R0zNU6O/vv8VJ3NpsiXF7aBsMG/rzehtmEN5UZSxIURY4WG3T7Q1cn
Wx3Bu6vYEIXAXJD+rRudjCMNvngnCaw2nffmOBWvkd1p76W3IVGJZg0dJpOmGfX39bOMla2FuVUk
ARUZPsFOOzBQH62NPOTOx86MG74rNyTJiLoqgojzvWgUOw2EadcvoVDtZ3WKlKdJx8rXF6o5blwx
9xaUFYELv4J110xfhq0wfdU0DwC6oQY9qBaRGiVMkOc9mOVkOL77SDB5YixOSgKHeT3vadF59eJS
F0HJud/FC2J5c5Ka799G4CqSkEIDUo6Xrl9WVbZ1Psfy4hy1+Ki0+jk1dXEIy/rTkDA3fvxMb8jN
1U1kSewKFAibsLImqIhBGWwDcexAVHomnqJmrF/x/Au/R2IZgqWX4ghgnLTfVqNkvc/AdfwX13mE
NLwiKhGR9bJCP8peQ34plhmhFWxfW+2JldpP0kkOLYDWVuMdg/YaC/uhrndhWvXMTC1J1ysx8AFb
P3fTqVcnNbtALlOtHTPryd5Dbar3BraX9qGdNaf3RRLmvwZEeT9bepbNG7fH7YGSXSPQIODf0bNe
f42MrOMucUItGNPe2SlOC/60AAtKTYiCOtrsGwfqlkpH9cfQkqxa6nbDMbh+10ssOlwzvSWIS6Uy
d91g57/iOqzLXRUZ4+TrzlhZfquUg7aPDbMyMRNOdePYd70XAb0Vjpwy6vVHvUqM8JiqOKw6esLE
OxX0oB4fldtYxY+VxQxAFhrK9qo5Gad9RXHKj23w1Hru3eSlLcLpvT0FuSPc4HRAJcxuXTLpeteh
B6MsQUo7em8bOLtrvTNtfGO394gE+UomGy0bAtYqVIV6iWJNbelBmvTmHofT6gkt3+FVQnHe6xUl
6RQEQxJhmgtk3ascKNZKpEXm3gxGHIn82LLzvY5e0MYT3bm2Ic+TGiDhABSMwHF9lFzgEANzyzYg
3d7lSp+ekkbsh7QIYNX4VSqOcprat9YL3aDnJWrPsfy4Fi/fAovfOSf0pSgXUQ2WoNbV5laKBvw3
9mpgNiTYqKgjGpIb7zWHYVuhVsqYRVkmR0/Xz0vOnmpzrzcIZdjuj4ZMaDdFybtpKqxCKCAcA3UA
kaZfr4Iy+2w3qd0EsJe9Y6Q03QEya/T+Q890FR1Y0nIbfbFVGABbIRpDCevAdoVzLFytOJc1PYnH
3++driG6r8yagOQCq+Mbvn4YTxedlStFE3SRFZ6xPyhfsKe2cbrPsg9K3sYnbertxEdlJzoulMMv
yjiFT49/xZ1Pz6FnCHyAJIEkc3U6nKGZa4wq6gBrCGtn6yI/K7YdPmv6kGwM8m4hI3xt8nNAoJgE
nTTu+oFrQy91drQOImtGPavI96BZzJ0RJh+wYVWgiidgNBWNQURtZtCmpwp9tbH79viRbz8Iaj2J
/5PNGYc3ff0zyJXrvJyNBpyIEZ2ypq/3CtzpjQhwe3m9ibZJIA5TPr6J61WcGl9sx+Yit5pIoe1v
u0dD6CrSPLp4iZY23ri87j0Vw2UKWAQmGf+uAo4Rj4oaDSOQEhHH+wK5k/00mM7+3XtHeEYzXmrT
QPtYnVkG43SdFCUP+jwLd+5SoXTWgZZ6vMrtoYS4BWGbD10K3q3799qgOLmW6UVg9YgCxEusHxIb
c0+B1+pGfXW7FKgGLjlqbyIkkev6NcWZ2yNdpBJRpslQgIHF1s7txvBAH2BTsfC2zUCMlMYXkgBH
lbFabDHcwTLBVwdqHA4fwYtoWI9h9WCXNedk6IyvVViDA/Qa1/74eEtvjweDTNnakDKGcmuvnzMs
HCSmRN1zPAYDQ+0y/5QXtnV6vMq93ZR6QiC9uQm4zK9XGcmg4jKz+8DrvO6lmsxlb7oz7BrHrLfq
mzfe+XWqbDHiMUnWmDrD5l6FE5pOmWkN+QBYtdL3Ga4xlz4FD4F+seq8SIOAM11kF7GtoRc+On1I
t8EJUL5FCEX9V6QTftVWSoDtaGUWRxPh940YcGc73vDFWKYRavgyr7djnqRwZToMQdNNAEzMND8N
Nuh3rKOyz493/s77hURHhw/MO8ngutNiln056ZPaB4hVFodqcSvfASB8eLzKbVB7G4NjC2AQQGlI
XT9Qj1vZokeETsRUP4UYPCdFG/pLYxyzHEW3x4vdeyTa28y0uC64HleLmZXbu2h7NQFuaeZrp4Tu
qRL5Vpy+uwp2EXA5ZHKxVoHJ6hgNS11rAneZ58+LXeI/aPbdRnS+dxJIKKhkkJqkMbPqoMfmsnRg
m1il9qZd6kw/UFNM9o0zf3m8abcL2cQygxYv9Bvy6dVC8B8xQUfmLQCnnp2TeRlOiDurR5zat0hS
t4eBI01qi4w1LHq0X68Pg8IcUuLCmyCaouKIjuPk20YKYE5bsoPXiy0U2r1H+3O9VfKHYl6Dcjx7
iI1s891E+MLv6yT8Oth2vjHxMGTacx1bsIhASEw6CFsAJFZpUUKLZNanpIUvVarNrxQEwAfbyGrv
jNKfV4CwxoUcJHJLipKKbPm3gIlsIma4hOkppagWuKQnGIH3pqIu9EFC0TFR19Lk2SlRtD5w8A13
Z6i5Yx5FZ87fI3oq0r689z5p6CqBYc+t+adeFyLIYHpm/mLb419hXKjc7n1V/MDZWZ+kK5jQ3v3h
cf26VO3Sjoi4aly/2Fq02cJcLw947e6pyMS4F4St/eOTetsbBgdMq4M+G9OVG0JQPepRVoiqCHJt
Nr7MtN0+SgvvyA8HWz31rpr9rkB3f3+86p1DC9UYw0dYi7TC15ptuC20xhIrRcBoGVv1AQHIBYj2
QG7qt+UWw+9OygsCgRkSLTEEzrgErrcyyvTKq0u7oLKNsmeqRZyJQd18tDwlO/UZtLi4QfVTSaDK
dZ3ogxSfdnrjZVZsvNS7D05Bg9C1Q8WxJmpyOxQdxXzBWLJWIz81Y+MzNWpx6DNROuB1FXUjtZIp
xeobMmRUZYAmIYLr+K0MWGlYoZHSTWFz47T4CzW1T01hAQju/2qR+fB1zzyOxvL+np1EbJE+ykm1
bGBc73qodrFuLSILbGsQp2LBli5VtGLfo8x3QAQ22shXb/M6yl4yC/IeCR1YO69QmjHZwD8BbQ+t
SHYN0w7kB2f7V0gfudxpRSpQGMaY6POkzdnGib69wFicC5IqjjKDYHz9sNOUhLAejSwwkGX5EYF0
f9by7N1iaeSNFl0Eam6KfMSNrlcpFGcRZpPkgTLo8b5pyuqlMcd5o4V871mIOyZGGnCDbsAllVtm
7ginJ2gBrB+6UDOeY2HWT++PARAEIMSSC4MeXO1YZA/uNLQJnXGswE6qOeVnrRHaMaHP/OR1qbcR
6e5cXBwMCZym76QjdHC9d53RLgKfNeBIb+Iy9pBVfu6A9ZrDyP76/meDjMEsUYo1sdr1WmMZcplB
+QnqWsFxsQIlcozysJiIbtZ8RrANodbHS955aZKGSMFGE5JkYrWdHt2LboGMG4Ce9fau0Xp7gQbu
+1ch4aQrw4RUHsVVgykGnlYn4PGDNNZrH/Ld+HEwhLXR+rlzKb0laMC4pILoGgEUOYs6Jg05p2q0
+aswNOXcq938suAP9UGv1fhZRerj/HgD75wPDofEq5mcMOrQ63eGBTHX4FDWATCL4Ync3drDeWv2
RWi+v9wlkzawpAbgzCtbCwG2TmzpnWqVwWCo4a41i99Y8RkQ3ET5/kMvSwQ6dfS46A2uTkWiTxnC
7VEVIECeHwZ0Ak4ZvLJTnnRbzKd7L43jp5KvMU/D4uB6/6ZCiNmbTGiRohv3cecMrw7KVJBu0jKN
/EWrhmPei63G6r1l4ZBiFcV+ctWsltW8SIc615WB/Ob3SpNFu9hpPnZjwpDNU+ejqpXvZoSj8sZN
w5OyMmqmq10tJ4Sc1XQug1JPP2UouO5EP7sbr+5OqsBlBrCfXqu0c1jFEGvuEMlL2U9lbPJzE89M
gVxFfcbmK/svjTuxMQ+90wllri0tjehOI8+6NoODyU0ZXTZVYI9FNvsEbu2TEQ/qK+SeKNsr1azE
T2kzQgkloOnnwY2n0seLfAs8cCeUvaGpICGDA7nB4sAHs6Z4tKugrw3tGbV35xmZ+XdT4aUasnRd
lGIJktJwfV71MpmVAUsOvvfWe6qNvniym648PI4q947nn6vIZ/2DnTGXlRF7lV4FzhzZsw+IuD3Y
akIPpMjMs5ghM48Qnrfq6XvBjJwLkj/cXhnQrpcdGP2HOjjKIJKlBSJPYKeLgRF3ZU5iawZ276Q6
NJWlPwx9tXVWoiLbq8YqU4c4gXI/GXCxUzFWvqgx/axJ7DeS6Dvng8+BeRhIHSLoujJq4AriMFmO
QTF5Js8213tXibeGwHeeil4dVQq7iJ61sboPdKNxGjFUQ0Ci1DwlAlCnXffhPlGVfFcum2DCO69M
+gZSxtOUB4YmT9IfJ8XqAGMnVTMw4iZRH3AMeGrNOD+6nW0dHx/Kmw2UFx2ugdxCyIRQ0l4v5bpD
0hm5Yp4zdP4yvnTDOgoVKvV7s4XVOqvDn4GxbufG5ZzXdXqxc2ABYdKFG5/YTd7PKpKrRpUMcuxG
GbMwCmxUSSLPqlPk1nOV2uqnzp5anK61on0ezM4ANxw1zbfZapONs3hvcamSLOV9EAdYtz/ha+TD
MqTm2Y3U4qfVTxgx1o2dafs+GTzvaUh07WkaJq9/ypu8r768/01yYtC6kkoKVAbXb1JFMHpAPck4
i16gcanOim8Z0f/nPUKTImeh7qCrvDqatQtjnTBqnKn3xM6MU+uAQqmxcVpuQiXfGSxAiVCDNwx0
Zf0sVuh4lROerUoVpzlKnFfDneB5582bXY3YDVnSf368gTdfnVxUNuUxuIKBuMYc6pFuhDSCw7Nn
iemLUvJtI9YozhCUt9ryt8B2wjGJCk0WsOPkzqsHbBsja4ypcM6DXRl/4yQ4nEDqpN+0wlJelCjK
P4RNKl5QuS9PWdUop0TY9inz8uqYeqryfRi0uD+Nsd1ufEG38YAfxgni99GuQkbqeufDfo6dgYzt
XGEyf8xEUn1cZntL6PLOVoOnkQN/CealQXq9yqibbe8OsXMWdIT+EovWPfe0//9b0l7fyGXegvNV
1+Pt5kPdC/1qySFYnVhjcNylq3TWEviH21lCmOsAjnS7scJV1x+VQu98FYTJrzJSm1cLc/Nph1xW
aO1opusO/yKJXvB7qYc9DtXiO8vkr0yxKjjQsxf/xlOkrXf8n+jKLUqDBptX6BPufDUdwxbWkJEm
PkfXDHcFt4UFC1APf9DlgVol8rxvfAxA6AMlkAr8DjjHVmP4Np9jDyRaDzYMeTmwg9V+Wx4nJTXs
86L0aDo79Ea+9d1cJX5vGd3R9dL8iVvNfNHEOP2zaHq9oDGqR/vHX9i9w0VBALZWAvHJtK5/RmL0
kNxyDMIEJkBSSyOB4TaKjVVuoR48rZy7Igulo9O0vj6nLO7HCL72edH4PuhGGb1f5nWDr0pcHEXW
Tl9DWOfAiSrvFYHodMa3vsHgfdF1X6fQC0D5iH/f/+xSAQlhYBk8143HLEtUbcxwdtVjEOt62eiH
Znx/S55Hdwld1JLoygOcut7hIctE7FkzDp0AYXfGUqOjV7vdLum9raT57qHiqkMrhokfw7tVU2+2
Fjg2BW6gTTY4rZ+XMCTncbaCblDx8moja6cNcwE7x/X8PnXRSHB6p316vK93QokUyifnhBBBq2/1
KxQQlVUdFswBnNr8iX/A8NmZPaQOQIPFPx6vdZMHSrKPVHZmRSwK1mvNWYgrGKMekqWmQ9/M1Q7I
I5upLzrD2plLNrxbK44VpVELDCj024DYXL9PQx+j1kMUEpASsjeRVfdPXRr+xKfo3QqFrAThFcgQ
IpZgT1YrISARuXiYKedx6vDbRgpCgaM+GAoOQ4v2/3hpsvMNcIEynW/0+rHIhpx5yXTljJqb8dqF
xXgojMH8lKLVsnGh3Tsf8obhYgfyjnf59VJmbgulNr0omDB7vDiKGZ9GithDiDH3RuC5sxTJH/GV
7gNX+7rV18mJd55nUZBIeZdJQaJJRxV035R9vZEg3VuKohs/AxCHdKjk3/9RIRjjCBfZW0Sgzlr1
NLuL+eyKxXtxAZBupLVyg1b3J+09mRLBTSaqrg5G7FqVnthRHPQD3s1uI5wTKiO17leqMn7p1LL8
GzioGHbh1A/fhPC2Wiy3eTVtYdg+1tvEhrB2/ay9tExYQjsO5qULj44k8AoTgTBEuPazwnJkGDsS
Gvvw7q/dkc0k9MiRsQFcc72uVZDG90oZnqusTf5OosZ8VhIt+5Bli/vRQLFgI1O5804dQOjM+TBF
YFa7fk5t6JWw65UzFLhfelzH2JJ2ghw0UU6Pn0xe9+tXSoUgaZV8hWgQXT8ZVVAESw1uu9a6i7c3
jc6rnxbPy1HByQz9a+k1C+w/bsa/Hi/8lmjcrAy4Tu6nHPitEhHRdE44krsGk53q+xHE9GHReiQA
yyHcZ4n+O+vDT8Rv5KHmVxQYDo6rHJCMBJejieK4WHGB32Y0HCMd/WWv8OKNl3DvtNMc1SQ3i6P2
dun98WFRPpamMRoEXK/RgiwS5t/FaGQ/7H5QT9Hg1b6L4s0Fplb4qYoR8Xm8QXduGCBPjKfAp8hB
yCoxzvkMDLXmzLWtWu34KrLPuO21zyjXpD9KKxff372ew/yD75tGH4duFR1zF8Msir3wnKv4OxXI
gB9g+qeviTsWG4dOxvTVq/9zqTWwscUPNkU7IjyPGUZHbjUjH4ae3/tjMKtQhlNZ0VNf4zq8ciIA
J6ziaF30acpVd78oSvlxnvC8fbx3t+h0erL4b0AC4p2RgKwOc0Hzvuj0Ijwni1Kd9Sks/4NCh61q
V9cd+KcEXfA5WU60+EsKjKZ+KnN3OWFF32Fn2jviHKe6fgmr1PQT0MffnajxPj3+kXeCJ7AJxCDp
Isn7b3WgVGGPjapM4ZmfczRLEA1jWX5ypjFQcTVi3hu+lp3YGNrci2Tw9uDrkLuABludqp69imq0
dM+zwIG0Nwr7cwws4tlJGvP/sxT9FlDOFBS8jutQ1tIm86CyKGdmrt9sK4VoBZTv2Onh1jV0L98l
ZEmUFQqf9PxXScsyqkOHGVlIfNaXQzzmy4tWAEksnBxyoBl1r6pbdk+hqKejOybzUzvC53v8Ou99
RFJmRZKIsBdZc1MnL6qqGt2vc+2gZse1HO4h328ZOd+JQlC6IEVJjhvojNVNpJYZ9MvU9c6ZMwN8
YdpdPbUMOQ+lwXe0RwC03HiN954LaXGwEDIl5Pq7fo19OCRgyWs4lwCg9/gT4gIllC3O7b3nQgpW
FsJoccBQul4F2k4xL0C8z2MIA5qpc/qsOkN6nvI6/pLYg/L+NJdrHGYZftFs5lrSBRXLKakAhp3R
MRx/RildnpIi89OIUNBGdL33ycFVpuuAbpbGPl4/WlyXjavYjnKuzbl8tqu0+OlgJbLHOWJrqXvv
itsCgiE3ByXm6nS0qJWi/ZlGsPZjO+hF3AZWVmyhke6uwjVMdgvNi2r2+oHwHKqMAgGIYMS4Z1f2
hvgbNk369fH3JEP06lKCW8gSKpk7skWr5FYtUOPDIMI+m4WzPLeK5x2cphco6pfm+KnLEHEjH8i3
PrCbt0W1yv0EiVSufUOkCutOpGY+oeaSDM5+qiPjKVEq91DY+bJxMG72URbGnAs+UpgTxK7rfaRM
ScJSKM3FzSbnxfAQsKmrcYtqeBscpe8B4wpqY3COQN6vl7FHVIjTIWouYaZpOOkiwFPtZqHXMdZR
eTYxxaiMDxjlJgMN+EEHfG+20b4wXeV/73yl/BJyN8nEIlbf9I47WvMexsn8Etsa+z1Z8IRzlZY6
r8nciOlkJI4HFD+20RZ8vPJN7sj4XjKQgeo5ZAVrNLlXVuQAi9pegMWj/xgnqo7IozNqB3fW9afW
bcOjpeb2/8y0VZxjm7vmBkzy9mUzvPRgUBCzyV3X7Z8q7puwMcviohWV9xuEvvklhcmxEdZugd50
12QTi94teg/IoFy/7JjLvYrqqbgYZdd89MrQODTqWP8AcmP4di4SjyRnHkgv6OH/PdsuxaGn4R41
9053tPsSIkGqNM/gwHNoVpmzsQ13TiMlBkk8eS1hCqmM6x9ojJnWqlZUXgRcSEQMMI3fQwpPv1SC
X2GBP/hrYIz5YcJX4HnWxXgCyPXuhNehdJQICCkuxy0qb6M/SonUxUDeFVV56dpuebXS3g36Jrbe
i9B6W+XN3e6NELi+09BRL+euKy+J4tT7plXyl0YYyf7x0b7FTcplmEXSSHnzLliVjHRUe20UY3lJ
LW3+7IpE7OYhVoKqHPmUl3I4ZUMbvVoeAku1aY5f86gfnwaqzHfHMyl3RNXKFQ4bzF4Fmq7S9Hwe
rPRC895GHxkRx1+aVXU/Hj/wnS8Jnj+gDvBogJxuuWBUGGiaZBcn6+jq27WHNM2mF+ntPUCW9YbH
BBvJ8Hh1/SShm1ZuXGSXtMBd1Yd0qb1m02xB+y2y6dfjR7q3GIqXvEjpuUiAuD6PWap21rwgRlPM
uvMNXKvyQjbmPY3VMmx8gPd2j8jAIIQMEuL06vsLwWqP1eiVFw/BbWPu6p3iQg18/Dw32ZwU6GCQ
AFdAdhPWIM/BLVKntPPq0tId/m1GtnbspmL6X7Is0V41OZKP13tjol4lCywILpqeECk4HXznegPn
yHWwixHZJcR9TAHL72kTEmZkKbt0NtLCR6kOMUwzLpznKtQ93NuzBQugfBxbhKuEaB3clBCtiUw0
Bf1lZgYItwnJ710zpta/czL0QCW62vtZ03EP6ma0noZm7OK9ptUNUn1R6KS+WU9hwCilRjSgHZPX
3u0ZjWbCpG07l4vxd1IOsE0w9wppDWZq/UHPGC6i0ZB6iEEreRztGzQjEz8drMTcR11fnuux7mqQ
3nEF2a9b+nlfjvX0xW4NPToZ49D+MqQ4nC/AljW+2o9uikuyUMdzP3qAWzOUWytEtpux991BrTR/
qkUM9Scc64jYmxf/5OMQ5p/a3qnEeePNsPGrFwMxEWtbtA7YurX4pNkg4y5iZEIrLi0U4aHNO06a
M1bbVLK78xHRKJcMeCnjC2bo+gwoFBdihHV+UfvEOXgVpAOrUyGLmlv8wVtZUofow4AF+Wyy7Rto
IMNDdVxalrIoS/ct/NenYcrsQ9j0aoCatxvUyhL9dnuhfba8sDnopWl+jtC4+1W5rbbLy0FvUSFI
oidUYdPX/2PvvJbjRrZ0/So7+h498GZi9r4AUEVTEp0oytwgKIqCt5kJ9/Tng7p7tljkIafneqIj
1CHRZAFIrFzmN6h41VFT1F6oWlmR3K7ZO8gL6nxF+XZne6X1HaED++r1Z/PCW8oAn1kUvs7cNXcL
Fb+cgi7mtkGzSbimmmORFhhlvHQSWeQksaOuqD6/vtxLzwd4P4+GobrHfni63FBpBpRknSBnonM2
W9UYtr2v77WkfYu4/ryZ6YFJQ0kNqiIRCE7307UsqtbVGQZxsDvO/9BPvaWMhWyCm3RdDbHz2062
Zz5xUIVdMPsnepAtU0h1qsdmD8ITy/Ok9CLpqeQmQIPnQcBQp5O0GsNOOUWv3jjFX3gWyAPDtN8E
SDjOj06ANqm9sZPDcChaf/7B0M5Co2ZEuI/Ipa/v08Z7K294nhLbYFJ4I2lYMBk5Jo6u7C+x9I1+
SOfB2KE+hCPANC7jozEz/Y5r0NDvKtTDzvLFm84NNxH9/vUNsQXlo9iwUYY49HhMjBCOrjmBe7nJ
2OkHR3qxZQl972fiqrDLH05TlXsQAG9BZHCwfr4mxxGcDkiQTIKOa1fUF4emcVkzyyq8J3qZg6ci
6Jvru7TKrD7uXAxpT0p2wonXZAkbNfWdBEloC5O6upckNisYbt5eMU9OOIJpC+CgOPl3xOfKs7rp
lzm03Sy50NxiLk70xl0+rdgvVWEy02PrXRwzaKOgoxAuet1cE9LXm7Ss1Q0a6gqelkAKwHLyjjkK
5nFsg8nTRk4qX9zaTr2AOpu3j16Z03jtjsH4vbPSFe8POM0fnIyOY9iv7fS5Mqviq1ck2XozuVpR
cuok5YcGXPrnZbKzCzhV/m0vTPnNTe2uiLpyKt43Rlpou0Elwbe17Nw8ssY0RV+8mcfHIfXEFNZo
ptwsZQ0Mx7WTD3D/Bfr/zmp/S6HScsTqhnbQizy5z3TVqHDMFmCqRpLWCPYX01iHc0WvKmT07Xzs
gryr425Ix1srU2jlg9CoQpVn3BxYCYAghhzGE3ANbhW6tAPGFqvhCfyQ6oBurs8o3YzyYVgvZe2p
R+pcD8D70MhLT9fSZOc67aROyinJxF41s6+ioawFj60VwRSOMNZk7GWJccK5iupIPXvoWBaFxaS8
F9MaFXygCb2cCS+BRIzTd60emWZxjNXDeyety/kSy4F2OEkU8v+R0ouKwzex/TWittZNznQVNCfZ
CKQUYGKfsqtQzq4jOHPVV39Cfzy0SsO7qMoJXRmwZ1y/MbsCZf7Vz3eFUxpfSU/qhXq8cGXEKS7b
SPVd3kWG35XGrh79oo9na3TqSE5N/U5UltvGCY4MKPGaUvtBYc/FijzRXMj1rZlHWTLbDzAD6zrU
ElNP3mXrpPnRyP9U2AhXfNuIQFnYqcJUO5BPlRkmedG4IT057b03l0u+RzRsTPaFZqTfAMq7cmNm
LXrEw0NJWLcSfjmiMBJPOH/pc0wD7fGuQJ5rihTZLhvWGDGNyFv08sOkW5LiDBiMvEE/uvpa+l75
fVwnZwxJrFT1Rn76QhJMJ4BcAZlGuB/Hc8t+AznphtIPAwy3qA+y4l3SvhlhXzjwoGDYKNJBZCfC
bTH/l/MVXc0pWEZ7PdD8aXfUvWtcoXYZd54h3gilLy4FDpYmD9UPMMenS7WWtS5irfWDz9n1vm4R
WwpKsZymAf4Hfz9qb0pZtIJBADyTckOvNBNk8OvBNOv+vGKEECe+Pu6Sphq/eaUPh2tx+vvXF33h
+sDO0KplDuZuQKmn19e19PdXgtuh0PXuutGA/Ia0sNpP6TK8BZR+DlLyaMjRptoaBBwTx8x8jzNC
1kJfDhj8JCK0OTEIcbhueOG61sMSwYnSLlfDyRHI9td0DXPYWD/wcjGWcORQ/SAJAT/sSjTaG8/5
+cYFCbnBhwAmboT4oxyqlmkqVnJLDu2+/eygn32OFqE7hq/f7u12Pj2Z4fNsF8+O2mCQR12kxfeq
NE19dRAYwEe2zSS6besm7Hi+cZcRxF9f74XLYj3yaJSktvngUSaglwhjDLTkDnrCEdNnVrYr8Efc
vb4Kjf2XrgsNNPpjSEqQdhxtI+QVF2aqw6FjjrxEpjlp57Ti8c8ytKJqdwuHOhPvKSjE+9LM0nPp
zQWqCG7iqNgZkryOAAlXXRw4cp73zmyYB9uZx2IPMNW7beza/CjQJ/ViverEGjpFkTC4F9IUcQo6
FO8c0XofPXvokCPvciY4c2nMepzqfdJFeWC3D27ad3o4Tsovd32rZd+SZKRLJyy/uzW9JTEjTe+C
Zd97nmaEnVRzF7kYfIqonDV/3knMsL+qMtUzUonarMMid8Exzs2IX4I0nOHGq4zppqHEpcxclGXt
m2EWBVdZWhc1R+2MEw7A7NjUVHXvp7n4WpmZKHdqxSgpHAvbxw/IDsoqlgxqlkiSpTShM/vuTY+d
VRnJOp/kIV00GnxJlftlOPLJcmideJJelsE6mB+46RAdtNKV3+csMLUTkWX9w1LL/D7tBtWG7pAO
jPTnWpKDJb2nhyAUEHH2trodbZV0wgDNatsI5ZbmeupA+ESMRFQVlVijILiiOu2QGfbyUQMJ820y
nOnU7pY0DTmN1JeZfMncZwpHQNVIrdoHucMjyIYVrTRt0nWFlHWATrCxykDfZWwo7ySfRonyT6oZ
62Euy614kEgzxxMYxoekMnOBcvOKsKRbV+JUt5QaYsCb7ffGGfIxrFxJMaJyu7rhXFXDTkf36rbL
XeueXdWbMTIdmhnBLy6byLVWimUD7Wz+LMcAmRVtJCN6/Z3YAsbxm87Ag6k8aO5No+DpG6Hs2ZBG
kE2HIcvnOKNtckY1VfRhOqZtnFXJejUlQ47f5f+iCQtQD7CpAQOGB3MstjV41WTgQTQdpqY3QiCv
aaT38i3o/wuhDHY/uf4Wyp73u0YU84PS9OWhsZL8HdSE4draeiBFvVQxOGf5xvH4QiijgwfogBMf
nPxx31Bf/cnIylxBpCici3WatDrM/aT7271lWgugBgBSgA7h0p4+N61Mx7GzCnVYl6Q6rNYGW7DR
d359d/zUrDvaHtv8jWnYdt4DUn66TO97gxBtpg4o2M9WFECXuEAO0B5CFH69IYRxPB98TQ1f9bYZ
yDpnkwSAN6BOQ82r3C+i8pLP4LVsFdpaP8AOWDL7zqhJaaPVQVgmXKlImsjWWy+HWb8WD2YyZOLM
xlrxa2P2Rb7DdWOt4klqVMMiWahHmklNSVjgk1DEiQDdTXtMDWpXeRPuEbLoEUvXxvQytWv/ctJL
+aCqNflhq77csxF7EcIuzpd9NuICE6Z5HlSxr6MXG5pqxQCII04FOEjQDohIIRUGGrDQ3qLpPq9F
NxwMeIWf3CWymqObi+mWqDJdHrI+EFh5KE1gVJMXZyIzzR2KUvWPxh78D68/0+epFKuC8ia/2UBU
xzKFQ99U/ThYvBB2mdxmiyfe4SPvvIdJOb+Rrbx4gRsBmWEqE4HjqRv+RqUbrLM8UGa6xd6ktL+2
Efm7RkM6oMUZtFtV81Z37qULhE8H5pj7CmjvqMNdlNZUJokmDx1tmjlM9C55v5pW9VFLHfPk9Zv5
UkZBwUYLEP4z9a19/B6mQ8UYl9POtzpnjmY/scORPn+k3FqL+rRZulCzlAgLPe33HB/6lVzm8r0i
g47MQg/2ST/2p6XK9a+0szR6EVV9iRHAfOqVZvDNrlT6vsee79pzs/od74Zx3nd2/caTeuGe0QPa
xDEhIiMmcJSAWe6Y+2qV48HGOeZAXVqeUpLN50ObZqev37IXNsWGwt3AxSTY9AOf7np9wBFyMtV4
MI1O3NGEqKqYcpDugE6/zi0TLa5tA23z15d94Ryg3YMoLVKFgFiOQf5Z4MqlkNN4UDq4RWegFeAn
oj64rT5+LKfWf+Myn5Nb2MNB8Ed4Bod23NGTTB9yv7LHQ9oK/ZtZOCuxTmvdIjLayX43gPu/z20p
bqpuXaMJV9ZxKf2HreFAk6NFPyrE9rP5UtrB+FEluUh3sCLU3eCO3QXW7rhO92B/7+osUd1uTtz+
fFqN9lLmmnY7SJFcSCOTd8hXVg+56w1maAzanZvTKaDiNep2vzTwKaPXb/Pz44+YuA3ONv1CypSj
mOZ7c1bZazkdWi3wsF9tMubL5luGTM8f5obmBsCzocbB1Wxf/6WyTl0ldav2y0NVj3tm+x3Ehknc
pdIxz1rGEG9c1PMtiw4VAyZA3UCGEG84Wq6pOge8fXFQSTZzvMz7Qk86kLFVFRaJ8RHgwFswlBeK
UNII9Oe3PiWko+PBSVriatW6XnXoEIeuIldlc7EduhAIYXKs5d6kJr7v06l+7CkK+9BGfPgzfCok
z81mgkOF3aWmdgxL1N/2foMnBIYe5jeT+M3O5+n98EsAdzTQJR6HIz0NSFlby/GtN/b5XX+6ytFc
26gwWdIXQiuHuH+iam0pqMHS8mBSL4D0U+N+ClR98voGfgFBwUnFLB1kAA+dWPH04nCmzsfBzeVB
KQR1C3L2a2Nw13jU2vrMZ9j+zrWzBuRoMZ1Z0jNOez9fPunKcKNx1OWJ0JVzqIIyuEq6vHrj0z2P
09uHoy4HEPWTEvL0wwVc7+x5mTyU4JQA3JsOGsO62gXV8Lcl+3nIPGGS560NgMnP06U8ba7Xxevk
oSUxwmdMzrR51Zs60lu4f5phsgwj4p8Q2O0Fe7pM01imSBvyc5vCM6YbmXxqmHRe5uPcohFRoI2b
BHLHVMRksjYWO01M88dBuOUJWLf+f3F/Mfrj2dP9oVGw3f9fAotINUkta1C8Zqt2gJM2XmGoOOxn
9KnfOHKfR0om5IB/YTHgZkKO9HSpYaD6x0uEl0hYMuS7ROS1c7F7fTs/j5QwCQCMMqjc8r3jKY/p
F0OdGBzs9LvzU8p8FVr0s+IBVOKuF6t4o558a72jl7ZFTilT1CaHxankHUQbFduLQj62097P5vKW
yMAL4Be2DqB8+lWcCIz/n97FERdh0XmBOkDHQToFj7w29DKzPu1El90ljZhpfWSzdyImt3mnZq85
oEI+RLpU6i3a3QsvJ5BqJmqbIvJzRU+RJrnhtQ5dM0Y/YapV6zvkVFGYVMNbRjjPWcqkUMC3nQCy
pgNTa9tdv2xUOQRjK/1EHhKt925L6PR5JMSARbs3SJfBVpEvH/waQ/JIU0t9p3n+eIc8CcqTpUVb
KZo74tluoebBho9m/1s+XFuYPHqvUVBDTAvOPwPmY3JXU3uzpVZaiG7qeO/MaimcsIcDeF5b/RgZ
lTGcYKU0RM5orB9e3/MvvFn4L0HTwGYOm+ufEf6Xe2Ojem1wIo4HraayTJPaOjF7+VZx8+IqjBAg
dTKvhXL49Am4bb2UhkjGQ4Z6QlwNY3vizEn5xvv7wp4CDc2YdsNGwjA5es648FVNsr1PToXQppUW
X+xl8GKH0c8bSc4L18NKlDDoRkGUO5YrTrzUmGwGaIdpxSKqmboxlrhWv7HK80Pdp21B9ckfmJwc
B9iFD677DVGP8EcUmm0jhjqAY5S1rBGDFHmSr9pbGskvLQqpnZtIjUZf5ihfkbToi66gDtVAP+2F
WjKgpm0X5/MynVtT7d4Mpaa/gZt//uRg7aB3AUaEuMSZ8nR/ALLrC6hMOCZr8wfZIdTWm+1nvCHy
NxZ6Nsgn+LEILDiuDv38oxDYdsuyVLXpYP0wjF8S2VmoR9XoyZiV0G5zjObLfVdX3kWBVMq7TGh9
/Pr79uxKIfdujQQgiAAXnk0Leo0GKgTy/iD60g+H0lrjwRRWVJBQv7F9nm1SljI3mIQFpog1j641
0bVAaV7aH2QwVVE6e0a0Tji1/+0LAo+AKA8CUhCKf1p1/RJAJgaWU6A1+cHTpbuHWnbj4a6+k1l6
+/pCz3EqjAZ5ZnQPtmkkopdPN8lY4wmU2EV6MEtQQ9irZl6Hm9WM7EE7L20T4Sta0T5flzLdL5a/
XAZLv9yh3ZVf5tY4VtiztxjH2X3t1bhtqPS7047LRsFsPRsuOwIZp69/5mcv07atmVgCrOEdhr70
9COXWD3mdupr5wuIhHs0qISGi6mbHzJbTpc42uVu1On9+HetvwjpYJQ32gtLM7N9uqwbTMiStGl+
qCynQSVpUFGXN/0Ov+7qLVzUs67OhoiBTERbh9i7Ab2eLjYn6ZxN9mqRtxTVfQ7V4nptZipyM3Xw
cg8qoypOl3VJzxN4RWMEvnatP4tx7W8MMZjatYWmjn2l8jQ/K3Ot7kLdXNwmduzamVDA0XqLVmmg
BVGB3qdEVlX3ZJiUunhE+TK5nJwCNIBeQ8wLC21ZgCjWCIoBFRCFw/zHSzH2LetCj9du7Nx3MmiN
DbcwUIl5id2V59JJy+t08LwmKsc2wWvFLaxhL1DVRcG/Xcd4TqfeOQSLWO4Csmkj1no3+SFGc7nB
cBv7XUNS5gi54K8WJMaM5BHmgV+bbtT0s6xG/oQXorCHyMtTpwpHQ+Uqyky3ciJM4dvTKdETrHPS
Pua9sb7VdlFvuh7l8C4xq9SM0qrukghKkDMjvYg51n6EwYRjzZqD4ajn0T/HqTP9xigmcPapO3U5
JS38rqgSi5OclqsGViOnVXTReDnDNvKNXsS9s7qXTtKv8jSwV7lGjg2iYOfmqvjkt2UnTsFhu/p+
MaoON0ihZHNjq6ITO0Bw6Z2mK9CJA34EXFKpKz3WLWZh3PNB5EBXMudbEkwJLxgEYFQTKrswQl+0
bc/hbGYPFUwCXIfwTUHPS1ux9UxqOX2p6lpgaRII3HiW2dE+WXXp781VGJ97pEWm/YIl8KU+aLW2
r/K6+oBNmtgvuePvy6XWs3hCiPaKO21/NXJhnveq987MYAp2ozKG62Camo9UyfY+EEV93cgZUL3n
fVzWruHjoRpzt7jmKCKE99g60GpQdl/sR8SOCDT6Kr94yI597TwgyAPmfeUe13Saka3ZqC+N6Wbr
XvMnvNO7LM8+1ZksHmicz0FoFgS4uOm8AZKy6uhToKINSCjzrTlazCGz8S+tQWj3yFS0sdkIv8bA
0HJFWE7m8NhvLSr4tPJHxwtOrbCW7ZfVz7JPjGBbfriEbLSz2iTJQw1T+ysRDCMWbmv/hZmqeW/j
mPeFG5aWjOZX54NV5H6zK812Ag9b1VYdg9Ep3CjrDfswrkUaRHlimifGkhotMifD3PCwpiUJbREw
1kaVXxbXHQ0WUujS1mXY+fC1erF0p67X6dWuRpr+vg667bG3bTnDYBiUH7qF1vOsWyD4UeX7zXKW
wJID86P04V5z++rTsAayjSn4qFAWjYbniQVF8aqSeTWE/QKCJuqHRDDSXYt6jgpj3u73LFVx1oDI
MyO/8dOHvMwNuVsxME4j8p3xo0EwqTFoTcaLVLObL47qh2YPLyr9kOdr40cpaMXgogMdfBGk/XIw
a8uYwgy8kol5YzC7YRNgqR76TrHMOwff+wOlJHIZIknL9xOZ0QobeGIuPtotmJ7eHsu7bEafEq+e
XJbnVLEiL0juHaQVnMWydx0voYqkUamz0hRuAYNqNm8GHwXySFamfMAP0FEommVI+KQDOdFecEnB
SaDJft5RM1UyNjov+8CLqPTTlVH1hXDzmpiYImgQYgeuruwlWaa45qKCUIhF2FG/JH44F9k07juq
oyx0+sLvd3Ph4F3SQToJ23Lq5p0nrbUP5TQXiDknfmqGPkBtd7cQHZHTlsK3kQbKjBHoU9HxGiii
b+gHA0BAyMrp7dQVpRkWCnhMtM4E2Ehfa7/dpbUF6jgrEFOrs9Kwo0BznW+pXfgfek6B5P04FuPD
xBa6tldtRQTZYQYaJVYxXJTdgnmOPeTzhT54Lc9UWu6HshtlHyMAUtKvdrVqOTEHULOxt3iJet9V
iM68l8UCqFxLDE5eQPDdRdAYzefJ6LBML/Ku+yI1Exg6fQCkAwaQcyKUeEHAroEcDYEiEbisJ8ZS
R1ZddJJ5/uAd7NJKsp0kPsepuaZZpMwATLyH39rn0TdA8GqzQy+s2yZobg23+6Sucv3GJaweLOzI
mljSLb0AX2/X6NzTazlvF1MviTd2/9lN1vYs521nwI5PQxVqWbtgL1GhshUBGuN9V2aaXNo+RjCh
Lj39RF9IO6JsWgxeNDFZ123T8liyqstkjHFq5YZg7eRN35WW2pNnmwJD+8F55PjurujhrvapQewZ
Qm7N9B24UTHsVUKr9NJWQWeHblDINA6qhPd58L21jQddiB8M312+qM1+t/mtAgnI1VpNHLcAY9/5
ymNa7jh43seA8Vv/pCg83E+9ZdZ+eMnCP5sF/+2RCjX6uFnxe2dsWuXZVVagn7mfEvyDTpbGWIvN
zEQ9IoenF/teBa0ToXsonVO4YxxH6djr3g7Hu2bYDeT2XwdHL29yZU8/DA1YyX4FmbFEVq6BSPAk
zPo+nbt7ZVbtA8SLArvrBr49FHiz3Ncmxx33LrXcneFkS7Mz67bI48LoqPmC3tasUEd9C+RrN8+X
tp7my44+RGKcWvj8UoFW/XCCQcNCiGRW0Ycj0hV22LUdmtrGWl5qrqWY7Fi19yDWIvhcoLX1tZ3W
3o0NxlDNXkJLuMVtC9BU3SEjken9BBUS8fddgHvBvrNG2hmlloIWrYoFG1S11okWYRBgyZjRbX0F
PbMwozUHZ2uKfrEjbBwtEU0gBrPI7SwEtSpnsBzEjzrvs2U29gUYnaK4HsDHlHFPFoiyp62tc1w7
fQIgwC060Lnw/i+ghHC0YfVEKOw6owfrkTHKjdakh6qf98R1Z/LHBqZHH1zpCIh+ljLQPjqVcPqw
04QxgwqyzSLUDLf7oVBD+qQLv7KAxLrTu9wxuLmzkNpFr3Rk1qtg0e6N0tQvDas2ptia1ZJEKM2s
B3dYyw/mYiJxIZQFHjaQ3WrGjCTTH+U4GLer0stvmp77wc4asO0LpT+0P1xaqlbYUhBW4eCV+hIC
78WFKKtG6zEHpFMRzfIlD5tE9WmE62t3AGO61Dv8Q3wrbhwqk2hSFhvcao0tyasIxbGo82SGVl/R
QRsXs/zcjEb7QVsGlUZetWlVpq2hfavTCjBONSbuqUg88a0uXO/LwiHD/heKOalNC6CP1OAYCW/E
MnQhmlUuBEU6X3RE6bU/ZuPQ1qcTI7QfkEgqNm8iR/N0yAOcIpwlkAARgLh+0Opp2eGAwO9Y9bzp
Iq9OQQIEU9PCb60tdNiNrrVJdqohvwygHDA+m9ISzFcxj+s59BfkS2iR1u/GzDI++9piooa8js6Z
vvTSi+hmareNDuouFHKqHupkwl251YO6PRmohG4cKXQr6qqGQzCRHjChqcD36bTqhbq2lamsSIky
++zIdpIhZgvdEJbIB54zKS0eGrVmXpwj7fGlyPzxMDhFSW9spa0XepBRnatmnPA5mJPOKcMUIdev
vrDq6xkgrxbOM4PESJhpr0XCIz0vlkXDMQxjQOMU8VotKhxztmPbF4V54mIn9q31UPnYKXgSX0uc
5IOI4zc51GPrltd9YhMDMrFKEenwBL/O9B9ul6xW/tfKzcWPtmlkHhkJooyAWQHYREuF0ljosTtz
xIdy524YA++LKb2qP82SiVIU/Lyz7uyqFBei8BcffV1OTrBUq/gGJQKdBk8GGXQt0GVX3uJrQL3G
zmnDCUeAWzPNCw2UcFHcVAon09Aei27kWevGLU1267tCCKTb96aXOjsvW6CF0xAP3pIwedZ23QpD
5F+MTWGMOeexjnWp0aLXOV/O82zKTvQklXd0QY339jBUV1ONXUk42V6PoVCerpv3yHyaVLK79+xi
jHwvca4HpqZMDRtneQN49LMr8WvH9Y/PBmucA5MZ5bFVbluP45q7o3VOKyGN0tFRGJrOnPCJLMnl
HSN19kPiYxhe2v1JLwHJV52R7st1CSJ9LoxrxhR+JLLO2jnCWMno5HRe2Plwkuooivo6BW+49sO8
7+kP/NHo/I+H+T/Tx/bqjw8q/vVf/P2BltSQp5k8+uu/3ucPQyvaH/K/th/77297+kP/uuwemw9y
eHyU7++74+988oP8/j/Xj+/l/ZO/7NihcrlWj8Ny8yhUJX8uwifdvvN/+sV/PP78LbdL9/jP3x5a
2lzbb0vztvntzy+dff/nb1BFfumwbL//zy9e3Nf83Pt7qMUyV+LZzzzeC/nP31zrdzjjNBHBrNL7
YPj32z+mx+0rjvs7EwDYdTRTkUqg2/3bP5p2kNk/f9MM/XdsSD3oT7BXNytL2jiiVT+/Zuq/O2jX
0exlMoRWCWjxv67+yXP693P7R6PqqxbJHMHlbD23f+8736Q/Ao7Dh4wLjQfxk6POzFr0VVNi0xRB
+jTOGUfMH91+c/Bs1AzIS05qLwSnftFLWYfguIv7SZ+8Hxj/LGe/3Lk/P9uvn+Xp0OHnR9mUV7gq
SKD4tm+dyl8adw3dDKyWcpC9bSpOUfNaY0/L1anXVV4a1XYmrzE3Tx563Nb+1uCLEf0GxkOgb3sQ
m6mE9XRpt0+1CTJBGwdadudLXh+MJB6L2d8PcPLfWOxpG/TnYsyYeHAQGFAxOeYv8HrBUirJRyvN
XuIlU/cWdMeT12/my4sADf2pO0jj7ekVZWNDTu1o4IDr3DjT2mKMVzAfH15f5Wn3mksBQLC5Cgbb
pSDve7R7OgGyvzGUjKmirh1tpcmS9rfghB9TY/1Srt0ZJLGragj+iDdPws2vW8Xm5XiybVkYzC7Y
VzCfkECO5ZdaNxi0VLoqrhywKlBq8mbZl5Pff4L6bct9Yq4zbJZWv7eSdX0/a21wm0GhssKehlqN
cvQGPnT6rS3XT/5HjtyABKAO5k90ZmFv2aYGBlurDQroujdHOw7cVUa+mK1bSkx+G5jbcFLj2sJK
Avh0xrRnvaA95Jln4BCpz016HBStg0adPKoU2Z9ADN7KCNdWDv60uXbXFNYdJNs+PaUP4ZahIRWx
2QFulIZWJ5ogXFyH2f3rT+3Z3uBBM24A34RuLSzCoz5863RglMdUxXUjyvcoM6sdOdlb4rhPh8nb
3kDOyQGbvKmFMJE62oEyn0UNPFnGk04RTLIHMEon9bTnUd+Pq/mW79PT1vbP9QApAnoCW0uO6W1f
/yV8uJToDhUEvQeP5gFjDSuc3B4adlfotINaJzaW/i1v2xcuEhoNc0oO1w2EfTScCoLMg4MCYccr
1ZUYQN7JTMhwsoKrZsnfGhy/8OCAReogEKHvcHQcdbZXNgcFg69gvRUqqocJCfSAGfnr2+MIvcSd
ZPi6iZ0Qg20OrWdSEEZn5jTsgxjXyOYrcDzTiRtmlkHYt7l/64/dO0DDbhqvKeZ70dJ79b7J7UHh
G256ty4yEpc5lAc/+vnB/i/L+G07/P/jr2P8WZJBn+cbp3/+a46x/cQfKYZt/Q5EHsccxIGQzwWt
+1eKYRu/gzPaIOYkvED6Nr+dP1MMw/x9M94D47ehkeBm8Xb+mWGQfIDq3+Y0ABR4o0ij//pk/4ME
4+mW3QLNJouNWRK/Ce+AY+3WoNVSmu0etFZjSk+3GXFceHXwt067P1eB9MUok9Pbf4Z0L/I1mBZW
Ifgv70DUZXdgFMy3XoyfQtr/zpYYj26BcwP9EMXJ1I+ZehWWw0gHYzJSKmmbocyGBVkH6BVXvlK+
OFlKz46Zo1KfziRcUYo02hgH9iivusClPSxH1dw2CwLzuxrfiPb9mKSmdQ5GmGGDlQ4zNtylZ007
mM05M3yZBGs4kIuJeHZMdcbAIslP13VWJ4a32lmFygR25B305Nbjo2BH3sQ61OMbulR6f0iDzqIP
oRUczZ1tp9dJ2zjNqa5Gj5iVN66xc5PZerCDVfin9iyNEy/hLAor5DgXomhZXCLZNdCJcKf5MBHz
bxwv9/NLnVrqDvmlpAyZTpUfx7GGaZPOTXthm5Os9jLtVbPXaIcL6hUIpbuJVskY2vPUwmfm6EAQ
MxkdPy5W+AMR/7BBCQZYP0yGZnQQT+ckS+6aSY5+5JiJgy0qDMVul1dBUoApdAeaTRhFghVxGKjB
l/WAjDTNkp4N5rTKd1AMbPvebp2gjl1BqnLXDHZ3GIoVq7Wh9ZarJNdruhADw6qthyMp2E0GN+GQ
Nv190SXBvYA78bHxh+4HnQiX6VIqq68IbVVfc7CCD2M+Wj+gqjrNFw0T3p4mAk1mWs+66Z8G6IM5
8Mg0lZ8aqzExhQadXZx2pjYUKBPIbubCqhG8Ue+LHub1PPhhbcxdGcNMVeZXOTAWiFtzNrONDmyn
OwY8s3miB303wXgLdKhfqQrMCAJAMZ8NLlIjezJs3YvAm0g6tiXQkM84zErEp4nn3WnfucUlGcb4
B6vl/8Lzb8Z20v7/4/Np23xXw734NT7//JE/ArTmW7/TFCXbIkf4ebb+d4TW/OB3YH1oWBGMsYnh
JP13iPa2uG6jDM0sGwjglqb9FaLN3zf1A1ogOuTkTTXz74To/8feuezWjaRb+lUSPafB+2XYJPdN
d1mSZXlCSLZEMsjgJXjn65xRD/op6sX6o52ZZbuyqo4HDfRpHGQCCaRka2tvMhjxr7W+9RNvFXYD
DQ7YGXlE8PpgSfy0iaFLm4lr4bp7HDXMiQk9MOF1zntyC5bW2STf5nj4CoXyGTeyxZ5a92xNJf1U
s6Z24AHitZLWnhqA99+9j39xJPzqR/j7grthJZytxA3cGDBYbHk/bepyr5u46sf0gFEkeSqTKtEj
DUZiFTWWVRyaqUtRhJxOnrx61cuLZoaGG7qEe096oi13a740u9YauntSx6ADOrC8sY2GfmyMab0x
+964oK4iy28EhuUm7FRij9FaS/Mld4XexwPq5SvDm0DtRIYbE50/MS4021b/5vT7k5vk66+KI4Pj
IJ8Ax/Gf0eMdw2+ZpXOyz3TNvZ+roZ/2SYL0k7SGd0QCz+9yTiMnXyu0g2JJeZJOo+H/WzJ/CCUy
+qXWm+I6Txzj4CeB/4XxA1GWtPk3h6+fTNZfXykGC/COfDD85+fapg1SPupBnh3EtM43gG/kA1uJ
ncq4LEBOTtejWvwHjJtqv6rRvl6Dxofl69VxUffpECWDOZ/6pM7P3XWZ9v/6kvmJUcer4wVtfC2g
k1AmgBf9dA6oZ7f0UQ33TdP1dzWaZEz2x48mo5RHmRfjB30prm2cVWcdtrMLp5uMf5Pv45T9w/n0
64vgOGDj2uV1bMOfH18EQWFMZSq19l6H7ndZzWlqnaXSb3bEqD6mwm7ixSqXqCsFIVMH+dPXeSp6
6cPKwCkuVGXgEl/NXedN+oXmDAf0lQmgx8oIOx3r91NH7CusteXo1ij+buWYN1buTAdMeTn8n09L
pwzMSLr4QB0mEJCmKj7gdcwjWDWHcjLtSGnTfeZmzWU7SehXCIojo+0hv8+sKcMWBAq8Ooy194wC
a2RxWZjlPtFMp47ccaxiNxmyB6m35UFX+kVuFjTQTwAT9kFlG1VoLel4qlXAoD1dej0SneM/koTR
wkUkvcXLcOx8mxIH+2DUd4Eh7mFLzfCYUE0QjuzPEzncT75RtMe8RVHsjN6NLZewdajW2eNebstp
N5VOVyPukKTQtNKIWqNworzk/Z16lYReI7Q8BC+ef9AFmC16SKfjCpf2U+Aq+0qT5XKeNv5y6M0h
2TWEZU+ZM9dHzW67Z8atkUBauIAT0O/bZZRnA+6EUFgErmunVCfZ1VdzVci4m1vnoupHcajd0n0P
Wx4yyqg1u8WlmDdDHL4Agpa9Bn1ZUOzUjidDa+4spy9jqcaPFa7mPRPm6aAPy/rRK9nlSIYc1xRx
0zM+jXkWrl0QfOqn5Mn3p5t10cc2GgfHuq+nAvnHH+/zaW7KOPOX4F4ABHlLy0Zk57MWuFeWhSkh
6AyD7U2V7kYNbli4FLz3qP/zFd6XDquxMuWdu2AdRc90D46q88M893eLbOp94bVJaHQpaqlrl32Y
BsN9BpAyTkv2n9HiI7SVstZ2Qc6HOJt1tm+N2QAf3eWvBp4f4t1VuYNq+LSstQC6g68mC7RXDdZa
xB4xu3GsGlqKQXh6q1FeC33aucJNDuyuPmtLv2sxXZ3mclLXydK/GK1pRnPQOEzmLS2CyRXVIh13
jpY5O3If7W4VVRfnXEiym038I9pt1orbkqrim4JOWlu5w6ksVqyOdpPs7SHpvxSlc4OgtR6mNruS
TTrRapP7r9rqfdZGVJNxSitwOL6zp+uziBAz+MTMXDGyZOvIbtUghNqZ5/OYZG+WWror1ho9YB+d
mU/sSOEPGoW7N5J6POZrmfe03Ckjzux0OalJOTugXq88qruwc9I+4pqcrpulWPeFyPt7dJoAda61
b1rL2TFuMnaBKMe4UQ50gI21c+G0IHJCp8r1HU+N+ZOkv+/Fkq19EgiXH5F17U9NZdnhEtj5RQIo
A2WrLOQU5mmQHZ1ufV+bwXo1G5vVhyLmayg9n5dmeUxxaYSsd85Fh+5w5MSX7DVUuQ/KWru7LEvO
1qRczzCZJNSNAP3t5WRFdeCy8x0xfyULMStlmOJYBGKjuwkf9lJDPPmNqFP+iWmH5ofE8OV1mc4p
/i/d25f9lEbWIk5LPZWxgRP40CsrSMJOzM3jwPjsJOTE7VbaZ0O5DG+6s05XnFfUzqHJdt3VCd71
kK5ocYN9S4swvX8UzXKhkLVOGa3g1PgmbciIvD3LXDnuZGEV5wyiiyvYIO4jHi5MeO0Ek7VOcGj5
dv7UBSIqlJa9hyzcXtkglo7rWGJskVN1ZtCWE3uwye6nakXt4816D6apjnWz6/aum7GF0gnFBICC
siZ20vw6zQZrT4D6scYljNSpcYiL5Tist8LuONWko2YiruK5F+jvh9rrv7b25jGScRVxTUiMeMzM
Q21zUQgQdG3eyZipTHaCCCE+TsLIH/Si0t+adJ0uA1O+FGuAQdYJmpOdaM79LMhxVinJLGMSb4Hb
3tHsDVEtGD6uX3dUWdrQ8CRle5kuojoVleuFtdV4l61nAB1SY3ItXHkr1/6DsGuwSIZ7x2MqO7Os
2dhNaphPZRDsdbOm+1RNF8Ltrr3FsXbTYl012AhCTBBOVECDOnmNHOLZbo1jkWNmt9P1LBn122oo
0Z45P21HUWaiSvXaLcBSPyzcTWufQSCAoMr2iUheqgWXQ9bhYZStWx5TyBHRMDaPqk3rZ6Ntm4fc
FOUut2FVBBZo9GKgjC73TGRJXIHnlUtXmWVn1tEtgpQb1DZ3czBmJztrvVsbe1KMbaLcA9RaQlMi
1pW+sq8HiZ4S4b/YDrjFeNSqsTiv2fE9LEF1JzLpfaGJ51L1+cOARywyluSmHUeOvUUp3hZbDpeV
7cpLkXj50Z8hLHl9AkhinHPntery8s0D/3pF6BjUJLMF2s8AfoycNm9mEWCDLDRN4tTDb7gCvWmE
d+pG6N6hSPtN9IWzDEYyxZ55ASGCPBhj0s7Hzj9W2g6HGiSQdlx0e8fBXIOrRYxLl5BI5tK6o8BO
ZWmYJ2QaDiv6DzUjeWWGztArDBAIHuVhaCz5ueLhVF62o5g8OApWa8K6qtbui7QIhMW505LLB6zm
1ccqaJR9aDZKyF0D7v/CSMqB9Smg0Htk8N1f9Z5Vu8e07TR8JhR7pCcdGd/dm5OlptuhWlBrtXzm
d2u8zjpfCWNcGvaU4tigQS4Ksmy6M2v2V1dc5kPocI4/dHNWXTjAYq48OfN+mAuZ7nAZEmtiAybG
C0JZpoxXc+keOW0bDwNz3YONX/uqqXwW3cXRmJ3I4Bk2gXXE7mXtKuF7XZiNa4d9I22yYlc5w8AH
p6d96G35HmvIbCAseGWhDKULRnHLmw+JISHAaPo4W9ju67XeZUuXKiLE3gQRrO/Fg1fYpXYj7cEO
18FNbwDDF7htJ7ljldHPcY9Yl8hbxkVJJ/oTxeEcVZiEFA0mUggluyzLWZsCJbpLHEU2JLu+Sc40
qSdnhem1euzaXXVqKne6s0a7PdvYJlTp6SP2OtoljqgVywvvAPu0AW8Ne1Dhvq/pUjnLcsLv+Son
dk+zsU/WanxpOpNGo1UzVARxJ79hQGQ91o1ufWKvbe34lvVFs7x1R2QFeaPWau/VqvrMw4nc2Xee
nO4oV+84d1UfqJYDShHkj1i2liihX9c1xVWhOY/0zPvRajO0YSuaRaAEMB4W3fuxHa2Lulr6i3Xy
1mjI2ynsK52aQNNtq/dgwnL8jObqNxxijbo6NsmYREZL9zLgslFFsGdyJ+prR5xhlE0E+M5hlBdN
udJvmiRZfzSKwdAuqSDozFumjhnzl1wVX6YASAaWAveLSjUmOf44xBVI5ZNqzPIjVvCodvHaz6uX
R7mDd4owuQbHNm3PmjFgfff04BqTbH5i3+rRf9hMayjWBQaCoebx4Fqto4eiQQXF2bJUNvJS9TxN
U/fiB93yMbNLYPte2110hVq+lEI8YW3szmpjNVvQHA15zE5ln9y85gC8YqGKcQ6bzyIp5Wkx2/Sy
J6JyhK/+kLbKebA6te4n8AXQA5uPxsjmoJrZLcRuM9TPWp+5CefoUmc0xrIWdW5GaDlXrljDyt3S
zhYEwy+ykTd6qeH/1BZ52cymENHAy0/DhrkGXnZpbfMrh72N67/RYOjGcurPqAQ+yKLQz/RZz8Rm
KLMgOllqlzltf90azBJ5J5wythlWpGi1IFdxY/nNl5wSsbCRdlx3Vh1KC3EwLPxq+hSUEje4399i
e+GPVIU/xrqoksfCtmsRaYRYD47NTePNg7xe6uZYmajAJRiUMPNaFdaiTDBjj1qU5oG88Kk9nANf
i1srNSJDBRrFeNprOQ7zNT7/E89dVrmk6t/y2Zix2XkjSOjBtaFlKq13ZTRXfX3sgfWLXVlOWOig
nLaH1ABPeWrsprvkPX+D87lUUbA4RwsQQVRZ8B01uw59WUZTZ2UnzQn620CXt9CMy7go/Me0bdfI
7lo2k5Z6Trt0gu3H/eWMTXIPefu2EIVxOcOye/DNFfux7RTLxzTnrmQEaifh0AZy75bl/MKKsh7G
roiHZYLgpE38POq8I9FMThgQtT3vBj87pSzAcZKx/4oteJvnvU1OoQIiz8YLyyIiGTMkdjtRLjzx
oZwyETktW0423+MFaLIMV2JSnNsqRajr5+meZM+pnPsLZbTl3YJjgDSUXHZJ43KYE6quHpq1Bng0
e+MYiqxz3LDE83jXz0X+OMkBblZlb4PdWZmKaMvCIt+ymgeL4VzNgvKJFCvprjOt9IknThYHYjQP
Cr/2nqm7DsfF9Z71QX1oSte7QtwVLxLy5LmcgmnntEXGlrU7paW4szW/eEqysXUOOubHEy5b8bln
r/yIyXra5+6UfmBjq53XwWBcNHKcnoe1U9frQtoB2yEPXF5ZkZ1I3uC97iqL7cNam5/1KSVOYSyN
v5fK9UYyr31/skvPuAAOY8ZeYNS0XJji9ev45JeGuPe15N+fzTk/mHr+c2afw2u92WS6n/+q7dX8
aRD6f8Pn8zWE+89HvHfPL8/fj3e/fvvv4108PluqzaSXnfoW1DQGtd88Phyn3jFUNalA2UrHnZ/G
uwz6iEf+IcB9p8B57756e/QtzukR1PJ+abz7o6+G0jU4FIT1zI3qQabx54ihIRrXWxPfjGGhaZtE
dbRaHr04NN/MdQ077rcmZdJhwUlOjVNg5PpJW5srq5J+zPn0AlukeWnp1r7ULPvS6Z9+/ZL7z11P
13Bq+0G9/oZ3rPsN5uuX5x6/1n+By2tDfP3zqyt8Vi/PX+ofBQT+xO8XmBO8Qzhld2tuFoPNrPXn
BcaXuIrgEGB7APbobECoPyReCxMZfio8j8z3MYx9d4FZ7xAXEYW/znJJBP7SBfbVbPP9kJ4XhVa8
Sc9YLzbh+Kdhpwi6ymzszahqXOAsSNF47TTfrYWDtcQNpK0wJZtbFGXJ1y3qrpkYmW1H9aF0TXWW
9Uv35qzjYEZmUU6vzKcYwqsauSvjZI5sSurlyzZ3CVXXuA+1U4lL5Zar9U1H/qXV7//3S3Ejov7z
SzGuGWjmn5+r396/NsNLmX/+ftnb/uwfq57/jgVl63giCc65cTMX/L7qeeY7PI+EmfH0eYBIN/Xs
j4syeMcySeDY4oKx8LrypT9ELfQuVHWC8gRUwWqgd/2C7+AbROH7q5Ltqg8viluGoPYGuvnxqmxo
kxPM2Hlg9wxxzsWg9GVf9y7hhILT9r1ZeGLa+TYtwIc16cS475istJx22/K8M/TajMkDpfVZ55QL
3xjo42FgK8dGmiPY80rCxYpXcNhfGpkAwi5sEg6EDezhoRIoPZE3JeTMzD7VmBa3uSIfRCrYjUtP
+Q95ZdRlpC+o7NHYW4ym88qn8bgjkEKbgLdohOzczi8uq1J2aahGcDlhMHiJYBtlL+mhq4VH2maB
+1mYvfPBcEUPVnrwJakcMoJZpDiNNjsOPeMrkS32xY5WzfdKzz15LMgIzHEDiH+8ajGHp3HC2Ik+
kSDTX7IgSL6IKmPgwnnDtOMRRf+uS8vSBTKOIh4Vej1cTsEYDGei56QcLk3nczerWUrW7dWkhmma
SK1Qskk0yUh7U+17w8/lFQ7cfoq7YEjvJHNq52jo5eZmmEca8apB3Yxo0xPje6ymBsP1KvRc/jSR
BQ4gOzBotRFZ1B+Y0URYYIprUnbZp4xj3rWGSNmE+erXlIPYvhyvpoWEzaHLJ/XYSWfsZirke6Jh
Wu63AUp4U9ybwVzY0bht6q08Y4yd5LO8JDmiP0+eL669wvFeCiCIXZg4THOjuR4mTmWIOPSCDIu4
Lu2g/9C0QeFH5MB1NNIZlkGcJZr1snpzuoQdbegPaeBMUzh5yayHhquGfM8QhW4Roa1aHi11Z44R
p8Vm3acc9rxb4eGeCcklj84B9lhrndl2ltHuChF95Djp4UZoHaN7D/3Wa/es0sll44w92ZJGea8+
manyih2G+b4fMQldCHs03WMzWObWWbL6bRSAvJCxL+cy3ZeJ58nzGqlrOlWaUqgLhFamWOPe6OOu
n7GlE38kcCIMwPuRMbaBvdfbJdPiQTplEeOsL5OD1vr2JTMs0Udp3618bppPQcXMBkXui5wiFRCp
3fC+MzJvIKboTZ8NOc2c5DWspqQjsmxESQnaJ2H2SxtDlsc0GJCMw5dvKp8EdTGupwECrQmnb6LC
Q7nWaMS9UTHuG+aKwCoGnPoumVYo6G2lEZCQhFqATpfYSp8Gh4TMznAZZMK9LbTHnoMxCpkza0BW
xmmKc8SpD/406Y8BQaWE4KFZeXzi0qErRtIIYuSeF1r+3H4O6rYiwS9AzlLzCqKFewCSdlWMN9pM
tCNcxsViI99J+aZoDiFtUZgi52QUGHdTL1+XRKnhMKOEzmShEJdRq3xxMHLDjllEoc1zEnOKqMjS
7jMN8JTOTxQlXzRpsDA/ES23jQf+9T4bCufKtohVhksVtEYM80HuPckRO1ppJ2h3Xd2kJ9i2uLuN
vjebcOg57MZ1AzYrloJpfmw6KrD2mtEXTQSk32aobKuAKK9dMuQLOLssu3ouvUuljxwENaR3l8so
cMeoGvMZSJ7L2P+cpL0et1LXP0szGZ5x3bjrzpkywhNET23kB3cdjMMMIurBFug0UM8c487hImyu
3CnLq52eOsOj7pLZC9Mei3ykzAVLb8mxkiHiyKVLWCMTWL4Y98Ey5SMwGKen6UuaZPal3hfORJ+O
aWmsnQUz8nR2kQ59Jk7p3mbkUu/9wSrELznRaNLmqYbJA3C8Q3KFZq8fnzquldII4fTTLlmbrZgj
YdCv5Bp/90z+C1/EP4jc24+xaa936B3h2fbVqPad2dVUesZUVk0MpbkiQq4h6gH0npthGFZxmQld
RQzLkk9TkTnnBlFi4tn92vwbsX37bX58xpJgYHxtYrrjiLNlJb733GYd5umW0dQOoI5x5gOYfXIa
0T1gx7bZWPy5DfmLX3nbRP74o3yq51yqmX2HPeTPTtuqoumuK/NmV9ZDDsnbnh3G3cbEp0ygDh1f
tSgMMWyDFna2zj80VtToYF9fxn/vEL/LvGBP+vOT+Qcz6v8s01eV/3AY5vu/bQoN492GOdqcDxw6
2cxxGvl9T+i/c0kikBHgLOyy9eNM+8ee0PLe6fCRtn9AqWwH6L/vCf13MGAJbHG2Mfj8aTn6hT0h
rqEfLiJsqAE2J0IuUFJJvbE//fF6JdaUKFnkZ/WktWnBVqiz7ctRZ30dKdbicTfnsd8k3LFInUnV
ikMarGAC0u3XZZQI50DrrSszWPQnOnZSq8d5w0S0i0EwWKn8WKf9DDoTcXVhsdEF/089i2ww9FvP
24JYoRyWfDI/OXPQjtVTpsogwyxKxps9xZo5mf3g5eXkxaWRD/Od1VWOjBlpOTA/1skZd/4aeGRa
/QqMTmYmJJkNbKn7BRDE3VJ0hRVbQZYytOpBbhh2IU2EOpbfaKzH7Etq+WV7qIXQkbJEpjUXhpvr
wA9ts0ZzB1CixcbMfuTo+RUsDFijY3+5ED0uNaoEKjL5TzZ7AWxJKbR19+iZgys+2DWSU7crR28y
7jTYs/6hK2wL+C3h+/sS/nR3tLUerGKbI1rs2K3NMuRTh+Ux9YNbHbHG6Mh/Yw8bE2JCHZaZgWBj
Vg1RiLaXJZmN2uL5a2fQHGa6r+bQL+VKrUGtWgMmBAXh5BmtajzYVue6JNx7zZV735/pmN/3qsAQ
g2eENNmwk9CQkBVbLR9BgbJvtvWz0snnEyl9krLKNNRLUdBIFoHm6eSuzWU2oOP3Zr5mwEJKF/hf
vGiGobqz1LRFqSI7ZYN6tzTwXW7omdAQRGA6gHQJinmTyVaj4uIaq1ZeYZ5Cru0bXKp7qdFOFNpD
UTQS2XTQtaOESt9AyaEcJiLqzYwQO4ffHKVhcTagDwwQduGise8Ccj0Fg/02IN6zdO10lq5ud9XC
ptawksx2cRj5e+bj1LuOf2vIYF2YNlPeEsMla9uoG32TsCudaEYUmEv14LqLe5s6tXhC8elJ7Lu+
+eCuOk09ovCam1UrffY4VK1faDx1LpcMnz+ByYTpcdDZiO2D05DLWXlk8Ogri+pD74+ZfdKzJn3z
MldUh4XNPiH9JLX1i0Sg20SlmIGe6LhQXDziELHYPEtW8w6R5JoZcuuEk5hyA4+KCCg5bcrsIxXQ
k7nrc6n0HXzKrR0I/raB+WGiD1bHUvK5WHEuRSvwz4LLVWo3RuP0QOVMPOlhWelBt5+pwDGhXTTu
J5DdoJ7B8gZww92pqqAAWkuBtwbKM34Fh8/MS/OBRjKJb2qzm9i8rszT0Ouw6z53/MyP4yy1t8IX
vRtawkhR6T0T3kBGWSHMq76fFDMMX0v34KXxANdyGOLCz2t0q3nOnkqFoh4GEHAmYp15nu6sBtaw
Nnu0kBYVJVd7TbFihmCB1MHRq6TeeeNQfnBqAnxRUXVVHnG3rkjYHRZmvHobcp1kIpeU4v1Np52e
gbY5Q1xv9V2BWQtTz7Labrt3zVkMh5VMSRLqQdP7z8SZZXCm0U4zlgSma4P/2NxrGK9U2bn3w1gL
/TrBh1ne+gsghTEsvKSScRCMvax3yi+H5Hkap3FOgPn1GMrD3Eqz7MsMMdTnxlpRK6BAVg7wBlcL
VufaR+Ak74y/SreO6UDG5BHSul8dA81s7VAr2K/fzSTWnV2GfIePYR3q4lNWCB/YQDM3fXtXZJZX
xmoU5bbk2mMr0xP3J6s364W/kmCe2QHKeO6MBYyc5IeUdQwvn7N95HWs31Ti2Jp3hm0/aT4kYnTt
AxbqLLjKjaqXnIh7ZBOS7029fJSTY1W3flIGIxGuoKCHiSOG3Zxm0+i9Ry83e/O4Lb20ogx0jok0
FKPnp1+kxq0F0mJdmBEscoSRr2XmbO0zVTXVLmcigBbYCFXEkO5sCCpTWzenvqr8517k5tM4mZp2
N3Jk5mRrDPatnbjDdLPM0ngGgkrhyzo1Rb4bxs2VTlmVmX00pKGDJ5qwYUaTyWEizAAnYWgYnKm8
gvW5TIcB/oN9T4pf+TvUEHdmsz2ld645GPelbmA6IAbe+dFMRWYZ8hM8EXl+SxYJnY4Db9Z7yUWZ
zCA+SqHJFDt7I3mcNOY0gqZwmDSkiJJarOy2uG2wxsmDpdbpYaydTO0D7B/AtwQOsXCdRm6wwW/z
ZGcCUgazb9IUVkQKQJaMDXBR1ikpMVxyISmdYHmfNMZTosrKP4pRc7RD2nL3RGW+US+6JdVBJ/RF
Al4CQRsSgWszBp+Y4tQQRTTE2Kwqfd6VrC7f4/8SToxVUe11e5rTw1Ty6Iha4pXpscrstj15RW3c
b5MyOzZazXIvjW4T642x8a2DZZXrm/SH1kU/VsYnrmN6RvwuNynplmmWXg8jTuSQmUwizoKpbS4x
qi4PWjnXxb7kfSyulpFUGIK5HyD+6nlGBWKW2bzXuk4U4myVyt+j+tXVwcwFqQ0IPIht8MfZIN1V
hekUXG+Zrq4rt7f1yCVKy8eij+OdYGbEebK1jbcBWBpkDK2cLEpeXc55WwDeRm5LvZtS0FOGrho4
xb6d0/F+YSZlxXaVV3ejUO4nEE24LVsH6RfE9uanyNaKz8ibGyPZpbZrkf7L+PKuYA/4vqlU0VOC
JyXrm6/ml9VMKpBaWmLdkn4YrLMBq0W9M9hVubvR7LzunH3VrK4DufIgj/GqGvZZG7Rz/lwGbUfB
Te8zIKZXAh/S9DCLSW1FgHXyea01LKs6CPb73kABPE+9Na+uwLG3w+d69qY3OzH4SMcM/BmH7ULD
6zq4lJcNdoslXGcjA+rNaUG5qN7BPyIVTtRGWJWKslQa5W1iQ4o5Fk6ee3t/BLkcrpXr1tdGaoE4
7+AveaELLmPv9Bq6H01EZsw9rIrImiqmQQMcDy+UdQmNBy/e0Ea176bPhhx1ShYKpdQxVbXmnfrA
Lp4ac136awhoXvOezuZe3WmZ1kFktWr1FpTd2u7sykzAckzDop+Ris1LGJKMMKIsV5O7YwLnLhF1
SaU4y32xgLLHJojTzFqM+mYVVmHu4NAr52MFs668IYorhjtHsHvOybwy4CgWbUfekq0A5lY8NTV5
JJdzGabjfUBjQg7lp0e6zxlcjGtqdRfUgoi3VHPgmKRC97KDCUSr5NmskNm1tu6vGqWvxHPLFFCI
JjwPu6k/LyoEj8e3TCWPxLPMUqbFDl3k5VF1rn3JEzZbI3Y+iPMaDUePa1kUt+yuEmw3qTUYOH4p
ODvRdGi5ISQwjDcjx+knnwEoCr5T0z1d6G7DHpzOtSLqhsZ/bpLMgqlV9zZ9aGmtCTZXEqs9D7jp
Es1Z0TrUMRtJEmN8ZteyzPucSkonWhe7/QScQ917LQZWnO5teouiYc5x7SbVGro053axImzwxIrY
9gx7MtDHwD2TPZYrnsRgz5pyzyTS+5hPJVOlidwWcKGOUWk4WLp4s2Z7bA7NKDEH1jD8PsyzVfTR
nNdzBhRIFubeT1X+hruWhWFoLZ5KgCx9/0isrSGr4Zn6C2Ll1KABJksbEXZa7mpZM2otwWJ98UoT
HqWeTjooFrfBM17WKbUrupfzfKc0o5YRfe/rMZVjypyhssfyUOga5kWGUOrjAnmuivD64WPV4FWX
kH1aGylv1l9FkmzVsblHgZIoBdtUWxsH8ma1O7oMZzUt+5ba+79xYm/+a7EpiFb/q5P63d/+o/4N
If9v/+u35+rLbzfqb/+7+pw3r98LOl//im+Hd+QXOu62E7IOQ9gg+PnH4d3lK5zYvxViINBstPM/
9Jx3LsluJD+Mw+SI9O1Lv+s5mv5ON5jG8ce4uLZ+EhNg8C8c3782zvx9BOShMAc2+aRNayKkbP5M
Ai5tc16qduDqgc029c1Jx1Y4g4CyjnqZq8sCjTGPpl6sjIrZd56A73BitNbMOhszOoBiWZBV0Qnc
3zgbMjlinr1+WtpRi1MIh/e2i07x7fL756iCTWf64VWTSUV+Z1Eho+tyX/04cyjsGt+29zQ6DdS5
ZDSMmyzHRBv12IRuUyaQIZvs6pbJLZgWyanougSN/8a8DV9fadlnVmfOoC0VQsPseozVW9+gwAza
IRbPcXoaZVPd80Fj25Q657tez90LxDFDC1n5tc+KWvVXPR+b9zxs6L0brPEFLYC4EO2cuzEb2Vcq
VYkL7ts9Bia4XfqqNLynPGpX7KIr4myR+CBba+fCKjUnGppOq6PvLs6/GPAxAPrufSKza275LsOx
HZeop/tz/qmHeFJ62/tEMhWnxVU2tBBIEYF3poc8xlH794/mv1eG/wH29rs3/x9meOev1fLDBO/r
939bBgiNb4ouJZom0TvWgz9neJbFV7bcIQajDR/hsPr8vgw47/AmELciphdgAfhqgfljGbDfedBt
tv8PqcOmVy34pUWAH/LdZeJtywzQfCQjYC08s35OBCaZli+yMl6cuYK993E2xAxmy8o4WX8MZkCR
74Okn7QTTxXxGiwLcwn8xLNGR6yWTPFAu68WHHTPGZaUskGjX77ZWf7pDf/jTPzbC/xquXE9T3fR
un+8383Uq5ukGChGdCmOZeNhy8jBJw43fx4a7/DdB/cXd82PE00ftrzrmgDZfRz1rMT+Zv75TggY
11kphkeC/IbBKatbyw/NXDS3v/5TkAj1P6wm27373U/JMlTmzKxIUiyw5mAXd6ey8sarf/1TfjQq
/R/2zmQ5biTbtv/y5khD30wDiI4RDAZ7UhMYRZFoHa0DDuDr7wplvXySMm/J6o7u4FlVybIypQQD
4XD4OWfvtf/8LIw1EEuheoJ8xLvkx6vggAsSj9C4VWOIfDM2Sj8FUzrsKtdJDkWqBXQumg8Uk/Nv
Pt7PX9m/LmxhNkXYjRn3e9v4h4/X0j7rFTJQSINJSXtqVvsOC8jGmBmD/vvPeNnt/9/b4F+Xsim8
XOcyIvqVVACIunHahfBOx8ircJCLpFJq35S2fMJRM37z8vnbB6MTxLNNX91FCoG8/+c7CmOmNJiL
pUSFJs/Spt+D3uEDReXym4/1y+Z9ecOxZQcXsrgH59u6/CA/3MFcLwoqecrK2DAuzMxMrCtb2evW
rRTWdFUdgi6eb/79vfzb2vcRn8BeR2oCsum7wOnHi+LUzfKppCQpVOeJNZ2O4dMYcvrp/4PruFzI
Y+YGNuOXKRezQiNwc64DcIHc3hhlcZI1+dd/f5VfbNgsDT4OsJXv/0E+833m98M9JG4WjrAJu8bO
GSuk6MZXeTDa24xJBT6J65JMzzK3t3iUw7btdiyXHenBe+gJ1zB5BYPG+mS5y/nf/1z/dJcN3za/
s8qQ5vyyhsbMqWpKCQCkRD7ucTZCvxjj3y2gf1iphAeTXsFdABf0nUnzw4cnd1X4o809FqpT/ko3
anoPTt+jWy9pwg6/+Ur/9hhyrzlCEmWByUl3LgfpH5fOhTyt+TnyAC1PtI2y/S/G6B9637mi9538
Zo/+54vB1GE2Zvp8wp8v5kDm8OyWiylbMOlYdHlrIMN3cblaJjPitv3dUvr742jyFBrQOC5zMy76
8xVjZ8o7kkwvzlfVnoBSvvSGfxXUWIgL6mB92WryJQtmRPPIQuNmiaxiDr3LRABUJqnZzNBREeRP
qVb/Di/09/WEEtViZIy3H50X7IKfbj0zXqA1PpqIIRmYTaGyCE1L/A4m9/f1xFVs7gJlA/Piy0zx
xy8YSkoKuMhD/9Hr7nyYGqz1Ee1gLLYk/eTBb9bTrxw9Hl6u57owYVCu8T3/sgFaAPNbethQVvSu
F1fj6NJMqpe0+LQ5wqoVePoEim6CAULr+oTOt+Vrz7RIbD/CjFj/JnDhn24yPunLgQvKj2v/UnTI
oUp80fHx8VQM/Y6kt2HaTTOU+9988N9d6JeTQZ0PKboOLsSwtNzVHBPWnNR/tztc1utPb80LRoz0
EFQGFFKW/cuaMSV+dXfk7lbVmBpRV1n6RJvXcp/AgANXYS6n5r0t8w75Voun9Def8p9WEwFc5JYY
6Bkpan9eTbVRenMm2QMLT1uimf1wIxLqlACP9+7fb7eI9X/9sJe3AN8ZEAiuyf/5+WJ6b2kYWzEW
VYnq2x3DuhgdXhfQ7sFhmujRkMGfM+0Jonpc93gDqIsN4J5gXwJUsgbqQhFXuGnpLo4X7EtToy7C
azX69VfO9zh6cfIN3inoGhz5KydNLVyEjUqasMBjGr/KZh6gQZY98rRGR28WwuGYilvtAlEIScSa
9bt0ynjxVKrtmZajeokrQACNAxYp8cHrRsbsLNhCmEuf0mZKwDtDsPZDpL2dRKw2tHI9Tq4cI9VN
1lb4gaaFzZBn3xIEWzKqei1xD1YdLEnkG0Km/AiyKLY9RCO5kqKq3ZUJThlnRFbHXST1SYptF/hd
e8Vz7ny5aEPFsejKztwK18vITmPM6c0rbGMKVw8qppTMi1FQUiSrNMlMFV8jL/aS8pZmwdwFB71O
7C5/zclhSDxakCmptwCgxRjYuzkwLhrLtOvg4UYM9LoBBkks3+zWgvYETv2W8DnK9b5H9hXlHUTb
kPCVZo6K0ljui6Bok62eMy+mnK6KL8zLxDd0PAwwLGbPTdTPXo7QRcXBuVi8+DUTucHbHyJJsiKe
qMyuzLRx/b1RdqTN+1OXuYQiWWkW2Sgz0ys3trJXRkp6d1gqDlFpOMuZ9DRMfnr3oisQB/hCS+21
txh3eMymyUsUvDIcpmSS0cYV1tNKswkl0exzEmSVd9UK+EeMTjlmRYwHcsCgjL222Bpr5ugVOeDM
sK3krcUuA23BjmH51oVmpOsgQbxzSMdmfrIdBiJE59pijFD32fg7M6YHiVULYNcErCJew8Zu6KvG
agwC7X0XQQAqiumOuRjiH82Y/RtGm8GtYCjgbGi1LswTlJ0wHeqUeWFNe0SOTNe5R/efGdKiXcIi
8sBPei5cViUrzkMUmgxMfcNKyuZWq0vMXbPldse+t4MsMtkNvIfKgiR5p0Te9fRmB3IOGttYygDV
UTJW9F77IcIQL/X7AqVBt/bNCucslajrJQg2a5xlh2rE+5ftc15V2Z6KpnJ3gkk2Fi6SHMR2yn39
7Gl6/pU8AZle11MG9aEaGVhxRCj9ExMfRsgeRUKC/79i1sbWj9GY4Bqcsg6jPKyEc59+QPqIxYpU
vSlYlxU1FnRpp9cjfEJGCefeXpAMEoYKxqbScPAVI4NXBv9SHzZpuwCndCvY+7A//Mu/kmhC9CV1
zq0b2gvx3KT3jGpYianYuf5FGWz2/nIkIQIIR0uuOjEpsLC6qFkCDN5mWwfrhlZ4QlROVxhAiYkY
XPV6Uh5dUS0x5swEVEfclBCvMD+pieIyI4UjTqvZDN0p87WVyOTyZjAZfi5nvL3rKR3LfZZYphmN
FVkOkaFrzWuqlApAjrZL/2zHTA4jCZvsvS19g6dg6VzY2UyAg0Pd1Y515Xde460h3Ihu07k9BXRH
4siXMZalsWkRndBTCKZWi5AU5++pH5RYEudU35lUHaQCMha7pGYULhme9CUJsejytt1wCvDIcaCx
4q48HuiZ0BwSy1Z+3gv4om7Wnnqjtl9Kwtg/EaPTVVP9QN4G8zsPpL8wxEsBHp0wE2E29AOtil3C
Sq0+XQ+KAAqQafi5Q03WQm7rtHDukqEq3ZAEGsAn7tLkSE5UXlvhOCdpeSCMo53v8XYWphH6Qrb2
1jTTivQcPJydscEtqneMh8scWDfypxtYFwYAap6zpXhSbkB4BXMDxA8ew/qLE9oAR28NUn54eex0
ryJtHNky7ewMInWcueMJGzjLD+dpTEh67Zf6i0pyAjKnGNtG5OGfK67SmmQfdpxyYs4IpjXDD42T
RYNMbwnlOhGFiErsLZoUvWj331+x/7/v938cDkb/vXQvrHvw1Xe4O34cAVz+zL88Hb75B5W0aXCO
BUJ+Yan+3xEA4OU//lLuGZjI/mr9ofnjD3DKphVFsxCm1F8TAOcP9H4INpkncYrxiFf/T7r/Px+L
UNZeGpL0aOClQXZiVPXzsUgTON3LOSg2qsb6sfL1Ua4ViQBXmhSkzQZirqM2Lc1Th1J1rWkuY9wa
vj6xKPXXghf7b/p8vxz5L90Ah7oN+Bq9B1Lkf21YL0ng2sXoe2uELMZD2vsW+L0eCSoBJedqGLPt
6GbBsTZJgG5nnWhc3IC3VdYtDz98i//QA8Qc+NORkXtzgXVyaMTIQpuc7vjP98atW7KlW4kcKkA0
t/gCYvw01ntQiAZR7cE3dIbk23ewhgmimVFeT3V/8NPR49GP9SOVvcFIpK3CebGsFxNYwrbFy7FZ
EFTNbDCbgQZriTBeBNfSS4j8cWccwYt+1zryPSYFeM3rczji/PWv0Vimp7pn9kzUKgcgi7RvOMhZ
d+6HSbvz0ro6mUjsD4ROoV02GlRjZeCal8mmi/F7iA8lpMJrJgVeWA/lgdCFfqt0UMvEsQ1bZcH0
kXGJpLH4wg9i7TRCUL6NcqnCqdeWsOltK0y85M4uS3QDif1USuRNmSWmN4J90s2UnsoSJX2rW++e
VryCejuptHlUo/Q2jFcs9OjZdUE63YufN11YNkZ6y0w5XXHcwIbTG86x0xNSVox2Xqu+668XYpMQ
6cTTBsV1/1iRfBD6QdXve9DDqx7d+j6YUelkk43eD78ctOfCuglUbb/7cszWToNQETjWu2j9Ca+C
ryGsGjR1y6GAs3xNog8Rdvr8US1JwutBR3hTjwXitczphxBpXWe/lQqk9RVL98iZK4t3Hb5yJkVH
1Ai7nuy3UBufGkd/cT2+viZpA9K+ekRHrviKoIpRU/pJu/lL3aZyXZQU6aTq6DuQlzr1Qd0dcr13
CaXwqwjK2nvgx3mE3rZd0VrYI/ucccg7EoaJJbeDk0HxmJldMzUHbRmkj2bmY2SwpQbyk5CocSE3
pra+5kG86TGI7FMTsSt1VrtS4AMevCCjR5K2xxQ9yw5Z6becYJB1o0YSnpTWbU2N5kHnph94XHf1
XL0wr8JxBV9sh7NHrXity11cOPcJnp0VyLcdpyxntXg+rgrl3UB8p8mGtrLdo51HDDc1d/GAKhP1
rx4ip9DPTQkdZDPA08OV43IMjpOZ8MAheLz4IfdBq/nHpdHxpbfQZq7giRo3xHBM58ySlQj92WsO
iERdIoyqi69FdZeV3NEabTAWMUkzMapFAzowgvp6lR5qdpMoM30VVVWDdM8c5rdM16m9YP9ozmUN
LgXKtOs+qS3QOhxB4oMbjE16U4+uwh0mcNKAS2u+AwzUHEywaPHjUQa2k3Gr1860AD/t5nrjORM/
jq2aEtmmX9yoeDMRPfhSEe8EweyB17ITSeruUMZDTPmAyqJYVB8uzqLzW9PmyrKVczfnoNGTpa42
ZmtqAj1H14Rogt9K+n1vbHjFuXNSDuWx8PT9qHs28uFidr4Ql6h96BiBbpGa6Q/amFTXFpl7A9IK
r/2m1fQZa7NA88jocFV287jq9Ca9lgYyynaazJ2H2HPN+bnekzKXRl4pl62lSjGEzpTC0Any5XkW
PFhq0vvHGT7E1g/GnWn0ameqzPssyDUAHGSo/rWuxvY+rXrcTd0o3IPqmgw8BaTIE4CAdEsqSgBK
x4aQRlN0JrcNydXUUoI6MwsN1gCUBN+diruKFcaexnI9i8mRT2nRa+VqAR9cbbAf5XuAU3HxBLTY
9R9yyxA+Bim/k0xbU6drPjBnIcGsZmi/pwz5B4l+/cylyTdfMybXS/anxrlukLCGQlTSffJqwlRi
rzqac2zfFFlcnX1HdYhNk9xf2YVtvAD4W2ctzaiwq7rhXZXGEDIABKFFhmGkcmRxtiHHbd1QYvPG
ylWUT45a50PP0VHP7L3VeNm2qIDns9qnetMG8XQFNwcVtqovysC4xi3VjuS5rQh6dQCGddN0Tpzk
iwXzqgrhQi7sE1V8bAuvfIRad7FsZbh0wgpR+vvsOfdZFwCXWpQ/nSunm84smensyTQ4VnWTNhi6
UqCjdIYN9Im8eLWM38Ts2NmruO/CdmTD0EHf0sQshnvUSWpHg1DcJ+TK3JuuduZ5V/uU+389gLap
Vkusd9eJ4yXrrNeMdcKeS/xPWe6y71ynvEreHLRN24msu405LuLOdccxslrLpqQsPf8YwCFrlIXz
z6KieuiW1nqd6U3CaJ8CQ95nWmujMZ6TTVKTg0gxJd2Crc/v9JUFkfjaS233uWEfAnEz1Pk1s0uq
3KSkxqiwWD0ggE/GqB2y+I6/areqg7mSVUVwVLi3bgHoaCsP5PCALqJzbyGwQOWik4vifWorf51Q
0aD+a0H6jLa1NVzNKtcufr07DRygCdv90amFk+ycuWYbGCf5IGbviNDI2rAI9f2c+TWP/igu8akx
z8uo6jHU1DA8zB3JjkneLbfVWJNutVg6/Rbi04XRaE89nZBQM/Utc1AaB2gRrpA7KiSBRftaLoTh
zXFtvUJIQ+885MGuJhOdzSGtHi4V1WvS6u51KsiAm/1yPOVaF2yo44Yt23LAPeW5S2j0krYp2YOR
GMABtPnZV7MBSyvOLXatLH+huCjuBlTbUa2rbp0sXXxYCl/e6wh/85CgR9IeGvgG+7QerHk95IOC
HuX1VDYIeV+hRflHuLcPOpmCb2DDWIeTB1umGvy3YjZ51Wl5nZ7HgkNqFINf2UyIM3ezSpNH14B6
xG813VurawcFYmwWz/ky0ZJxS+FcOammRSOJTOjhmB7jjiMCLHJRXV+QM2l35fTEu0RWb/XfJCjR
qJDuuvW6YmNreXzuFtvfqMbpQ0YrFTSYsrmGPGF+S4tAg3pzeQZNWhZHlVaETPTQfVezTJcdQX36
IY/p5fjJTGlb0lOwWmMilITEa7oQDSo1Nogky4Zjjin4leg8PyplEJ8aoyVsMhjAasLErbL9bGip
HbKy6nUMtwcS3Ujw3NWiUBJf63VpPnQSoEQ/ZuZDOfSXWQ93dgqAr/iWvKcrI79l48hW4LqKbcaX
03mZhj57TJsZJVkAxMbe0c/iWcNWk0bC71jwk4wnJJkxpzq3Mqfz99dya/aIWUd8EZ9VmgTHoPb7
byTzBeDeCLozHoiK5N4aqtZH0FidUUcEIYzk5UEqr8IFZeREhzeZz10v/Qh7GeICSB+hPibxORWu
CFbD5XDvWLJ5teqlv8aeNsrQbu0JkCV/k5PGBVbjWPyKhNyyeFoUbQq6I2NUD46PTJ9gryGs7Zn9
jaYsorqpcd9TRxSfVPM2rMuKP4aX1t77AibiWoESOkMHbpAvzs0LkkDWZ+Dli4Gh0+UfuWMDXnPU
zyMn/21D/4K8Q1SaoQTqg/sl5z10L0ahDl0Nq2xt62xMyTzwd317SM4BXa4/b3+Ct/vGdto/S5X/
qPRGksZ/f4V2/IiE+e+zpC4X+l9GjiFO5Idy7W9am9NH81b+WG9///1/Fty+/8cF6gEg2PiO8b7M
5//0y/mI56jncNJdfvERdvxVcFv6H2Rbm6gUdBsNAaKavwpu0/3Dsin/LrXg9/GX+Z9U3PwoP88R
tQvWhgGS9+sIAsX+nEiVdzuPBMbbXrTDDYRPYGaBgY/X17Rb1J1lRg90RLOQ0WINiDZFzJkn3nBH
w5dWt163ayrBeEc6YLYmy2f4FIIWdYGJ/iubwrjzcawQN5jn40eZZs5ax+YV1mqAbpTUOKMAm2xR
FqX3bZwTfEaxg/uragtOLVYdmrjwr30RJ/dLCekzWQz9o1B1AHtkvpx79Avops4K9kOB429U+gPd
sYvfPov9u0L4xt7F4fQyQo+DIlqWXxfGpq/EX09l1BJPvXFry43waPsHjF6EyJA66V+bbSxDp68K
TOZadYW024O7lmX7VqTeXSyS+WSlqn1uTQ6vK6kC6Lw2QGSPR9S2NhM6/Y8sr6bb1kyRFw9Dqr1y
iA3S1djFzanFQn7t6qOzRkPhnKXvhX6tJ4c+K4yTFM60a2M13xGgV74I00kes6KlB2nmgdq1gY6u
EGjl8mWspTwIQRG4KkuRvcReQTYvun5/W5S2PA6Z2XzhcMdgkr310xpa7ZSDn/xWLFI/5n0w9SHJ
4P5Km1LOhQP+yH2bL/7zdAkb73rS1WeIALxxh5QihUkFveA2tbvnmJxX7NzMG96bdhbvtSmq/SL7
5lvhNBYIO220OAkrTjaVPkc9s7BNb0GI6cb+3qjAzlryAXM7iRNMXy7BPc9TaezcOa3Wrp0EKzzy
bbgwKbpL9ArrSIAm4YE+MKMIR9GMgYy49QpmY4yRIrfAsJCk9i415MkyKHMYBUSojIK7OpuNXZxj
d9Dqz4Rp+jazSOwZLETYSNhBOi5f3bnfMSDYakbR0blEtjMWmOQVYZqDfddXEKxbUS7UmNo6Ddig
s+BNYa4Mc/9sEt30ycgLsJsxMV9j3Kd/UyB9ydIxPptmVJDB/H7d4o0Nkb2TjMH//Ml4s7DN7IIy
fVaBUDe91RWHzvfxKn0FloMVvxtDiYbNU/A/mgldNnZS3mBmUYBVTLV9hqsdt2r1Bce8s/HFnYFg
fFNpxeNlflXqD4SCRmDXrhsmKyCQKeoyL+wrjH1eNd4a+kWDItRZWYR7AGTaJn25o2n83laZz3lI
rIURP7vVtLecnBFYtrhhNdtI/lHad3p7Y/PeuUq9LEpq59XPkm+ekd8MXeeOK9P5yDz3TIFC0Lhq
msjwZB7Zs0vowJTiJIRUFalSO2gyOYolJVK+MPjQ6uylwTr1VEhwKj33rgS4J7I7kjdvRex1j22g
NdlKZsW2G/Jtb1jxyYE7PBlVhEM3j2gOrTixKbwdJe0F2gASuseO4i5fMXgm8DgTz7oOytAS7aam
LbZCTEgUtE3V0FafQ/mo/AVJv4MCubNgL1g8n+ZlYpZJw17rhqyvpovdVpvpCxiS9hhP3YM3mv5Z
LToLZPqA8pBdwfl+1MhKPtMM46ODtWwyz8c3IQhdFvvCGyHtDnjLBuu+IhS07pJb35PNJtMm/ZYG
u/dZMW5dpTNuMsydkdPBgPHs5c2LG51A6kb4b/bckNeX1gHq/RzjTUTWqLh1YU28TRh/0SJW3Y2y
ydbWZJOfdLMJgFI0izw00PWjEdvOVQE9ngyYZTEe61FvIN4a+iFI+X4d1bzParHeNEKc30kfrT4s
oVvnpOvtfda2JBcQgByVHPAiFB5P+F56yOixs3M046mkXYlbrWG55ZgafIcjsUvhcrUUjQGJdarb
0C1s99OfrEOX1KDqe+bHC1X+uh/kF1C7kZyrBgDlMh0I3E2uKsao63IiSNWQ/cm3mGRLMdoPlLLD
LaPyQ1V5zTmbxje4u8W5svwauYve09Cr45vYc8V7XMfeOw49Ma+sgazhIOdRvUjKm0vOD6RlIyNi
3eeYf4sMPb+8uOAKxv2DpsYZt5VxKxLjHbCK3KROZmyc1DUfRsa5kajxF630ku4fs4/pWCLyOtDN
817k1N6DyVDGCqpz/IYqtYHdTwEEPHc7JfmRmkIRb0+qdGiCHyFp3eedExjlThR02ybYq7SmrMhI
ehtuydQ7Bod3sBFM0Nzua+NW3s6BtX6QkPn32NrUiYkoQk5e7jaLj1iNBqUe6Eg7G4DCYV20iGlg
neHtNTJJrn087m2z1DfDCAg5yFvymKshHAv7aAnpngb5Ujad+Fp3NA1y+gxrnd7FesLkt5ZuxfMt
kDiCvd/wVQhexggCc80rN3au7fgS+eoLmCKpqd10ZBdUtN6GZWV4TNd8q/oSG8VCopHNgDecVPCM
uo9WFuNqXg3Q11eVr+HjQRzRAw/q6tCWYxAtDSWek14aDxZN2ISGJNn1SVlt014bolE6Xjghv2zd
frP43QtmtEhN9qevY9TixzfWqdvDN13GR1UrXtJL610DyBwhqTquvylBt8aiu2oARK2guVoHxJHY
g7DehFRtc9g5vDgYSYNIFq9F3cab2vymeRK+eBK8TR4/J4kNezRgfIeDgi7ZHv3a85j30Q2Ecf8x
TqrpVyA3HbYXtTZhp6ypp9AglkQoW1jaVsWUhfRxr/yCUnWEb+0hvbRbN+xdMsJVDKbJIlJqhenq
iuovSrNyXzXjkz5rXya3rU4L2Lgw48xwmEfoA+lifXqmdUOeEDBwS11Zmr0Livw6xxgkSfNbNcvU
gnfV3z2QmEycEa+i94Zny18YCgyIZ/Wfs+6eCB13mQ2SmHSeYNtva0tDlaHjxvKDC05VfEj6mG0C
hT9PsxB30RcOOfIwyIDPgZ10G/iNES2Wuh5Gp7hNhoM+M5EW7WQiBGgO3vxA0Rnjp6L17bbXPQig
l2wcdtZ0ZwxCD4f4PW1j85gY7lrSUZWlLKIUU4Pdy1OlpRu6kFBAcefJ6jklbIV2ingyHDJPaVHO
JoFeKC7lvKfhrV/lrREgGFERUhm6scI/2bYb1vRiosJabh03Oc5ZfepL7zzKS6q4oFJlj96R7vSM
DTfY+JPcO0V/7WeuAftfJt6VPY6r1h7S/Sgy2jRlcuVV6VNPKuh9tfifZj3TL6GBlbYIFIqXZsLw
gQXvnXjNZa0jbUH7FE7l+NVdslsmD3ASBItVo/E92OKLr7L82LZA1XWgWIux3Kaxc/JKBrhjRj64
Pr3MgiCvZrC76HKbHIjoG5co9Wvb1uxT4d63Zf7kT9Xe0dS6ZbBwZw3T5+TCKLLrmokAs5a98u3u
m5Y5B0C21mqIq8cx0x8IjdZXuuiPrNnv0e8vfpDRxmyUT9w05toLw8AuasUrbxGh6yxnH57syqkd
wAhlTpw35uWwE+Wrh/ShB82cuHa/MRxlrrBsE1giKi3eOoKew5y3DUb2/ERg+FE0HGqhQN0NCbAr
ZEOT5j9Yg+KkYbjp/WAUu1ylE2eMKuqz+sJGnmlBfst954y9bqsSyF1Ow3pWYpW3c3A0moUMijYi
G+XsJuWhCJzrdMGqGY8JVn3yx3ZNIf06Slhv8wL0LIGWv0pQP4Sai6SkcfJoVJq9hjblkXbynvNU
bfDiMc+ZqnTrEETR+Uz7bWP+YOPHL32YOYvuh3m+MkFy4ozcIeUOM14rvRkQGmbozb0zJwQaYF58
1Mi0pqPsHPWmPgToLWg93+FHmiPDLnf4Y5Ge+odc0x86jjxma31tx45KQTo3I2y0VTMy8FqMm9hB
BzHm9ZF30lGP6ydtItFMN32ia/BD+vWWLvMuLUvypHN5w6gj8809E7jbKkc1Kio37leDycNqLjlH
ueYQe9q9rcuAfm36Resh2y/OaoRo7wUAtWndrpOueXB7JVp6xUF1Qu7kvsbMvxz60VE7qq8sWN7D
c5dus7LAHj/0G16gnwyVJKqS9JjT+uNmJydtsj3Gwi8cplCv+r5DruLAwScgSMTrqnsv8051Red/
1dXFE3x5FiaeLfaknOUA9n/l1uaeCPhNXWktKN9vpKmpaDb4qrN0ufd4t4Rx/KQZ45XnlvZOlA/W
BJYMPjs+UZ03i9v0YVxgcIwLEz5+4ixhhZ3tvSqy6cvgAg/QrjJNThE5NutFWEckRv1KypGenwlM
2kvIr1lJG/5FDj4YHuE2KOpHbXJ3yjW/FYNWsBeAP6M9FNJU3jIieqz6yzEkgADXgwj2YZeHEnhN
1HfyHhgXQpiY3FMnH8xN7tIcLmBum5m8qfvs3SNDwTOW3eg5YovyEtVvcIXTKtm2gx4yneCwjOgv
3cB6D0fUWRlQPcREL13LIc0y62Odyw9QJNkJxktObG71FY7BScZmGY1j3G0KzdxqgfEymnoVsZj7
O6AY037SGZDYPTVCVro5UIfgS8YIGLhYMp6FL5ZbH1PzChZt6HaY+GhydaT5VOe6lXcIk3AAiiEP
m7E6Wo3b7cdm6CKt0r6KIf22tOmbZ8MV0VRXr7CVIKlzuxdaq91LxdxP+HB+qCMa0hMDPgZ4f9co
j7rH+Mx1aGgK6IF3TqA9tFo50yZtnBVMlYMKmo8uhV6Y01M9QP8SYYw77+IDTrZJSTZOM11ZCrlY
4oi16zhMdTOweT3+NQI+/UjvdQdOQiyupaT1UZhqTT8jCWVKf8DNzH0pO8AvrQmUL77v7WnDDMrY
aqBzwlyOhzYWOzdPHgAUNUyeMrntTbjmSDBuF04CdFzfIVgQznOTJ36YDP57krPFBTL/IKHAX5md
vUa/nGLurXYqMM8iUOEwc6T2OHnNds2/quYsW8NhaIwVKNptkmYHxIYQKNOKki03gD6MRojaKuVI
Ct5bzTT2Za7zoJoewqg5zDuAImmwRBkuq2jRO2OH/o5P6lF2trTH3Zm4mlF261mzrdU4Zsax0dzP
wdMPAgzsmjngja3Xm6VXS9iqbD3zra669rljl94rAxhS6ro50b7xK1vtCTn/fWkG9ORzekf4rfmg
SvILM9HYfLm0hYdWFWtXqf6Yxv5V0+hfM+V/DHUmVgtO9BDuDnjCYro1oPaHXn7RnSFfR0JLzM0o
h9vKap+N0Xr0gdsjTJPbFrYtyIytbnC2kk0RylJcwBUPjC/XZmOGmeolDynMdHIQbLP/KkXxmBdt
aOf1mW4Zoq/C70EFZA/lXN52ZvsZM11mpcRziNihZpOlSZxo2kZzqmOLlrzw3DpMLO2ORM+z3iys
dEHmlVOnzI148Sy8+wpWj51CtwAr+VVp7LUL81l24xKy0aD6995QcQTKcEPsE+dRh1iWxb6u53Td
Jt2GRvoneTEbJR3UDRNxAN24LTQOow3tldVQU500c/tkZebX0udNMDY9v5OO+TrXzRuBZmPbEPEB
wD02iUSwtfSWadAQzQHnBwqnKBmXF35igiTEnRDtWhb2WkNYehOnTXVlyax9Hi3wCwaKmhW5Sq+D
v5xn+JjrznLv64SbuGCon0lgWpmpg99tovCYQWYpmj5D0RK0UoKGyV4qN5+2onMfOsO7roi+yclU
XRpxXTqP0BH9qBDVc9aZ+0KbP3onOPZad5PKYj3wEt0g0CfMwB8kYiL7VVR2pHlmvs64H27eh5j8
ynXJUvREs64R25iOtmMSqLPQrbVwLGbcZdKsVBJfuU1brOj2FJH09Py5u2wurg1P1HnOGIsbY5Fu
iGvZ99Vy7N1l0/nZ3eg3yHHi9KkY0g1i2Hwz2MWhbceTMRgbZbS3GCiuKWHrU5GoG6g2VBwotRvm
nkf6AtzX6tDZZb8JCi9qF7XRy+A8lt+FoCr0TKgqU5NPK0evT4Pm3wQt4UzWVNzEtp1t8/+i7kx6
W2fS9vxXgqzDD8WpilxkEYmaJdvybG+IY/uY81icf30udSMIuoEPQYBsgl69/Q4+ssiq57nHOdqH
ZbnNHcBa7qdMxI/5Ur450yS2kvDHwFXkWGK7pEjMROtSimvEjmCnbXeLvh13NblNvNyReJr02y3j
K7G3ZAjS1u6SGlCA/aBNEChZvgHENjoV3aaPTfVA6/RMAYq7M6Nwl1qht/VaBhUe9cOAYGZJT4bj
nQlHvWfxPBad+xPW+KUy83kacr0RufEKtQpwRKlsUs5vfZTscTcxA9RPUhF1qao3P2PSFrD7ukU+
NE5Pwmfyadn9EcTvUD3N21T0+jM3zU9D6JMRxzcrZ3sEPdXrCnZrans74C8ekFxF6yWen/Nxvh+6
7sgrdbaXWyOuL4l7HV9LzGIrqvdW2Vyd3NK7qxZvJ2VXrm4hkde5wgfTTTMNDd2Jl4J0SxJzTfsV
SoxoUcPY22n9QKAJzVVMbaYiLxR7Ll08dlifrLbBGwnM5zr3iWtDaOYH2l7vG4OKJJJeqXb6q3pA
LuDIbG2CkeXEhNnWbVduP+ua6oReAsta465Aj27Nd+5ccgro8milBFc2EHIQbYz2kdtuVJM39GYQ
WCYZPpcxuVOo8c2CnI5C63WMgSgds6NXOqi/7fwwpOa3iI1XxDBi3dS3Hizb/5vE8HCtz/MtBs66
Icvnx173ycaouvoNbNFOqzCICbpF7jwjp42CZnY/1NB95CxLQS7G7BxORMxiVI/uPL/du9l4lM2S
bhOqe+a2YswaqMEotL2v2ifH7Y4m7UmoFOIXKWS7dVzV0qPMl0I46HAlsZjRJ0Fj0eqm3cC/jjsf
TwLC3f6Ec71bGXl2xqK/L9V7xvqxmTWS5yX/TtJ+syAXR0g1oLYedgZZqENbv3guhaWFTygpb3gi
/vh59EzPzxnNw7ZYHnPyV53GhUmnqY9J3YGZ8JT9aeXtdynqbbwkm+kWcekab26rDsiycDjmtEIN
rwuFEUuZ/sx8t7PLuNLFT4Z1NdjzOkedhMyvlshxyEj73HsRIWs1ciO9T4WkRtg0qFSxJEWSKXBq
Iof5JJLIuSQyQRoS8y34AFPza4qYh4AowLm28R+qJX1e2vwBfoTx1oMUQLi3aVnvtkNKnNo0Rs/y
RqQiuZmYA3POOzcLGsfa9WX8hyZixthwq/zc3hIm8SLDFmeoNh+yySAuy6lpX4o1lRm3QKoKl8N2
BtLcNPMF1dg3wqy2d2IFKIoQfibnYgT2iTrqmlg4xp1F5GGHCIKs5j/daHbrbnS3SmSb0QQcUZq5
hDo9o4h3nuPaSC/EnebJ0nJ6YoG7dzkn+NtSnl2vOvhWQ40hsytmlujsDjkRw5Px2bfZZUiAuo3k
h5Hy1YOQ2mTU860y5reDQazdqp2scJNZ4kjeGxhoK0k7C2WAjYKNEoIg8f9aHmeTitM9+qSrnPp+
bQ2mG1QGBDzoNzBx+9uBdRjcnKjpk/JUQrlMeY/6srKu1ZIkezb++uQnjGgA0Uy43Jcro/LrzXAL
ymXVXmtTyB2cXbXqB7nXXrythPFQ9wK0RYfgq5PYx6Elt2nTrdvE+rT7W+eVbQRxnZ7cBmkaAoYC
2qLj7cutirllloa4DK6r94WT3lw2i3wmbfmWiL549cNkV+5hBuH5VJY5X9qwrP64GhCNwy0iXkib
Zr/tJRp0BJSxE+hswqJUpScgous4kwsZ9K4iaswfJ/mc1wh8AyMs6svYo8bh0A2HblvSDn7g3AE8
sPqtlSRfBUmblIfrB8h9go1l+i3m/FyZimy/olhN2XIxDcK7hzAPtCfruwW44KupUUhNVLbweqbe
NXIGgPt+BkqDLnfQDtDusqu7nO8qsojwFEPJK84MbK1FW2AiMRMrqMxyORaGShULzMQAUstmN0RO
fF/OvaAU0XZ2EunvFkGdiUkqtf2fGjUn1A3Addul3qmyKUrIWbzI9+oRjWCdvo0Z5mbp+uScYSa9
iwXkTz32+C8g5PFGlHX7d06gQGcaFDaKCp6bDkVUtEuN3d5ljziOeZTdKZWIR5XestJGz10OFHSx
+jHZI7rKem1JbMx9dxgW2X9FsskPEklikBI+uBaR3oS3lDaBamFVN7Q2VASenvmNdkRqtq5Fsztm
duQXdDV2zDnWOrTI2+PAdoppuyhJ416Zt9MOzwuFSvZNP2MoNLdRbba/RLDEBfscr4w/EgK9DLpI
1k4/gBYJ01BvfdqMG53V1Z7cZ9brJfPtQ4FR/4TdzLW3aWhwE7kxCWTEljrmuYlG5qah6JiZonxr
9V7ymS2F8YNZCKAlbnu5tVszOoRmUW9dflzJpO03XKKe/yeaJv5rmN/u3DpetjC1qlyBulkfJOlN
V2epLQLyfTLseUUQ4oWh3qHSqU8RQNA+m4oPrxmXZ8zv1c722TK4r8IzLT/Tncc88wCGMR/SCkW1
bbbRxswdUAa3dg4SS9HjCIp1j70p24gMCGrIWeJXZYxU755dB1rO68qW4V0jpTyYfReBqPP2f5Gp
pe703CM5oejq0bNZ2G/VesbFBtvZ1FOCYNJI/eSj8+P24sRefk/tmXMyR7/9QM/TzsdMuyLdV0zF
ZzB2TfCjSgz9oTKU28swMVVWoi6I7qrtXR0Z6JujEh5w70URBYZhnQ6AIhHae6s85SUu9BgbVULS
ToeJZRlReFNxP7kPHCASjCZrvDtLNkm8z4uOMCpVw2aPQyWtrQV+sVscI3wUtfEYwt+XaHM5FkOz
LI5L50+vizHoNw8sd9Pc1Iu5GqJDU2fTpfUqe2d5n4VHE5MkWx6fXmf6T8liE/Jo2fVmIYuh3rhd
El91htEZyXLn0CVJHvAO+wvU/RjbD4jFZLXjbQ+jszOMrIJjQkjYijB4Wa+mcvAPuR0up8aOJTBj
3zbmGiPUsGw93T0QIBeuy7SPLx5rJPl8hjFvhqJRaztM/fyH/6+2v1OEYWtniMnvbIsSqSQXA32W
6ZgjcBBj94y1CS9QlozuK0E77lsj1Qi4oQiqRLE4nUHZugMddeKMWDj87A3tAomAn68ruhcDLzYx
Mirf3mDHHfGgSaYIkUZ/6BDMHv1bw+9t+vZOkZ8778T5UVPo4BgQZdlfG9U4e9tb3G1GWNCrbuIn
D23clWrdaGsmLYgn56f6QDBAO+5IfwSMYKm2ziApoTTapTee5nZUd7DTHyiuxd8erHiV/CO+zCWI
c4UUgH2txSa2HlXhH7JJ1uGDiV3tebHj5aXgUpI0ToK5zS/wlf7TkDgCtNkAFa7nG82Hdp3SR06F
qaSCPNATYgjcLM7j3FXGW+LMDr3QlV65XndDqVK/Dwpbzm/8uovz6PgAeoZB45hg8V3nMzAO2kiM
kV0Wn2dNawCrlmN/CGxfbws0A81wxTZOgaeiQZHbCFr21vuFuiLREOrgx/xOyQkkYZMmtPGZWgv3
OKB42WSyYpfp3QWBte+kz3bVg2w3cLaJTQavivmlpin0kC66FNkB5XOBwjsZoHjhDsfqcZ9bgz7N
WR5etTXq5zmOQEPzjoaKeBbweBahycFEHxrYEdIYuqDwTY4ZFEFKpMEdoVM53XhlZWerulwEvTo5
+a6riOfl0jpt1+6xM4/ZSopieFhmCXRKCL9zmRebDD2jnMegEIrWSzxjbBukV+AatSbnzJ7XISwt
r0Db5PpTHcdZ3lvZzakAEqjn0Obsg0FRbTN+hQajoYqn4b6aHRdFnKzv3Wooad5zKfLjZMZFm5i1
eh4qqmcDX5FLjXYlqv/Iker4je0wG1WFBm9FGEvbsjYbZMeC+8gekiTZWnmVvc1e62PmRa9ymdth
+OOSeHolBBbeKkPIiUQwHd/Tf1BtmGmiDe42Nn6o3+Lecnqp95bfisDmEduh6kdXQx/KnaKTPAAk
Lo8z+v1fCUGF3lktD5Yr9NmZbFpJmU43Nv6l6Z/O8//Xgrn/n5rWbu6k/9yk9gQQGv+X//Hb/ptN
DQ/Z//Kp2R79QujilCeFiVnAwir2T9mc+Y+oOjLeiWTx1P82qRmW9R8milfgdEJ+0Mf5OKj07Sf9
9/9qOPI/CBvCiiSEULfQiP8r1ZxJidu/urHIuiKYCpUMXz/6PfHvbiwn0cRyDJa1gusj6TMSI8iw
lWsSmB3V9R+8PfC+g1FqdY5tbl3OKNTEvHiRq2tkSot08Mf2TUHJb4u3jUAEAoLXdh4vEI9p713H
xvbRQkG8RuEjFZYt3hIIkwZ3QM02vBSS9FOXbuqjNdZmh6u6xLocJNIZhycyhy1swnNZ2nqtDAtw
LuroR/wD2qHg1/ICnB69UWhEtC7rBYWJ387yU2hC5X2K3H34gSydPBcvTRPO0z05BlPNOgzPPpAM
zeX/Mqoa91ZjOdBVkzcv+X1RFXmLfaDxUlAKw80eSVOviy9taHV1I3jlq9tTNHHEzqahSKZKwRiY
ExGqxVA31Z6C1sF77mdFoS8giVdlAf0sZf5VRGhY9p3njwuO5A4XwiGVdIRckMG11DgNi1LzxeaJ
SZegK9RN/TPlyxjdmV7DoLjm41Xzh0s/3oKij9TXv7YX+6hUugGW5E8eM70EPk23TbVyFtMnNB6U
RFt73ElmdsUdlrafsUuF7V0imVmgG2oyyIraTr1fr9ddvzd7VMJ/ZySPxIgT2MmdBq052oYFnOGZ
OUsWiJDdkCgwJfCTnVwqFNoRX8nvJHIssUm5mMY2rMyKr60puKHY8M3aj+5LIhA9iXcdfocPOISo
9hhZGtDtA1GpYX/758nrvs97JPp3g1/6y7vR+11ir+mo6afwMORQ6Z/OZOrwHSxkal6bbqyqB9WU
3KV+s1t08mz7rnPKRjt7jWA8DxF1mKsuU+83+daPWWUU9RjD8C68CE83a9A/HtxrnGU3vcNEjTZa
oAUSPwJ6RF098YuYpvwhjSplv6HLDvuP5lYAd3ItquFc+jFHAUkrCMf2eoq1vED1Q+lOa537xTMJ
yQhZUtD0bTosyzVEybTlSyWo1YhRoK+UQThOYPsY5bSb8ceZzASyBSJafjQhasCD7+I2KWm6GRNx
l014oR+4zIiMvTU+GG0gZJKgmDdrKkTPhPQmYpdQ1YAw0DHDLrwRuq51l6V+tXBRc9e+qdDrP8Cz
rE3jGAnq7m4u7F2FfXzLGxZ+8I9au7Tu7RtUY3FhNxH/u6D2a+VREAvkr4Voh45y+SUDrYkpeWB4
EFXGi9tlGFqROcx6gGXz/fGHOC/fOwhZGC4GuXxMLs1cV9YvaRNZtTUNHCNHOTZpuonFTMzqMtl9
3t3jhq06SBldPDq2k8JdzE2IGa9tMpsQWw033Gty9SmBpgfdUUORQRMZ1YeBuyYO0swG0Yx7jo67
OuSdMbmtqaf2+aXCNBveFPhU0e5VubgQ3o4yCBGniB0kpiMRIGK9WVt+nxM92xvpOWOQAQS/lVec
wqUrln3HksLiHVYlVFUdeRYCmKp4Hwr4C5BUPzvRbTs8VKTyMjsQ+Uy1N9XWepXbbvkOkrH8DRHX
nCi3oPiiT8afyvKGDapi+ViQhrTQ5PUYatexDwkf2sRlGBIDZekM+6khMTAs+EimhvOTPwjuS0Qh
1UE1iblbUBJvgMr4kxWG1h+TP6G/TQoj+Y7C0XgjDDe67/hvBpnUrPazPT+C+ea7GsH3jTSazyVt
ts9RWoxXZMS2dQyV/gWUhPoLk9LZNpRvfhCgUL2Az3lQQZ1p/Q4Wgc+rFq0R+kIPoGlJ1LgpiKRn
XVgW+N1yiH5FZ6t34nvJHpp6xHAo1uQG20WaH3tJrXSYeO6rI8dpofLORPtQ5FQ1W1jszii5FXiT
FTb3pH0puLKQVBFTtDBJpbanv307vHRIOAGvxqF8d0rRPHMCoEg12dnaDWrj7NB7nvPj5QNMNwHJ
geeWUWCX1nzJW00ZUYyE8JzT/7YZ+rxF7WqNFKw1qbrya54O2Cow9NY9BKVZEREyeHwoYnDETaFS
Rjc5p7CtddmYZr2vLdm+jVz21H5MrJQ7NTjOY254klNRxe+lUMMlGjyKMELTeZaxbj9aMfZbkuzk
Ft128ljTFMImCRQ2KOM4Uzywiu36WWRTc8eaMIb3MzGA+zadTUjiYhzWY+vOp44MK/662ydWd/OK
hm2zx0gmbtSv+9KayZfTwGSZU3TO8HuYq3zEA2hSDchTL5yLcvr7DDvTc70spAmZiFv6dokDak+6
9ZCE566y5Nrtu/ba5z2KjuU2Cti1VXwkoVZHy5LG44ghkBDxqroXYRYj/jWiDz8Z2h2NJcOmEa7x
m7PzUp3WpJD4kDHOdUKTnx3quZrgevktrDUZDVuCR5IzDN1vlKT3vkoOZUMEEOGaD2rM9JPTNAZi
9NZ5Q9Vbru2kRkTUXehm7g9IsRKQyqoQv2E2FMTIxtQ4U1RtNk78ahgCYiPSwVRiYfGjgXFB6yNK
XbEqgMLXnD2iWtMaAPjuL2P4PKEa3XLz/Vh2iOBAKjRQNY5v9DLVqR7LLaHpaRMMOnfrQ221Wb5q
wAkJUO/uSeSeTgw53p4D1Uc7DM5Gvrz7yhhkyM+maofoZ8L87iPFLJvHLBfIHWpyxQM/MWj7CPEN
v6U0cdjHtqumZ6BgTdGDEfZQVSpqUayAomXNHp3nhKh6Eay4Obafr9hDYkxeTzzvoQPKYOykCIwa
lXdEJvqWQ674m3Hl33m9fMvJE/8ASeR4rkDaEoXmuA911Jzsekj2YQdlMAjSN1aTG3O+9KmFCVA0
l3xC/QG6VwOidx11RVOG2mn23nkzwBlSw3YR2oHjrvCtR1sUpf3rlA+Jccjr26ndE2Ik1z29Qt1W
tfP8PcUGeI0/UMh47zgh5eNt3XwTrIoMI2nn9WKOOYkoeCPWnZBUxsgBGLc1LH+bksi/SWeHesm6
vqfWnV3KQdiM+6CKAqPBNb1qTac4h13Cnwc7JsaO5exioYu25BWX55mQOvK+53JXWUCSGMeUSfHc
OGwQ0xuIvArsaChEOE9XcgRrmBar3+jBHqFhwP5J96kd3K3Z+OMjUHxCYlNii3Kz99kYnPcpjLvH
yXdhVcj7b5D7zd6bh5trPwxZuZ366mfBWbpv0jYPolR4lxqU6VLJUW+Vt+Q/xWjZuz5zgMkzeOXG
71sOSru4bwcRB65M+0BHGpp2dMq1jm91P2NRvGB8WI6u5Zpvsapf8gSeBJOjoHJpGf5abkMvQ67+
AszQzENWP8A1zfF1rMBgsuGRMUFzmSZExhJKSp6LbjASlGF8SBfFvu4rHlmPMK3VIkLyCfTfJHdT
A/1a5wcuIrXHlm/TPmoti0D3ffHm2IURVKXId+zV8dfIJLmPZ48XTltm9qLpitg5uijv8N04n2NV
5s86LciQYRMBgzEmQ+3oe2I8VeUc3ztji7HUTDO83IoGlJsyEYUhy1vJbDYNUDqp9Vsmbn/IcVpo
mi8RZoPzWC3tTiTLrNys4/LPxvwmkhjloc4WhoayLZkZDMs5kP/SphuqpxFGoUcIjaPnLWm9Diev
32l0RS8FGmCfh7PugsqL+nCF0MB5N6zW/XXlnH9ZWCwvCdaeQC1QnLNVknFY6LBatxBgKQBUWf8h
M7E4IqvGnLeE/UTuhSM2EYRq0BhtM1wL0sFQcMklYqTTD7k1Ondo7WlZEJm/oY6qe1Sm5d51Agsq
3omZsvscPGPlhAjq0MDdRHh9mRyltdDwkouWJ9FuFTqfqUv77IJUpUfqWmDanDDxr1tjIK87LkDg
Ic8Qyah4OcNSKnGpeLZR5M5Wy0eaTbhY0dhsgjyxONN7TAYA/yIMjDmGEJ7cVO1jxNOPjSHmfVNl
Tnoc2kSFQec6+mWsUVOj/55MehOcmQgCZcbWSkOgT2+9hrixygpvpJEh7tC5iPdYb+wNI4z7YNNR
sGsiR3671ijsVZ5V/QNlm/nBmbP0PBVL9KV04elDJCLUQFlVtRtcBiQgZcDlHaBmhTAGhhCYiNKs
5YTgMwGD18mw9VWffRiYQU9hLttnsrx4FSvmRhTDrvh1vA5NVRimB4NTjuQuN/mCXk42VZcO722l
y/ve4XwyJfIjy5ZwP20XG/ekK0X3YzcIpBGY1l5DFAorbKYQz20zx3cOCYkbgHQcVy66AYYHW9wl
dkY8HgD8H5ORcjM30vkeqiqpgHddgTUkDdv7nEPx0JJjdvaQcz+XxH180OrDOF07lB+hrujqx7r2
xbYpCSKZyZj4lBnMSpmGksQJst4g45fwx6m7JjCLcHzy7Ha8LmUPnzzPeqSqDSFgINzO3GUy+fbJ
rn/N6Fxaz4YdXzqQCIh0mmOCubE1Pp8SKV+CAYblXqH+TTzv2OnqpsWYHcCy0j02kvqjwBXOW2ya
4aHthvkJaXX6V3YEks2+3Z+aikexF1347UagfZ2r4ztJ5NejyaHIxXPjYH22pWts+TkP2KT/wD36
1yQU4ZYsLFp6Te/gStGfscdgzqA2BnKbj7+mDKLBalqEn13XFBerblm4R5iuuEi4x404Q3/AU2xY
7j4PS+SkOrHTiVAL1/50w7A4SUPXZ3r1TBI0qydNUBfcs2lWW99OE5Bj5iIPHdic0NRDIIeJmH1t
9gnaBTm2+auDpoxsmIULWpW3yqeCnZDzuzCvfmTpN0RqNJrKah4Z4PsImaUZRgv/BlFY1yiSVc1F
Wy+0v5YxyzXoCUM1hSqrifrCfcfUhFbech2fMincJg3hn+/9pMeX2lwKd01rJUoUVJ7eK9yhQ2tq
OvmHrndr/zQvTZJ+LZXy/X3aMOOPfpHZBwen/LQV7Hh6x6j8k+tBBaHQIyZfjDirofF+hZcOHzrJ
UapMCzWc95Xpgid5DPoCOfVMknCbfWniFKZnGuN4cScL/itrxujND2cI4snRTwAf4a5JJjTLoxUJ
F3sXMQ3wnUSejFOLClMUbkLnNBqOAi3nLDe0x7Tl0XCdCiy28cdz2Zci3SwgcBixyBLa+qEG2K0a
90dGotmFWZWOmzxmGl8rpik4gNAISLkTN3MUIEglLLq5VDFCYQ+491hPiQvgGTedQy1HOOHJs+Yz
wA7dPBSm4DXmuszXpUt9ymoWprPCq9S8TK2DWa3sSlAvPyIPsEiK774z3aOOh27VK/mUhP0QtP1o
fAtdxOy9NlDAYk9PFNc4ZwZU+r3rAqtIYYk7I03Sq4kCameNtr3y2lJdevr9nlRXZnd8UhYxoyBK
iKNeB3U040qh9BfLqmlT4eQZaO3aBQZK19R/ebhSNos7z5emayqAc2DGkEY5cGy3atNHWYUxvX5l
judtdiykuEOZP0gjQdQ6hVA/F5Me6WqdIb3BTikmWx37JV7EI4WSA7hb0835CbQDi0WWWDGxMFN/
Sy5StmE/tbWuogcD2RR7G0/WiAHBymJH/nVI2Sq/+qhIIYDctiHziSgCREMt4prqldZs6e3pKozT
fuWF2RS+d25/i7EYGiq5d1YxxL0f1Ozt0S5PoZMfEKguziFUKRU16TCyyHT+6Ien2BrmZXOLFZF/
485VZ3eqvd+RiBP/c/J0iFhRdBxOm0qj3T0PRMc8sDk46UtGagrpHnOa6INTeam3RU4UEjvFXhte
ieemxytnaxjRCXBUbpcu46cm2Kd+SnblJli8lEZ2k5sZdUZZpCTzo7RGeEB4Hp7R2bVCqnuV4u8j
rBD2NS5SWF74FKPf8LO7rVSLf0sKQbDljHGHWrLgmnlsRgUTmGRWEe4Eb5N7GWhFX05tls0OEqXQ
jvfgQ4U6kUxm9jt7WkAkV0u/mOEjNdn8cE1sAHGifNBoB1I4D4eI4NfuYSblDGOal8XzLvWUMIiZ
EmWx7zQFcA9pUuNSpWgptFd4Vq1q7zv4NM65mEqGZNYogezJlBy70JPET7UpmcSZYkt88BfUGcHS
LQC1/02r2WtwQVEe1c3z2RgxX1F0/sePzfqoRehTthT70RJ4oa7OiiiQZY3wafa20mK3QnCN7mSF
+lk+6KkYzyGcylqFlJ3FEIYrtpN8vzjhThLfxIDUSUTQxFzsbFoBaETxmTuKQn4luos2QyvCF2CM
YmUJBFA96OEBh5V5kvPSHggkyoLQYovPBhdzpdV+S2KA117fv0eVj0czsZoL+Kt6dkmKuIfipXtw
oNd9XOWsbvdTV/404fQyeQVJtK333s7IXdLFPya1PlodcotBZiD3/lBtmLrw/MY45BpBjctCh/c6
7kC0iKZ6axcmDhzZCr+IoddjZ6ATcBZqQ+OIfqxJG3s10F7SOYxgVJuvsoxOehL4Np1HoWftos0M
C5qxTB/pMMC4+eDqJlwPVmQXm4Rop/Dg6qGJVokl8J27HOCz4/gbrzSTP9qOva07ccpmmTZnnySw
wRaXpV1SrBrqBGUe7VOyVTcIiuZtY+WP5Jz/SWQOv15wxF8jLzR3g4iygxwdfYjn2nruMln/zp6M
7zRLGQWX5Lg80DvO3dVg0fHqqr+Yfd98OAK1ldCoDpnxISRrftznCGG7j93SDgreqVOUNNOvV6JU
Kl3Niy2TbNhR0ie/4nQ402GRv+ZDF70NqMADtg31DV+uvvDtA1nyi31Xmrlj0HHyNM+Yzs3JRAVL
Td6mhSIiUpiuxMIegJrQXK5vWbxbUcH2ERX1Jit/Tned2eCdg4hkcrL86NHoZb3XMvnrZKXEsTrf
2wCKBNurF7OM8QqheN64De4DNClEhEzhL3KA9GDGhfdVuV66LgDHG6v4mWtCAiguqoNlgRWWKGxM
5ZioF5nWja4JT4Nq6wdF9BwjvYEmZgDy4MVbVfTyPSS39GBpAscGihgsZrCvgpd2Vd9cncuUPhA9
h8DPTMatucTl+1JlbbnJHbPb1EndPGVdMparWw/C41LNV7PHGGxMvdgsxlgfij7CEpjTlVuF1KPP
eWKu6XRDIA3fHzZ+2wYhr+yOxNj6z5CJx6WzIdHnlzkj4LU0YTu66t1QbXVKC7m/iQz2TcZzldrj
R0lR8CXp52M4DcsGTR/6pLh2dsg1utMwtdWlKL3paLrAPSNz7aGxDPaeOkZUlrhk5C5ldJeMHd2F
nvn3piN70sqzbhCw165kgytK2e03pXugPIBcR4U4Ye1N1b7K4Umszs+3omHeSh1/x9p4U5RFczBQ
cbq2tHznDB0++hoFRD6EmOKxzdt9KodN3zgKdiDVe7rljnNuGQiJ6hx0kbhVQFjTHdedhdbYUypz
ArrgXBLdW6c8srmVaMx4X8ZdHsrkZIehpHOBx7ZekmlP4vQcLEP+hg+bO7UNzReRo/wCnykC6KXy
qOKCKaVob4aS8qWN5HvU8mRmCaag3C45vpX5VljoEviybhtbisE/yWfQsER7CRp7+Wbm5nclY/pg
C2poNQExO2aBYkMwrXt2yt74IZfLIHCgStb1iNl0iauXOuMrnXrorrUJjkfRnraOcriFg+kmQuaQ
M/sRt7NNFP0WS5Y26ySWBQ2j9Ni3xjyh2y/ogCLTDIkVRdFXW+tx1yW3gxy/9e0imKMfFlFmDSsn
eCrjbOQcrHmOq6g+jmC/CEfLc0+Aw6vZ1gQjRADXKULeNbdOuVdmghbFJgV2IyJX7tG379hmyAki
fNIJIAhn/DJjcu4JdDsCDnKGE+E9lbm+zmnqnvgOy7/OkoYADCVLCl2ZL07f6zNxXtkzok9ICiOf
Sj5aWsAvAA7/Gh3j9E1v+kLUbBKgsfcATaCOgiKn/3kRNt5Qso1G59LWPLIHIkE/JzDkg+HXWNMB
OnW3IQUEhUdMw5/X9taThDwMEI59xQgIFuL92jDdhMOI77LPbjJdq3TQGY3YbY8TQoq38GZqrYji
WCdeXF9ht8t1ZiSKER0obS2SkbyBODH+AGAwRBvZjpXHvFh2l78sYTpvyWDjoW2SH1p4owBQCiOL
f+0wUXIchZNcO0u2BClRzHgCUYGMGfXMmG8p9GtH/L1AzFYgag89MzLaAjoi3OhENtQFst/jrHFy
srSsmsDOFt/hJpVuvHZh0phqC+t+gHsFAMKhOSQ9qNBko/qkNxaWua3H7bxQ6k1WmjVs63met7HI
xb4k+gCNi5n/7ZfymKopB3kX8ynRpnHPeS3J+OJqZlilJtYLxbN00Jqjghr+D2UJ/5ru70qXNvhb
RY5yiNQh8ubfuiKaIhoNu5zJmrSGPRvaNiP9HoJ3Vv8Uc/yn1VD/GtPq0WpBuRDR3KZwKGuy1L8l
+4ej+z+pO48luZE0z7/KvADGoMU1ZKpAUFRRXWCsIgmt4VBPPz9nt01nIGIDlrV72T50tXUW6ekO
F5/4iyF1gjzZNkaBvHoOUnN8RiZfU3evIBM3FGFRB3rtl8A0pIKvBpRZUy3HtuXPX7mpBO40JFVe
xDj+onO5L3tENjZ0V4KvfUnsuPNY1JkwzYv+0EKsTo/3h//t1vLKr0GOL12H0CBy4Pugi3k5/lC7
XlDaXryP0Y8HKU4ZFjeXGOACGG6jOLiK41VfwE8k/UkVmfZOnSsqDeDhgx0NdSV6Cb1K9U5aJ1rr
X1ZF/68RNaf4b2pG5a/urlDV/0e4m99OK/9n3M2775X4/l/+z+G/joJb8kIi+vcf/ZdklWZ5qDpj
VKS7pjSLlIZj/8bemOp/Y/JG5cjBQdLUpX3jv+3hsIIEW2EBy5HAHAe0jfof0Sq0k/7bNtHA8hCz
Ii7E8eItqlWLMwas0cEFDRFM/kL4id7CrGkwRlUZceJ5aV2dO7kzOuUXoHH94f4Wl4rKr3a4HAYk
kQZZ0sMuz3IkBujVCcsDbIWztnJfAB1kf2LLOu8A05V+Q2/jc6ho5ueyU/RHpD3Vz3Vk20/3h7+e
pQeSz9VtFfFp6J2LKwusf0Pp3kLZQp27o5a6+S4fhw9vH8Tms/DNNNdDyPtyjpHqdFmJwe5J96xg
q0xAJDMdBtL9US5vX4BXGAo6Gj5FdELlPxd3hULVJ/CmODqpIyIUNOJw8nLnfKe4MFvvD3Vr1RzT
ljAv1XHBrV5OKBU127oBnptMifgbUUDloOYNrOa3D+NhL2JzAas6ELDLYbrItfDjYkYjcPR9NOQA
GWl7vNwfZaE//nvhHFXn+/N1aNaqcmFfbcG4b0uo6Gp0Cr2yOrWoEAK9VLMDlNefAwDaXdPa7t4Q
wj0MU1Tu+nEuKaTZ3tv3oqMZPGe6YWmERovHpvc0VHwHNzpFrSOe6IVaOzE72bf705Vv4+WBY5dL
GJPNTYLI3eLt9KYiD0ZDj051ioyWY1Ezs6v3VuVSKaf08Pad4lDa4SpxVINa6WKnCNa8gY8ekd+g
NSoSA3WDdqxX3skbW9/Bwc70TLY+J3mxckET97ZOu+tkzGNwHD0YDXU+/aSXM6wcsqudb0IS8Swb
uKRnugx1uVfytNEyVLDgnRdpQMjH5nkIkDFfuTGuPhLFTBNwI9qEFqfMXNyKQefmqesg0KzP0PTs
ME+p+hIy2iJ3YS4l/Vs/E+O5liM/kMbeW443aUY7NJQFTsEcI++SlCCWDfTJ7m+968XD2ctV+eYG
siXU8S8Xr84EAQ3qeKeRvu4j/uj9FtVdY2WU6/NsymEc1TU40sRNiz1XWsywITw8VTbCwoghSd+W
evwRF6V3iLpQP09z/95w6/ZX1TflOdCBT5dk/Ye3TheL1d9gWRsdPH3pjRdb2VRqURHBFzEnKO7K
jwC0/Zu/HBNEOUSjNeww4cVOIfksRR1zwHBrFfugaOLd5Nj1/+Uoi21ftmHQYh9Ip0ynZRwhBLYJ
B9TD7i/Y1THmSZGHi7jDVD1Q3pf7w0OxPcOwMD/lNLB3oT1M3zKgFRS3DffdPxnK42jh7EkFWv4q
r+58qloD4HU1P025Zn80jAiZOr0euk+p7UAovz+YvH4urlzahzz7VKs0W8NgYjHYjOraVDoVdRx4
n6NFyluP2HsF3bTVSCEhd5DuFkO/ElpdHzeGtVhHANncItbC6AMnwpFi4FhCogmlfUccQCZI0zd/
NEahleYQyHK2lwGcGyHkrGhWeUIY162otYKFea7nNghRjO7i8PHNa4kHCkcYTKGF9PdiLZ3EmNse
fbuT0xqauw9qjHqzyBZwgd3Z9cGouD8mqpKnsVLiduVDXl/LBCPE3KphubjrLgcPG8csjdGpT6iC
ooeYAkEJMfFqkq9RlBnfokxNtJUH5+pMEPnALOI6oxDNsIvzrafzSFkpb08hJGbgD1n4bvYwP7So
rr3NBhbkPp9PwziYZ83kPV0srQKN37EpoJ6w29V/mUOs+ZXaovV5/wvemBHxDVcWFBdCYnfxCgyT
mGaN6u1pFlr/bOZpfshFGz7CiQu+3B/q6nsReZCdENJxxp0rI+TSSxtTsRoBrS1vdzRLM4lKh2/v
Kt0DpV93JYK7MTUHA2lZ/LBoexnyRL66VUJY91bkteKkYOTy2FbSfq+hnjRWo7NyuK/uFDk1+AoO
wYHFvbkYiq3XjGoqxIloSPsOHAk/TAqLL6PlDH4xN2W8gVtt7x2QeytlHqo5ywtNDm7KHNTQ5Tu+
2ClWRTHCRHP5XPeIRb0fnRFRrhaCJgRgr2hkl52fosWGWhoViEY3n/IGiCXyCJUHdzOpqxzunJa3
w34OZiC7aMxA1lS3Ob3UxG+FQSRqmIOqPFKVaQykOZOopMsSjsnOQlP0k2IXlBbFZCDMlVYBtNKm
V8r2mGtYblGSr+p2J8YYDXZTHSQzwSsT61uTzFiJVUE+f84KPYZPKmKyMWTnW/sZlEQs5ShH2LIf
Qfd5sAgrGpcH2LAi+U6vhRq70esmyuUwYrxzmljtL6tttB4aaUaxpShdqKh64YkOxGlY0SK1pOKX
WdPNfjC6nK5TAiL8S5jDpEB4HdDti4vxH6J4I/5KG5smlGR+ooL4EgNUflFVejpd5zTGPiE1iP+w
J6zvtJIr6vtoUHL3scSo4nPUSgcwmA3ut5Z4/jOIcgc7QQ9GPRZDA1a8UtNEfM7SOlVexmRMnMfR
DdAdQugX2aX3CWpA9abMXcc9g6dQUDnBnvW7YU5A/yMaEOljWbRljf6pgMtawzedqX3HoBTjpNcd
6NCeCQfaRG6ZtuhANxnJz/Gj0o9atqvUGu+ALq/ApwonR37UrKDYGsIw813oBfH3KlLBUNLPKSJU
t1zvEd3aNNlpbauimDPmUBfyNGj/Cgbd/tBBbHf3nN8+flE7s4z2YIK9nz0083kL6BCAM5KbYH2C
KKBhMNsKRDyl6K3hgAMkMlwQ5zmY+4gIERUrQ7GxMFIy4fwVWRlGO0rqiBBh5cyqXQQfZgPWtuKV
CAS6aAc3JSRtlKQycTDbIUzfp7RIAWJFOQLCI3lQ9HNGIFd/QM0PqbcsUFFTGfuIvmYU2pE4zKOZ
oqpgJZn6GFCi9g7QKga8QRCYsfDzTQwEiF01qscn9FZa+zHtDEsxNlbmCnMTez3KWUVXG+quS1WA
++08QGeHVJR2z3Qjwdf2GYTPb9Ok1ajWDIMR00w3GsqYMHiHp9ZTanQ+JwOI6rNrDVSXa6THoWNL
9vhzA1wiPVm20mk/sALBGhFjGOrqJwS96eiUrduH+5zGqv7YWTA7jhbCXsp3u88Br1QIU6DLr6sl
SMkW9CDNicx+T/kGAcZtTKatQlqsQ+sR5RU9PDgZdkjHWQRdRWuJP4xzkxtn+7npRLituiHC/Ypg
wN7ZfVajLcIzFewHoVbv7LAAUOoMVJXObdN0CL71le5+CbMszVEqo0RRfJq13g5+zBoGiV8mS9Np
wY5ZOFa7QlXzSDxKdgj8H6gWRvsdELPVIWkuElr2Fc/KMXXgYL10lSHb2Ek0BlWzm6Oh/NFPad39
pYaRoWnFwQHL1SD11w0WanhU7tXcV9TemI9tZFjZZ1LuFMzxwAHogWM2YBe8ZywvjSNObBngNxvX
NUSADLhCH6suxC9RYF5evsMv04PGkaVm9t5EwM1DCCvWlCeOlkfrBrXr+KEJ6T5v7SZyS0ihwVD8
Pc7FPL4DUeSgi6I0Jf0ByNLF8HOCn9X/SuNJByOblmHnJ4k5kykTyUBLb5RI/wlIJ586rj5rnv+Y
MJfEc0NVwrZ/quHqNX9n5ag279SSsvhOZRMke5gGmfeUTwJQrYdgygelNWLnmA2zMR21ROT5g5Zo
ukDzQrPApbc4sP/K6zwQUGW4nkHm5RORLDY6w2i8BKFj/q3NDhrggKLNcG+3ai32UE5D0I5oHCHC
09DoM+jGOzY2sEWCBMC2iuAGAupxegxtsRD90meKGF648EBhuBFg152io+ZQtqOHAE9iuObOaXvv
U04vmjtaacsfnldUWOJ1Ug/Zy9sZeaLSzodNOSL8sCd0QI800noPMJg1SwpflDt8Nl2F8ZAWqvmr
6ALaeAPin9pGGGmZQfpK4m+8Agbi256FM1yliOgpalRap2ltxPijQmHID/WQqe9G0Rk03mu6Z4gq
lIr5h9lF0d91DhEZjR8uohcUVAtuTpe7fQctWKh+B/Y4QzcqLjBtBRiq7iZ3NKut04bVjw5fJ21X
AquBdo9DhXvAbdfERguMafPgwcXSCqQ967Q7BFnkTccmmL3opUGufghh9WvG+JJ0TkgCWzq5vQOc
oCmPQKdtfGYaAwYdpqxNupk7fEfMTZ4BW0TdONFC/GZrieVACdV6jwleghumJooPlUdYxmWuptMZ
fW5j3AFqa80PonDD5l2DVipHLNZtZ0dzfEKotwF56WOlBLm6awbP2aHeYdc00QctoPVXDvqT00S9
8j43JNQ6r9XqGw+J/S7KqIluCujeHga9I7pIGaHbN5voNH+qswGQT6sbSfdDRGoN/xhSeg1bPtPn
I/eLlH8EodWPmBEB9d8GkJ2kTZWOlnPZR4F5THuilm3fA7XbcGfDDpH9Rpx7xzaIHhQ3aaKD6WiD
vUNgIYPo1NadrT5TxhomdFkpYxwatNN/TT1qJY/86/HHEFndT21TjYAo+lE+P9AY0cTDWUiBFDCW
ow4OzWLXWGaTKx8gOtbe3pnQRv1YhwGKF/C5UWBDkSeqADEWWfXDkrHJY98X4FSSOEooioxhZQ07
nWM6HOtSM6aTBiK2PFQom8xHAPgq0lh5j4KjWSRdvs0TwvRdg3ZD+uh1SvQpxu8VUb+ydNDYVQEI
1iWGDEdXBN4P1FV1KQiGLRjbAvWqTYMP7PfUhmiOUnWJvVmWpDpC0yFG42/PLgj0KZVaqmsZhruo
IdD5r2YdwbzTgCsGYtzKlzqJmr0SYBp1P7m4Gey70oBBRQvAsRZVfVBvYW90jjh5VY67mhGzmyzM
aZnnWiXp5lCk2DaMYCq2Knair/OKYihHoGG2OEkgHtGfqn5RodY9wQ0r/Puz0mRCeVGsYOFo+tCO
gXtNMrNILFCz6Qc8vPuTq9R4mhOmJf6s2OmThtYqTcZRLx5AFlkSa+EFJuaHuf7TqZviXONM/L4h
gtJXcmA55NWvRL6PLSpHk8f+cvoVEECVWgZSBEPZbOdgMJ8wDw5WKgu3RjEoo8lMEUDK8nvO8ax0
c8co4E7A/tQCB0oqifv763sjJaU1Q5+LDh21BHdRnISR3IlJt4aTPlAtialiHFWoWI84uNRfRNsm
b05JCdMt+jQ2HSiNkvLl2mFbGLVKp86nIbH0bcKH4l1AenLWUG1969TYNCaFIKjUpso/LoeaWqco
Uf9VTwnEW/AMbavjem/QkoLIBDx5ixkU/Nf7g17nwSSaLrUgl4TbtPTF3gidPKh1LfROphi96ZRo
VhtjxYBi0uNsuEEF06kr+neZx2N8yuidOSu/wKW1D1cNX9OFKcjLwcNhLC1+RKSrNbh45WS7jfsE
W187w6YlEQV2jfB1S4K8S7C0NFfGvd6uJOB0ISCuUOBz7EV1z4qsgOpKGZxmdtm+wJgXOWaenfvL
ez0KuFzZlNI8XM715W2AvgHM19INTgE6RAcQ1NHekRHG/VGu7jdX90A6UOiiLIBg52LnZD0FEhW4
9UmUGc4gtK62hDpI3BSZvnL+ria0GGpRT0NfFT1QECknZxDaqVYL90yZqFh5ha5HQfqA7UCDn54U
dfnLowBvP6/NYvBOmFA4j7WAfRuQC63cWNfLRsGfSiRbkA62vizwwnvDEClDuLHqQVhNJUy/XWtK
wcqs9pJP97/RjSkZFumwR5fo325Zr98gp3f0lKwF6aksVJtzQdc+P1FoNVee1atxZG2JGwuraw2w
vrTOfj3OPAOg71qNB5yA+lCbhvatQM5o5Zm7PrWXoyy2AcJZdSg8wgQjV78Ksxj3uhl7DzlOqX8k
SQZeLUBA/v4KXo1JQ+r1Ci5O7GzPuRchneiDiXQ3faHstfan4uCo6wTWfGjdsFsZ8dYGoQVFZd6j
UsjBulzLdOzcWCYQvjuZGfqI6ZA/Aa3S44cBKtnf96d39eEoR9L25/xS2UVURv4yr4qfExR0JQ3V
yI9zR/MdDUELovyx+nV/mBurCGBG3hIWsCh2yOUwbTTGrhb3kV9E6KAlZVWSPGpw1jB53Oc6aPuN
KQZj5UDfWEkJ0yH4AtJKeLAYlUJf2pSTQMOoCIrHxgISlsQoFdYlEhz3J3gVIch1dEF8cR2adKYW
H40OBqz8bo58j6wIlrCanibENlFNnAN92wBGfb4/4K0PR9hjoNhjEyFIvNHrD+eEGtF0qUc+sF3n
S+ha2tfUM8v9PxiFtrmt0jdhgovdr4KJrWDXRL4263WL03hlB2dvmtXorRcI6ydr8CpNDPrA3mKg
3jZ7gJZd7NeWUT8iFzTvjSlp3n60GIX8gvtdtXR9sWhVB1UZKe3YB0AUPnhgQjY2VjgnJ8OR9v7K
3doQEgDI9UGoQSPo8vvg1kwBb0Ai2FKbD13mkQcWqbQfFV/ptX+5P9itjS7bChgfcrbIoC4HwwjC
aYDdxH7RZuZZDYf677kdm60x4V5xf6hb+464jfteAjlpUF4OhZF3VoK7Jb3QEO8kt++D9pPiQbv4
4x8MRPpEC5Zrg37J5UAZFqmF0ZmxHwRFR/lRcexPhjp43T/Y4hK4wWNMQuhKbazXBykj7TcLJUn8
vEzFZ2dC3X6HIGRWvDUoc8GsEY9xjPgHeMDLcea6CPRZSM3oCF+AMNJ0NH7d6ONbV41WtyPBr4BQ
+EqLUdoumiiX1KnvwnZ8yepefcntNFtBX13vN8JT0EiGjbaN5mqL00r7RvUaiid+i1Ds1znu64Ml
SsBImTL3KwdpbSyZS7x6oRI3Q1IHg3i/j/UZBy3bBLCOqQn14nDlerje2zZ7DciwNBjVuO4uhxL0
KwK0UGO/y43gU6YE2oGWnLNygm5NSFYFSIt5EK+SH8QyDLOJ88Tv07h19po9eOJDAxCq33rp7Bor
8ebNSfGpQIVaQBmWdwPyLyFGFAZ33jBQoKZ+ve00Ya+8f/LmvMj28fhSuRA4RxIspC52BEy0UrUE
10LQxyO1SVAHNdGz1T80qluiwz1g56ZECgpuMKYPI6bvwcqvcGNdXRYVFKUh41Bv8fWsNqlxE64T
FAtp+lFBnKW9epmUn7VQNd3d/YMm/7arCXssJ1kWz8lvGbxX29IMzWrAij3xTWG0B4pyFFVs5F4h
LCdP6GN0z6GUSGs8Kkz3R77xQV2VixHUFxUP/nO5S2P0Hr0sjxI/mVBK8GpEAMSgTyu79NYoGnpC
qg38BTy9XO1X87PckXZI3SU+FJT+s61Cmtrxf2Locn821++kTS3OtuUykpQvN05A5T2wRtZRMYb5
o92Z1cfEQYIM1+hyV9HB8lYGvLVNuO45e8i8g5pb3JA5FIoZykPsVy1YTajJ/SFrFe+poz65chnL
L7HcI6DmyClJ97yrGK0oEItNkMTAoqIVB84EphJkl5gBfSoTp9+hirJWYLg5O/nBeANsCUS8/GwD
/cQsVuLEt3rNPOTEvU8wipRNYzjtym156wRQPSHcsLl1HVu/HKrBxg0tVe4x9FcySD919lx3Sv40
dAUWmpqVWFDAKu+pTZFkur9pbs4SCLqcKNV5Z5FujjT2TMsLEn/U7PabgcMPYPN2hhM/odu6Vo27
uUVdlGMttidCuouLJYryenIZAwEjV0P02ZBmoGm6L3qteLZR0f16f3Y3t82r8RZRal4hIanShvFz
3IWo/mU/Q6yvNvmYJE+03vMXLc3yldT61orqfE1oK1SMdFgIF8fdKKB7eYpstAXB9Awhy0VbIRLF
1yAyVH3l7tSuoCg8Eq9HW2wduiD05xM98bWmrUwUsmqxAb4QvMNLYTwWSRGBipB2XJ0rnE0LaeYz
jIO1yGJJ1CEz5NeALCEL5wDullmphwsp2ocOL/EwUB4r4AT/qGH3N5vOMWgg9mXYo61gA3ugCV8O
71F+D96JuAofpLjl44g1HWaZhVWtXPG3doBuEIXQEtEQCV3cUa7bDnaQqIk/aSJCRyZBl6nQUvqV
1E1FehwK5y8e+2olp7y5CUwiKP6s7MQsNh6l0CAQAiiPsFp/LgvjE2xCFY04W1m5O269LmTKRFkS
mQ0o73K71S6cQBRtEh8RAAiiAcZI9tSrh/sH6dYNRSoO8OR3aLKE2XZlm2IPNyV+SaHeVyO7/ZjR
yn/RzSH/MDudB4PV7B60OghXUHk3V9ICxgaIlATdW6yk2aRq1RZa4qdeau29dq73IZzaJ2rc9cpe
kX/V8pGhgI2mjyXZKkv8LQ+YiAnDUeEYm5+5x1bt2nr+2daG/pVKxYQPhjt9Ld0y/wlqo12Bld08
QwjV4dtBmQxwp9zKr+KETA1rfhKkfkNOcFQU/L+eojnx8Ecbq+ZjWsXdZye3sDWpB+3HmFtfp6I3
D5UrUOJQFfArkTXMX9/+4SEwYCOl0xeCfH35S6XT1NDJJERSS4NST6Np8yGo5u67Pkw9hYWs+EaT
u/2gaLq9siC39hwsEJW31wY0vIzOkIftvVKl/Ya18uBskVZC8KREMizcNXgdFzuE6qQfOgL/5Q6H
HE+sHK1bdwdStDqdIwOc4bIwpBh4Hxtum/j6nGrnGnDYn1BTkpM2KuGuVSPr6CGRMK1EVbfeSODf
0B4oeMgzfbniyCyO1Arw0s4Ks0LnrJSOPkBLlHNPXe/RKBDvvf+Nbx0xk8oXtW3CfltfvMrhFI0p
AIvEbwytDrdokJTeDpVAK9g4cZatRTu3lhVxbJI2iZkm8ricYD8Hau5mHk9WhLRBNg71XxDuQR56
URwdhmHwfkVkWp/uT/LmskK0o7BDFdPWFxVMiBbCjuHX+aIfgffMYZYLhPioOUtunTgYQmv/vD/k
rXUlM1VlzYqQdbmu6LOVUwJ50BejUZydKBynXdWEPYTnwEzf/4PBIMkC9aWBTdp2uapx6M54mXck
9xbyVJagG3koxzj7q3HSMNrfH+y6S857z2AqblGQ9tzlao5e0daey2q2JXmMkuB3o9A33wMQmre2
Fm57pCXex2qLnF+ChemE7KCfhK1ToioRrZWMb13cdEx4IcB9UmxY7CjZdRBOnKdAgZB+C/Ku89My
ootGvOP6BjKsZ4FagI0h+1xhzUTJcuXpuCbdyAXhrgIMzEvFHX65/DXMk9pCt8lv0hZPUa1Vx5e5
tyao8vF8rhDiiZFPGN51Wme+QMjXNmqkYTxqDcNaHnjr3gSRQdWalIyOojwJr96RPkyiGr/u1E8w
ajnQh8Aj0ZzRBRWVOx2EiLy/zTHPTlVZ2mv74lY4KgmlBo1MA1DI4pS1jZjCDMU/v8jphiM1oJhf
OrzPvigoUDRbNIXao9GLCCXkAVW7LQKqI5ZTNSTclUvt1i1DNkUVA/IAG3WxJ5Ihz9J0Fikuhyjj
buKGavgWSX0QUfNEffLQpWHwS0EwbF6J/W6NDA1Z1yUw5roM2jGvQuE+82f+FWeDsaga7YXSISos
QMphgIq7trA6tL3vn8pb9w1kVNmggT3tmou32kT1djIHhZfDKrMXvCqGramiUNvrsbOSd9yaI/Q/
thiBGVNdpB2KPUcxyEKKo4BpDgEaSFuKWvYjOAPlGRG0T0nRqyvrent6/xlzEem2FnrQcYVIGgZe
8fMwhR+AthXPQVnlj/cX8tZbQdWSDhsiHGCA5G/y6gShiSJqFfCbH5S1M0pvlGk+1oUQiCLpRSg2
A0ocK9HOzTHhsXkUcACQLC8QZHpgtExVivk46DD0cnDA2XDCIdukhielF9ae/Vv3BAGlDK7wmbCW
NdpRiQUy7Xrqj7Gl7jFIM+MtGrH1g66n9vPgxFG3aXkld4qHPdj9Fb65f4ioKKvIaNuQP3+1wlHv
qGGvs3/QWHrCkc3HYRUQmS3eK0hT77B+XhnwZqKM1MD/jri4oAvPyTR3TFK/QOL6xST02rVVHWAV
qjdPTtth6OoUX3NkJ486PkxHvCX1lSvpVqrmglMgupewmWU7mpqt1oIVTn09L6xj7KHf4tpBv1Ju
vPlZpSzI7x4qVcfLpc3myMDitE197JTSg0Vtf9OmtrvDzyB66YHIHPpuctE8nGAP3P+qN0/oq6EX
X9WOXBKoQKOZQS9L2Xh2Fv1ZuzHQX9WRNIj7o91cTklYl4eGdufii4Zxi5ZSm2X+pMwBju19T2RV
1cO4Vt24NS1w28DVPHqqzrJHo3cU5LVYJmZuhZQVkjUjyteWllNQaFRYPffndXM4onHJD7MpTsuf
vzoblY4EFLbb7FSbjsMmRur0MzD+9pdiByL7B3uS3E420mSnxliEjcj2R0oxK1x1IkN6HMbRdi7H
aGVP3pwSBvWSqED7ZMmvhtuEUKQXZ35HTwMttKgr9CPKp93HoXXc9h9kUISCkKjBTKIJsQhClJae
HjLbmS9wq/rYmd30tcG94wuKHqa7bSkhrFWZFpc3bxwtY9eDiUw+A45rsfExVqvUUutNP5lBhFup
577TIjGfoqHVPkKpGR7ub5FFwCvHI7EgyoR7yju/LC91AJHiebYtX9hK86DjQWY/ooCcfQfXYmAm
WiDh+m6oHapNZqeDRkZXFTPp+7/E4vz965eQSE56NzRKlzmA1KTLpyy1/G4MBiQlnexpLiz9ba++
HIWszaIqQ5dcJ9y4PA0Ydc1u7/JCDJFWPg2Tk+6qIbN3wlrF/i526b+GsngOJVYINZTFwbOrolRi
RNl8y+vwVexAfOVI/HoRBsCCpHjlnF+vn0ROsEERjKLP9juleHXOHaNGzK/vHH/0yPPRN7D3dRxX
x/tf6Xpr8sLrvynlpARX9cEKlULsSF3H7+ukPjtuo//tTEbzWA0AQr28UL/dH+96ESGxUPC0wJ7Q
oF825zFtNOZOuJ6POjx6XwHG2FvHG7P3Nm/PykG/PgbQTCmZkfUBNQR0dbk3Gt3KoN60gV+gv0qp
WZmwN6yaaq+2JnbGKkwtG5llN9f3mhJhZpJgBbyyvjfmq9NElO1gSR5eSmQlleWCZ2bTlBS+H0pN
/PbXdfe9I6aVFP936+BVgZINChYByA1PETgsctfL+dpGhpOwPaRnBAFrvDuhsVXHBOVM45xCEUKa
Om6NFv0Kk8Zxk2Vxd1CbpjGPVT9NmMpXUWbubCts250ySM5OYkTJ9GeXqUVzQJh4QASg6Oz0GcXl
pt+5sWf9atoa38qSJtg04FOdo2Jp11J6GPF8Q3xqJhB2ByAuWbPDH0R0iEMmJVSAidNkbtKwsVAw
r8Ii+AN7sWB4wE/IDZEBdhxlM9Bzwv60zwOU77laj6nZjWct7+zhfeCh0f6YCM8cXrRBqZuTFtbo
TLZehYzwWMR47hS6hYQ5JuEd+nBBZuaf4QZO2LeaDRZSUzKP+R/CaULz2KAjH+4TvWvnHd11CCtu
Zo/fbQ/rp61qcCD2MYKx+OMmrjLs3TzEU3hwZ6N+n7Z6D1uvsS3lgdJKgMqvpg3hgXVVzf2cWqP1
HoH+ocaAc5oG76CCam8+4x1I7XKTtUOPDmJf1515bpShBm2pav2fCUqx+bdRFyJ/p8QNgI+wClOc
S2pALXCDgzEKnlwjLsS7YNTV6YNnlO10srigQvSIG63aVB6Z5lFxekSVOgNp+fd9PrvlylNzfUv9
G41KY5IWzxLU0zsxKURpVOeIyvi+BfmzqXS05+/fGtejeITFNMx+Y8mtpUREjo9ulYlsOMMUEu+r
3Oz3SaTPK8GOfIYX5wdk/m9BOYmFWuZ1gWG2U6/IC97OUCkMtPKPRnq47NG6BFyASYhn7Zwy6b+8
dXag/lg7mgrsDWNZm9Ow2W5AeyRnpU4GuIjTYG4iJLCL3f1xru96msjkrNTpETomx7i8H6RFgyp4
tc5D2nHI+lLPfmEIhs2aGopo12SaVa18uOvrjyGZEdOj7EDAdTmkEengrWsjPSvpXOK9Cy02w+Iz
iPqXWUXn9827Eakq4mIIB1KtZ6neFJeODmu8DPycGt4+6yfsUnItXXmZr9cRljIBOG1qnf/hLWKO
Ag96VFhF4KeG2R0rs4o+lGLuHxBnCfeQYhyxMuD19mdAPhhoCsqXxPyXq6ibuM/RGg/8SFH1o5fQ
xAMS80bcHM8HWwPSBEQYiRRZQssxOB8K25bmTINpno05sreOEq4pM9xYPFomvP6U2V1qGYvFg1HV
ggbN07MWCOPbUNfzp8igNW1Ubo5HVFWsFE7ko3d5qKmvA8liX5CeUTm5XLti1OYxzfrqXA6Z9azh
x4jDEE2hz7pnRE/MVMUoS+1/tqM2ruS7t4amtiz3CpAw4FKXQ6dZiJNLb9bnQlPb/qEqMqoKGDjP
oDYmwymPU1IG3dOAwLF3nIXdrvRGr7cNOSkCH8BikB3F8uty/CzUZ6Q/7OFs6sX0RMEv2OQA1B/u
3yq3RqHCz1nQ5SDLdCpI82myrWw8p3McYQCpxD/HqprX1O6ubxIgnVwlhIwcAWq2l5MpdJzFirof
z0lTPGOj52zTDhGCzintlbDxNyfpcstINg+4EFIXSCpLbcc5NmujMZLpDPB2RgZhDKMPtT1BcnXw
Oitwrxtm913VhlgXEn9Y9bsxtTssCctEGb6HuYIRNDbtRbhJLKG4eytwhhcLx0jrhxfREX/zHQup
jBK2LbtI/L7yxL1KFBQnCzWinulMADQd0XdQH0atE8hKE83c/9bXhxeYsDRe5b8wuF0m6qGh9mJG
pflMRNs3mzZp7IciGvofpeibPxR7aNrD/RFvfHaOH2ZDGlxS3pBFnd4IUnSDcS8496non3QcVFBW
1+ydOzvayjre2MgeWSSPo+6g9rZEdAUN3nZml+ZnFXuPhy6co22YZmuCUNdBBgEGVyzlfxtc3BKQ
4cSqMSvhmJ9F3YsHPTGrT4MlrL1S1+nG65BxzgRi5/dX8dbUbOZG3Rix3qvUVZbFw9HrGLQaLRTd
i3yrm/RX7o/yO0BaHBxuHB3+E4rA5lUgEza9SLBPL85Ixht7L5sRcGgg0A+qkb4zp7n6JqLRwguO
HscxaIanUTWHb2YSZk/IJrTPvYWPE+6ZtW+b+RvRnOxWyYKUoHCwlg7khMtjQn1p0idHaOc+LygS
WG6LboOjr/QGrlaacgtkR0A9qMIigrh43rRMxZY+hDYXTbq6QS5Q27vh5K5s1d/EwouVRvMKyTxq
uPRz4VgsJpOQ85ap3gk/03MUpT2TwPVn0tWifQlnq1ZPhSClfQgxRh+3zuy41RHLytl9qjG4xEtI
JAmS14o6j5sRtxvKJ/OEBc39/XB1dvklLZ5RdjnlUbLTyxW3tRGUE0orvq7oNdx6I9n3UvhI0dM3
cqD5uAQT1GSoLlOthDFxOVQyzCRguG76oEObbe9E5dFIUm/l+rv+uPLIMoIchHhM/vzVTZu1UQXV
pO79EWWbbe3p0VG3xvyt0Z7JjQdYjtjSoFy4pMyqJv4ajahUySvXnsoeaQEVV9yVLXR1lf8eBTwe
dUIgustWbJ3HY6/aDaOQ4yCqY/0ljPmhrOm+20G4hlq/3goUsdgIsgOPX92yTGcNCclnZmg+IhrQ
5o00T48Wym1I1WTG57duO8YypTA44Bx6u4uzUQZt0OAbrflKkUCUaCITeSLeDXRW11qq1xtCDkUx
2ZL6qhR3LzcEoMFMaHOv+UMX2qgVhsEunmtrZUNcPRl8KkAKDmgnWexcagjimTB0OvaFElhX7gZR
TNRnhPKxM1CWaIyyOmBAXL/1yZCDUrlFNxPW91UyPNpu1FI61PwZh7gDwhHNY5SKtRLdzQUkpJAo
aoLkZTagCXxbI0yK/Miw8SdtC+xJRbjW3bs9Ckq7AKhJsO1FF8PuMDGtZ0sD3PM/nJ3XrttG27aP
iAB72VVbxV6Uu+PsEHFj73V49P816/3xwaQEETKyEQdBMprhlKfcBVfIIEFQQFHaO5l13EGsGNga
biGU+6DrLDdDakW16gmXfdc4NDES7mVg2vPfbAagjjptQjLqNeosFzjJDCQbPlCaea/n8dlWg09Q
xT5B9nwZiuA+vPL/n9X/jbcu40cqRoRFzRdKqu7fIqTf23v4rltFvwUauCjXyvUD/I0gA4nhBT6h
dZuyN4Wi+cYIInnQ3cc4xK0Dj4udUc+fMQb7Fzem9zS9uo01vXY7sZo4x1I+cEiyl1+uzRqrS/CK
8U3HCh70fhCHEJfFx4yU8d54lklKCL9ksUI7XteY0o5tgY82Gx5+9R62kIsQoUE1ckQ35/Y9eG3X
c+GC9eEZISJZ3YMqBec2x/8TbLMHNNPLFRSxivTh9ihX147MWgLnyObXUI94MntLNLXuNwFCC2AR
fgXJ1B/cMI035rNGlbEVEYmlsA3BA7kOmhbLz2T3SlsFfTn7eAtF+zSbmkeUffR9VjrFw0hPD5Zz
NL30g4b/h9aheTq71WPRhSNlUEffKCxcLi/gFeJISQCU8YBcmD+CgbwwhGXO5uxPVijwW4J4WqIP
tDHpa6N44MYkSNCmkybfhj9GoffThJUX6H7Bsh7CbvjXmvBpvP0NLwfhWmQ/ooRLAwF00HKQbEAl
ERtC4YdKpZy0cAAM5nbmxk65iDhAHUEvBWZP75pW8mrBgiDCcd2LHD+u7bfCxbUOF4gdrm4lSjJb
m+ViSlJsBK6BxZtCjcNZXfneFGnJkLSWj2y3eRhzk95/biSHOxeOUXTiQE4y3R2+0XLhAtEPiTcN
lm81yEPa+uCdzBTZtr8YhaIt+iIYTdhryIbrNl2FQCGdVAOYIJ5LBjS/MPh49ygAfV4fSQhiNMyW
c6kQdTdnVLD8EIn/A2w47Th0ypYg98V1QUtOyrJQYURd/yKEnoTXtRPuu76Wtd1HXIdGzBHT7ofd
z/3Gsl0bCqINcih8HnoHq+DMjatobvghft5jmFzO+vCAQHEgfYGbe7vQzEpqSQMDJyYi+12uHWXT
LK/ynE6jkkYHQOg9FqE2KHCcijdmdWVjg/ogiKYYbLHtVkPFZdmhn0NTM1RBvfcBUiCa24l7X305
IccGVs8pohoif8Uf104TUe+LjZgJeea3GG7Mk9F7P03Xne6tHlIMBiMIhZpHin73ajpFpwsDz8zw
bCgaUuaV/qMsU2/jfb9cM55BiRRAtpkYY53693UYU7fQqDmPxQfQpNFnxUmbD3eeHw4I9Sn0oSEi
WhfSAHR2+nhI5+I8qDRxGgwzD46ujBuf/39KEIvUn6SGngNpKKVJKmKrm00tCAt1u3f9sUGu8oCk
Z/iuBnc47XvafkhiFHrpnFmQOjtEIh3DL7EoJ/e9A+ZXfw5pmoxfMYxPi6MoatHC9yet3dMv1f2q
SYfgqzaO1byLDMS+sC9VBmunJ4NtPFWW4jZgG1FURnvIbicIMEbkFQ8A2dP2kHsCA+DSVfEC1JHV
mpB6I7g/BV3W2rjEJaN5LDFfMU65N3b1CRD0mD+EoF2n535w7frBw5XgFKuV5ogdnaJJ/yDych7/
KSF6mLSVJ/c5xD62fqyRUYyeRiQ6f2dcJ7+IxQ3tNKOUGb71isiMT6qXDj0e0ibqe4exAprzYZpI
Qd4HqRlFD9guN5SblFg0b/XRteYHjwIzsH+UtxE0bAPvX6kJGUJJG1CzpH8gcD8sixz2ZWXj4FeZ
OhKUrVfgM6cgAHGq8Q/+gJKt8y3Vxqzk12ZVdJhmxfzXNamDHF20QnFsQzC5e4whOOh7V0PIfzeB
N5o9NG4qWz/agDGqn23ep+8BvWjai9MQRZ6KzoL6gEZ01J0TDc3UZ2l3Nj5Mbaa1pzQptPoxINEd
MIlWleE92uTDN4WCNbAfnnUrQ4lTCcxfVFJDdW9jhCl+A7xzUDxTRdzho5ZX7T6zk8D5MBMteqd6
MCtco/NhHh4srbCSx852YCzsciyrlRde9z44mo0ZvitZovi754xBekTYrI9OtZsa/+DKaRp7wMhZ
dfTGNHfeI2iZKc/FEEQfYAV72b6y20o5Fp5a14fBSUaVjdEP+mGcIsSsEbfszTcITKbacz4GIibn
FV7yrivDVDyaTZEiKRJVCoiC1qndfY7HgDSGhT/9G13Lzt17YZP/CMK2+GCHoMh2+IRia1yFY/IB
YexJ/ZTNvfEikJCGycJO07znFMNuXAILSylRoo7K+anr1Lw72C21nvfWjDvdoYtMJT5rZqYkDwlp
Mga65DMRTpilqx9F1PUATORn+FpXWqufqHXo1l5NkrE6TWVSqQ/AXXp9r6VOhIO8KrzpgfZQInZR
nM3/SllV9LCcivOEMnZgZoc4yud/By0Yu0MLvKPaOU6D0KVr1Jp1qKD4WUdEQFX7l6bVubqPjEZP
gZp4+jtEkGP7nabiQJbuUsVs/0k5t9rexhNUPyVDpnWnsjXVH7evwouXF7Kw5Lfy5oJ5ozuxfD20
UR3HTCmbc0gJ69R5VfyIobf+pUEW/N6rXTLmwSgDYiJMJn9cDdXlVqS3bXO2qs5+jIYx3xuDZmzE
eRehqxxF9rhQAuDaXXfSkEVBE1Xtm3NNHvQMdbPZmzpZzsD64cv88/byXTxXErREDZOVIx4n4lvO
qVY8NLHHpD97JUqoQWOXOzVU6+PtUS5ryLK6A5AZrjX1CqoXy2EaCwxSyKc6CyUvxp2GJ5bY1VWI
kWgg9Yh3Kcok0bFF8Dn/qXlCz2GvKFh52+lYtm9RwS6nU1Z3s/uSOhmu31B5grs7F8A+6EqbRHEg
UCmHLn9kD7mPRszQnVNvcDHLHEf1jTV5052sMxc9OsDuPN8QJKhZr5NlvTUmUdmJAbsynJ6rNEKd
cBim5DMdHPM4gYM6hXZfhBsbS6asy8ecTiM6GtKKhPhxLW6RIXgZIOLt+LWDeazjfE+0sX6ACRX8
xwsNVCLqkGtueiW699yAzESEElSBAx2JPyzXNVSNJpwr2/aLSpsezNTID4lrfry9xS5nRzxMSeA1
OZKmFstBGmNGP07PHB+pSeVkK6bxJqELerAqXJOzVH+TxUaI2Pxo3B1VEomTlAP+Jp4hwlwObPRo
s6pG5/kjksK7EKzbm1ZVyo2o/+JWgHdsk2OSZ5LRQnhbjkL2V9ejrXh+0wfJe9Tpk5NmVsrXLgIA
hXTZ/Pn2cl5eqxxYyug8JxI5sXZu0ioOWRR445nbFx3IuEkOCfHjLkJ5fmNfXhmKBI/uEtE/99C6
7RqGrFs0qf05t8QgNZTSz+iiGm+qUuk3Cs1Xh6LCDGqRjiE0oOUqKlEtvDEy+3MTh5Oz57hR0rHC
EBv1Um1q+3R7Edc8al4K6ug05+B9aSQfpvw9f6Q2oso6VRfOeIZhlefYW+GhtMcnx1JBR5TWvG97
/rOnwmocHae7Qa0/uybEBdCNVeIcXEyyw0doYXRMsEqIt2ox8tZd3AiS/eHSzqLFbkrM/fLnuaPS
dbZwh7OjaPHeGBOCPdpob2Pdo+Vk1a0/QL299zZg+9IyUcHE01KkpLEcNDJ60xE0Xs9cU320s9DV
fCe9gzbW/vJTy3eNHUUaBtBknZEjmNWoaT5PZ72nJbw3lHI+u0rr4YcsZnOLdHllNOzuyC0RK+YV
WZcLRR7PGrWz+TwFk3iMsSA4KUEcv6306PvtPXX5zVg7YLSYgcIgwnRiuXxeieVhLoLpzMutvBdB
i38DNXP9UOSukZ/MCuf3fZaOTbSRDV4ZmGY7VWSecUntXd3i+CsBOQGpeqb8UB0oqSu7CA/pQ696
5Vmr6+xxlEHw7dleXHuIxMmgi2K5fEPW9sLO3HRxOYTiXODO8CEe5vANZjPeY1fGw9s2T1NlY3de
+ZAUJ8lqJcfGJBxYLq+GJQzpVMGALP5L6CTFI6ILyecg6OKH23O7DL14NqhT8iGp9SPQshzKLgLN
mJ1cnFvVjd7oSYq7RB7bG8/TtRXkXUJ3RJpWXZTaStMINVIacTaDSHxBLLw9hJqVPah9Ehx6BKk3
gGBXFtDC5ZiWMieBnbpawG62Wy1KCvWsZZ6N5UXVS6O/bJc0k7LxJl5ZQIZCrI7nkCjKkf/+j9s1
GLqhjNtaPRvhGBzr2jUfTWPT9uvKKBJQTz+PniF35WpCRp5lUdHH2tkaO/MpHZG2pgBypzsnLwX/
a8yjeHRJZ+gbLucyFm1Le7rRzqg6dMc066bdjEb34faWe9VXXN74DEN1F20PLn6ah6thnDhUXCdQ
z7gDCeOA7BHguZJqRQvYeFK/K5MLpL0DlPxeNFHtnYD+tyFaF26leI+iUfV0rwfe9EU4k5hR3kBe
51ioTm/t0U0b3XOjF2q2x9I90p/ToGl+OEFsd89lHQ/uZwpmlbqvtJhOpWFFUXISmEXcyZF7XUrw
dASbsoBNPXY5x64pumwoau1s5rHjk9t0CORXsUQlatrX2wt65XTJa58jTF5IKWy1OaYm5xJJVO2c
laoz7DQL0Oyu0yrjHYXipj02WaLbd2973kQay5SQpKzhukvqdrYeTVMxIvyc6g+6G4Njms12Y6vI
X77cKVSz0RBmGSFyQJhbrmKqa0ORdvZ89uxy+J5Z7XBi4xofiplikJga+6vZFc2TJlRzA8p6eYOQ
HwEkJdFGYo17ZDlyHxhAhiL2aB5o1Vs0V7UvfQpgdxRU/m5/PrkV1pOU6HtSXwIRel7LoXhwOrxm
GAprjPHFYKs8x3rvPN0e5fLlJCKQuEkCTpLLtW6Q04lg7qfKOFMtbQ6FNVqnfCpcvFeb8GMa29lP
r7OC0+1BL6eGTA4SEGBYUShF/Ws5tcRGd78sdONMF8bb4wsTf3G9yLo7oJZIKL4SFmS00dfau6JK
TFEGhXnOVDd+Ow0mR90d7Re7drawv5fbgrILoFMuSYJq/rycUD45HmZ3s3n21Oh7MyPhrvaVOI1R
u9XPu3JLSnE/TEv4C2DKOnaMbKqyZm1YZ9DrKVJDIP2K5JgmSL0+aWaBdFpsjhXsI0WPtWc7muf2
UNt1eVa92m2OejxV4mscT563E4MpO1yTqSaPoTPE72qRhuIgGqX+6XAbx+8dcCLho56pRo6xkhpH
UJSwgztofR57OzArdQD9KWvFVqgjF2y5+Tng8PAo67MHKDYtF7SfjSLAetU4N238u+xqY++YuHAF
EID0uP1PDNGTSJsHESrf796aEpRPKktIIgFhy4FtdKAxlxL62fBK++1sKsp/mdVoGwdgrYPCOyCp
oDwCEO0ZZ12uG+LBbGa3sc5Qotw9RXPLz3BuOYRJ173XnLY9q5GZPQhEbveTGKt3VjDGh9LulI1b
5nLnEr2CjOCqBuDEtb2cL0lcj95m7Z6d1MGRKlOUfTPVJSXvOT3eu7SS+ScPIw+gVP1bDtXZZZgH
9NLOpuLiMVcUPa0E+gm3R7kyISDF5IwUsBwJCl2OIjB9rRQ3swiJKBznVhw+DNhjH7yIvXN7qMtn
CPcS3ERoBHB1XvSjFShDXl+11hkZJuUgwr77bGvpsA+Rxu53mhvBCJw0kRwmI6vuRV2AL37VkOa6
IYdft/JwAatiVWfsBHFWjLCMjGRHj+/fHQA6LBB9lGFBnq+ScGfIvHpsB+scz1X/ELZW8TYiETvp
Q7mVC6weIimNCHZQarJjQoOO2WqooNAKssc58y1HcdB/yquHweuwTcswXtyXkTDf1UErHm9/wtVu
+d+opDpc2ZT/LmJOnrbMNQqEeMzZgJ1NFS07WbyH6Y58XH9/e7D1qf/faNKtnXiMZq+52puoeQR2
o6MM2GQFrqSD3T7HZpY91aIQD3bY6KdOD/K3CSZZ1c5q1PpAq8L5h+ZWsfE2yvvzj/v1f78EMQNp
544ExrpkZ7eBkqGukfnJYE7VU98EmJ8FuVrpmNXPxifCp/bf27O/9oHhL8hsSKJs1ihoIl8kJ+YR
vR96jt+hiOHI2sTqMVcH40yfNDhh70icenvUVajxOlEZbwPcAz1EE2Z5HdDS9cp+UvnAxSyUQxM5
HazbUXe3brd1Pe11JCpHXKG0peEWrGoQGGI5Slk0uT81wkyPWgPvdG/rZfZ57kqk1DCsTB6Tod4n
g5UckZTJD1EdYtasjO5LkLX1o11Myrvb07/2naWisiUrs5INuJz+3HhBjbpa7nPMtWNXD3G2U7SS
0vroqk8A66tvtwe8JiDjoXUEh5PCAadZfpA/El+d7hwQZzQsUMeBcFt03n6udPHEvhjf4Bmq7lPE
wXsMXjHwoxZdfFKVtNiY9rW9Bpybqjt1X9o7q6cG7WGE7j2ONZKb86e4nv9zlUw8KubgfKys2D6x
3bbs2+VOWh8psBuyFMRcyLuWE4dcZyowWDLfzQ3xoQ9Ve35TIe3a7D305g6NkX1NwcEK7Ir6UOwI
wIz5y+3Fv/a1gZDA1eNVgpe5ukOrEdtUa+JU8+o09q4aC5MmA9Jhv5ymGLo33txb5X2lt9dtD5YT
iJpDg4NobTntpjEiOzXtzG+VbPisJ7PylKuJ+eKIoTpAmVceIyhGp9sTvfZ9gYCDoUdcTxY3l4NO
E/odTRfmvsNLdMSeWHmggY/nXabWj5o+dd/GVOk2NtW6Ufg6VdnGoeRCHZU7bDmqknVB1ilW7htJ
XH4lO43xtnTGL81cjg+qEdZ7NxZHXEbnnWISJUObr/bI/VZP2txFR3C95kNZYU19ezGu3jwUm0je
KH9SVFh9ggA5Du5svGQLF7fTQem8AwYTY7x3qXvsFcAwL4Ex2rshFuHB1FsEsulwAtMBqVkLUgg1
Sjbe1Ws7kaoUMRhFMNnRWy6VSEQ16lGd+0iQO+OO5EuzWZ1eWmzHasMrA5JE21iIaydQStJKpTX+
vgaea10ZBRBX8NQVlXayAOM+edgpPOHZVJ8mCz15z1Xs/ZBPgQQWjGJrg1zblkhLyKydcILC3HLW
WTxGRYEiObQtEDQwFNBw3g2GgeMpAF3ANSKyXthc+zqo+l04AtSwsRbfcak0+0ZJ6+ekbcRviJbo
302NW/4MupCal6qP2c/bm0bu1eVtxamjekLzRyIU1q9xVESNmQSYnUCwGen7wBP5bGSNuaUlcBlg
yfwCrWtuRugua7pqmkyWrknd5Q5lh7eCf7R4BKu+fNYyylC/7p4VpFiczuS2Y7DVtqvn3sNZ1caW
JjOBHdZRWc8PZhjX491hBeuG0j5yNDJ4XGv6G1WRm0WMYrqbYkBnBGV+wOhzi+u7SjC4cHhNaKew
o+nUwVBa7idFN1pmi/Qc4uhljDWIW7kHLAbifoeUS/QlV4o8A5SDkcGullCv/24v5+WBYnw6cOxm
zg0lr+X4QEAsbEPi1If847zzMFmej4U+qOE/ldJU6FSCH/rRKk7M09J1bXsclVJssecuD5V8UmV3
gIoGJRb5I/8IKOoIsEKsjKnvxCI7ZjCMx12L+0fKidEEbhi1y2GpM/3b7clfXmE8aAjTs/QMzfZd
juuEcVgSqiD5Bcgo2DugaMPj1Lq5eLByhj9EYMO2bO2uTZaLgw1FrkyCsHrBCzKsSp/44o2ZzT+R
ipz3CJcMD2Zm1G8RbYv/qb3B2/jMV2YKpprmPfUWKljrVquihHbV9whi2ubooQEquUPQCgrh4VHs
xbg2U0Hb317dK/eCjEeJFGk+U8pdba0kyqI8nZHfQ/4irQ99PjjpY1YbtbFzc6X/dHu0azM0qSK9
qpxKRu7yW9YoxZWBm5Nc2qNxwKueSvjsTspnVAhGHyXWbquAdWV+VHZk6kxBXBp/LEcsgbDb8BUy
X9M71X6aO7Uejx0UuuqLZrXN3c8tcF6J8AahjBTnuoo7mwnkE90ofCOby4OK36c/5A1O2sgcPpgo
2H6+ez3BIqnkE2iMSPrHcnZictPCdbPCDxI7e5w7w9jlni5+FXYL3rVrBG7Ot0e8cjDQVJCKWQjs
AOtYX4UZPIZ47gufwg+I4moKzigZAVWwRfZoDb33xssgiW3s0iuvJJUkLmAqEtzGa0IItYoIdPhc
+FxA+mcFb+/vdR2Jp9tzuzoKijQaK8lHXKPqNJSX+gSPUb+cyvIYGe2wR11pK0y8cgZkzwnMBtV+
UB+rHQlZmFZ8PZXI9pMPn8wYL4rdGFuJfpp1N9JPrS7ulYhhzSA3AHuCV0tiQsN8uVGMKGziHniw
DzrQ+uBEs/kRCbLi1xwF1ses7G3rcO9aUkwl46MiJhm96/ptUogwoAJRIvlnK8e+MvsTvdit7u7l
WjIKARTEZOSKSAaW0ypC00wi22WU3MFEXc/GHfpdwQFFK2REZ904/cWspMQ/9gAy4Fh9u0QETodw
YOXbymi8RB0GvkYpNp6ByyPG/9+Urw95FdJ+q0uyUxQUmJu09sesSJ6LYM6OQTgMvLO5jhVTG0//
BFT/tY2TfXlTymE9BqUALbldy7VEAwkYu+FVvjMpw9kKE+0Z2fQp2dGtSrfK3ZdHzcWCQu5KKB1I
m6wGi3tyOD2Mar+xhx99lfe0EO73XEZdgp0nT5oHYXi9O2ot0YQ3jI2f9HVhgN6y6n9ES+XveHtX
yB+7jOEJTYBHEaBBibq4NwS9rTCjoOXrOsaIQ+WEz9Rwf+tZVfiTUm0JR1wOxw1Mm0AHGAJsaX2B
iNJENi6dRz8qw29T7Tp7RW3f29bg7rtMbNlZXsa+r/f9awxGXfhChamrCzUsxsnXSsXGyyRQq32g
Jh3ianPhvS2GHAx1FdZ5fRwLb9ySaL88DFyW2E2DqZaU8zVV2i2gFhdpLTjhubor3OZrp81fwnTw
AJ/R3q7U+nTn1+RRg8ogPRCk9Mra+bS3DKz4ak95iRqnPTSTeaSDt6+iwuV9m7V7I4bX0cC8ksGA
9TVWNxhCTBhpV5ryEme6CrYn6eCyxN38yINvo0fJ/bAx4sU5p9lFwPeaCAI3XFdiEQpTy6wm46SF
OtuHqVQgmoSB7vxsVNRQNs7GxUFnNN5tmTQxOWLp5a2CQLeBwr50VoRXuTOnXnlv9mLLjObanCTs
BrkhDgTQrOUo09iEiD04sT9O83hIXaGBi3SVZyUrxnuDBNkrBMXBeQe0ifDqcqgsspICDmfi1+VU
PQOYz45CG7fIvDKZWlwpjAIySuZzry00OeE/ki1u+2BA0whNYMorn2CgAWIz4oRiYpeHQfF9LOIU
mYxWCbXwTW8EU7mDQaZ7wcZsry0scSzNa5aP7uRqYdF3C8J0wm+NkmNQHnu9LhHjjExreEk8u/+L
zYJ1D/Es9yhlxdWsPTpcvWMNZPMFJlwAx8r40JVF120EJ9dmxYvA+SatBky1+oZjI3IBLgKzhcxJ
5h0y4O7P2NXnvRbEivlXg0kxVFn9pz67/JRBF6DIYTIYBkEDVQMvCY/4Xjcf5jyH7nb78ro8blwi
Htg6Qjz0K9ZkPE9FySlCJcofRGUeY8OdDzlqbvd2rV7XjqcbhrF8E1YRyhiHXmePCvrYeY0aQmCB
wNxJCOQPTJbjs27nycY+vDIvTT53EtXuIUGzihcgs7Yz9bHcp1shPSJHp1BOXV6W9cbXunhcmRoK
x4i6ETQAQJA/5M+DlxRBZDXULpusG+qdWkGK22mDXYqDM1RxuKvBEG6RHy4eOQbljPG9SFSZ5uqU
2TNZalznoR+WpuLD1VJPiqUYQNKa/HGu2m/ojBkbUeaVidJrAnMEoO5KmyyhRZLEuEL5ZjLFx66p
zG8lTeYPvBzJQQkAfW5szctDx44k4KMnQlOE52e5spVbetM00qBIJ2ofB6902h+KGopP6Ld54uH2
ObicHb0QOjCIUhHTkjMuB6tL1YxsPFX8fFKUcq/rjVodxkoo9c7tnCjZxRZSFBtZ6uVnREkAGRTy
A0hM6DAsB008M7PtvMt8b7YCuHtTHe0yYXYfoOwbuy6ZEAoZQIneB0EgtkXMHXoJ+Z2MkNayjiVE
5TQfaDt444xfkZdg3TM5zenuFQUtg0cOISBdO3dV0rULc1Rmhw4m+JRf8Gzj3xnIkS8uIogYFdFC
/3h7vNV2oUdMSgdk7BVGTlNltV1mnHJaRS+nF+7UYK/J/p2bGO4h6py79QyAO1Cppn2FJRKqRqvn
QG2rWq1cW7wUMF0+NjEKjtD/4424a3WFyQmRGwC7Ia6i9LX+TN2cRGmB/NmLarbUS3h/jolpZBsb
35R37x+RgxxGHmiqxJJAobmrNxR80tSUkSVepNdjuje0pNYhtTZRvotrzsrBG1oHDbbaEb/DTq/K
HSJ19tuQ5NDwx3QMvmlh6Xwo1a6ejm2RGzqCCFmQgi9rM5Y/LVRlF+IWMuzaHKukp1G1c/FsAvzv
XtqBE7Ivx7zOTnSfzfEBOn0ZndQsyO2zAqDLPnizWj2FZoQdRR2MpH47YTph+DaxnTZ6SSu3LY5e
hWrdPlQblZUySd4eVSwZxFPh1fnnNI2ASKGpZWxxXVa3xuvagRUn6qfCxZFa3cOzrlVxlLnqS90X
7VOQVd5Ry7PkNHtJfWzyWr8XB49oJXAerlQ2HhfV6sLQciiwSj5qL8ZYm3vNqKyjNL7ZAbtLtvbF
5bYARUe4w6tNk3gd8tCZGGwgptqLmnbdrg9BPcxtuPV6ygVabT4U9mC4SCIBErOrBTSdCEGfZjJe
OorH0T5upuA0Oq12DLVU2eui/90lml2exIC96u374srxYiFlgIVgkpQhXF6+hjIOSMhl00ttFfmh
UIrwvaT6bdyCqyueHUJZE4kdCneSarLGznEQVBv5Ve3FM8dPduwixuqqu7qIfoVFVqDqvpXZXE4L
ggnsFnIOqVKzVhpXin60m0LRXgDrVo9tUnwW4OM3ZnV1EPlY8nrpMqxbrp1Xtn2X2DVclg57tz7U
ohP3xZZY6+WNTm0cmDjKFzxZKJMtR+myCr0YeueICBRBeRqqubV2GG9RHze6fNNp9sqnooiG1wGM
Vkyb1pMCtl0HIhjMlynytG/9NBdPENTjZxAL4UvdGuZpSkWy8RZfmSPydAwL4hGQ1VqAR7G0VnRB
Y76QFCvokzTB53mMMf/MULy/LwpnL6K8wWlDjpYmK/Iby/W0RqFBuXTNl4RGxn5WrPSA9DfOo1Gj
HgKachsn7PJ2ZDzZgIOT51AXWd1WaW6PYUBB5iUJ0vEwBVa+d1CLgGc19LuqC6f3t0/05QeUETHN
RplnUJJZxXBxGWMqiyLyC7Gwg5SEMKruyVFcySjwWqd+0+LhiJFblqdb/MPLewzBWOimIJdgs1GY
WS5tB2XJHGfNeoEoV6JwpAbfYU8BlgIn9TA1ofhg4nS7n7RhS7TvyiJL6iNkVyoAgOVXYVZCRxt5
VuG80E8dsXcIuqND2XmHE5G7K+AU3f1RqZpwU0On4EbjhlnOFKhpXWGSTLXLCQuERdDBfNXNNuIs
HXb1IIbft7/q5V3DeBChSYTRJiAVWA4ovBlAddwpL6y+ueu6othPbr3VflhDPDkcDCNZAEyMvoe1
eg6QdDdTJ7UVLCgsvzDT+dAO1X+jpf62Ojjebtx9jCMXRpMqzqNmPbrJNG0kPHJ/Lh9DfgIcRw6p
VAlfR2J4igH4JLLxe9PGzsCeAnv8mJacsXBXeC7iJRU66flD76VR8KvXtMDYOSqKV4fbK355jgBB
0ogh5yKtpVS9XPHZ1OsojdPQ9+oAsgFSrhp9+rb6z64wZ64SXG3NaKq3iiyX0ydRl8kXlUqSIn11
XQy46NAozWO/tIX9iHFcK45mlVfqro10W+yHQbX/M3RhWbtqNrrPiMaYv27P/HKv0cqgsCp1Q0nn
1y8OsiSqE4/A0yL8aV7aVEuOVlGPGzv68shSS5KlfxiNbLg1xiqZnCDNwAsjtoXE8piMz/SO3J03
oC7TWlu1gitz4kqkkko8gErG+sByWXV1Ena5jx5N8S01CvPoesmWY9drNrLcvEwK/KQGQVqnXb/a
NFE7huaMxr0fJ+5s67ua1Ut3TUNh9KHvtfhXWZjqfPCKsSqinVJN+fgc1sIdD27RR75dqYOzt3Oz
ND6iV+j9DOmSaDuEH4tun7RqXR6E5oXGEzeOk2yQw64tEdVmXl/aBrJ1sNzweYJKR9F7uZ9ovb2n
+a/sHVR6No735VMPwMlAUQaBQvDGF8XKqQ574QWF7yi6uVeEax/GILOhLppbUefFhCjqgd4CxkvI
SWq3is/6YMbsywlKv9O8eD8OkbJ3yyHa4Axe3BOMwllhT0m+LA/rctnKIOkLLRsrDmwen+rGIJRo
hK3sgiBIxh1g+OHUwyt8vPOQQkWhn0q8BE2Maa5eIMPAHq0Hc+d3dofYgdLjyGxq0/EvRiFSAi7B
FYic9XJyWT7FqQgrmqqBNuy7tgtJO6u7eRrMRd6ydAJ5TxEFXY4y2IEV1yhy+90YGI+zsJOXjNDm
QOVnq+l4sf2ISrjTiDUh8OFDtFq2acbGa/Dmyp/H1n5oEUw4DKGNpa0S3f2AMBSqG9AzqN5JBNxy
VlRiUiOOktrvtUn/yrdJx93Q6uUxqcUU7+oR7a1imPV741s5LIxL3FlekYSrGapdUuhR1dR+ohuY
rXYCufYxmL8FaZSfvDxT7nSyhHnJgIAWCKXJtS6K53FXy0pEUfuqm1WPLijthyhNu2OfOne2/V6H
YjEl9pOOMVXD5ZJOltabMLkZKtaqRzXJkBCIzf6YUht6k2R2+v7e7a/RnuZLSVYklLrVdW46VeIp
gVH7wJPtY5lbxSnXlDtBpv+bFRVCjgCQf0ooy1lZdW/G2eDVviNsFclilJuy0Z5Pli62vB0ur0Qm
RBmSNhm6nbAEl0MhnmiPKD3VPjLaaBPp5fiuxUtt446/vBKXo6w+Ey2vMFDyqvGhiVj72Ha6aW8k
ehPtiOnCn4o1/ujtIfn8Fx8L+U55V/HJ1old7RSWhul348+hGz6Pk1ntDXvINyL/KyvIdgfEQh4J
PU9d3YiW2QUw5+zG77vM4ygn9SGIYnG4PZcr1xQhCY8WGQ1vyjohDnKAAQ0CjX4bJOnehB3ruzWK
Vo7WG+/+YihwOYBkEUpAKWi5JQAuhhDX5toPBy/8mDWz+iS06E0o4mHjybo6KWoKwGEl9nZdyo0p
21lF59S+K1SkpVsYjehZuHsR01+4PalrX4kslHsXtIyEby8nRRjTGUOeNLiWhso+r/TipIfGh78Y
hEqkrCbQfV1HsLlq93YbFY2vycy+y+dx1wlt6zBdxMlsBNpcHFd6axQhV/d5MxhoBfYDG46T+lRX
NvpBomoQlSjqpzAvtuQyrn0leKEY6BHFYoKySgGdmKqW1wtmFQdTQhwoeuVUKHF37jF26Tf2xLUP
BXIQNJoHvp6C3fJDGdgQ4y87N1iDG9VDHKrFrrGGLdr59Tn93yhrbFjgQU1rEqPx2zhuDpT5i32d
9CG8zPDX/XuCDoLk09InBwOwnA8cxG6mMNn4jRIPTxiamPuwnYLjX4wiPclkOx5ftNWeCHU8bCcM
2/2qr5NDo4kfGooOG3fQtU9DCggRDdgqFUG5qH/0dOOmHpVwTFsfbS3zEI7d+BAJ6/4gneCZl4+P
A0LwAvtreYHr9W7Z+gAm3H81Y7C8J3PKGv3hL5YMAqzkuPGWr5NapQtR3AhydLfSZp53XjqpNiK7
BW5qfzEQsNpXThnNkNWydZ7VQeiKWTYc1Q6kBs6uj2lp3j0KQA6oihAVVUq1q32W9dYECd9q/cxM
jGNQ/T/2vmS7bhzZ9ldq5Rx12Tdv3aoBT0PJjXTk3p5w2U6ZDUgCBAgS5Ne/TWdV2gdHEp84fqNM
WzJAdIFAxI695bSTIaAYG3qBBYUVWIKXJmy5HoCN9kUgb+Z6sHdVVZK9y9XzLRyckYWcZ8EGXeJK
8qEK+Oz4qBpgrD05ZWl9RyWce5fPPb0G61f19elRLf7U2SMdYSWMZyH7QlEtXm7nGztqBxbqCGDs
GYLe6ooVfUfejsUEKe9snFj3ugXTb3AswzGCNIHX9/mzXXREDhEJBtkGniCATp9/wNhgyrU38Bsq
JEK0RZ7b97yGoMYO1WHkU+A7as0CXt4iePWgxwj/wZ4xHQovriyrmTwcM3gwate2xGuOwDHMqetD
jTWB4mazFg6+7BNPxkW3GfEzxFxMA2IpFIpWgMnd5NCkLPaxVXfBR6iJDfl74gnifuW0yleCGMvp
Ol/b8z6Xb/rNaOVyHDRivv1NDz6BVxTBsX1QNP2nicIHfXobXdrHxZzA1C86cBbA2uddRdEsPQIS
2RtUbJG9FkBR113OVy7IhyYRWxXcFoviEmbzvJdysPvBkp26geT7h8aTCuRV1Ss1O9eqYmvO7UOz
h7JH+GY2yo/xRj7vjDF7pgjpqhtXlPJFHs3fgGxexAizNf77i54W64UdjRoEpLVwxZz3RFxE/niv
+5uIcbKv6rBFQZIrk3KexHPXCXYLNzLQ0h7cmYvai2bqWBmQfLjJWpkntIKsYwUlhpVeHhgQvEAA
wAGzWtDThkEGz/lgl0473EjwkThJDjphTbOm3VO/zp/rsmNEC2gFD9JFisMs3/N67ndj5AwAIQVQ
QuhBhdjtQK9u813ntIh1Pb3RL+zlT0Q90HF4jSz2w9gV8Jt8IRtvvHGiEdeAAtSw3U2BDsRVOyOf
tW8n2bU7pOqGD5A/dNWKI3I5tXBEERGH8QKoGS/x870CesK/CCJvAoidHwaEWnYSsrPpOPtrfAsX
L1dEiLExUaiHs428q+FYAdw0F93YuED5NtPOhp+F10lUHSPSeTdOLcJvtZuVz81+ImEG24w7CaEp
yA8YZyHKIa3cNyK8URFqI1JkgHI/tXFoij0ZyNQfnl7OC7sFPAOUDRDixWPPQg70fDr1qAaa9yxC
cfNg7frCDhLLWbWOl4u2kGMhCY8aOZw989lCXOX3sVvNkIpDafleRKBu24W9jFqIxdFuDW+/HK8z
u+/gmbwQSwM3vSRbl8/5ze5zuwrtnk7ujZM53r5ggDyBflUcIexnQZemc8AHWyKfjCAwWCedtbvg
Yt9ABwo0Nsu7abEypl5kUADD0ahwviG9J/JjNAp0IV3Z1y+R5hJ+UjSNqvZz0ZLq+PRyXpxOdA3Q
CLApiD3jGeWej9yzi7GwMmbfoJKBc7DBu4V9jHkBlTyc1EHvce360c4voJl84ER6csU8XEw9KrJw
WSwQCHhTCCKcf0AniEbZnOXfTlAjRHwY9Ghv4rKRHwvs+j113ebPWlTqUwaS6TzJ8yBei1Jf7DV8
wVKECSjfQtlhVk15pVcMoE3ybzlqz99qUgyvEU/LPwaNv0YWfZkhXerPEJABUgGP8Qs8GhMezFHm
BLdw2obwKpsHEia0C2KZ2GFVhTsWF+MHJkvRgLdR10NqxbLsXgfCBqq4gxZZu/KyeWj+kaRElS8S
ETAh5gagU4gorwhuvVxOoJivG8h0TO+47A4eC/xEZvY3GedHm9XPTuZgMoBphMtlY9tDlPZ86WfA
2kawDAa3QWxHu6G0ssQiuUhL0auVUT60xj8hzLDMsJQmwliCswX83EV4O7TaSYA1AjCuD3AP0cx7
8/SJulQow7DgnGBDAUkJomNjR/cj6u67fAyxn/qB7NU8jPdV3SES15BmvhuBVpmScFb17TTSUi9M
GRk99qxXb2TVBDp1qVOskQRfmG0oRyLjgywJbn/cTYsJ+s3CDW3ey44V0e1oCe+GDc3wWkNI7d3T
Y3+gF6AoFuAPSIeWgMx5L0GZc8gnq/g2HJWG3FIr2ZfBD6bk6W4eWE2cHhRh4AGEx4GZawxYEaqZ
NBHI1BqaBM40vRl9ezzaSDmvjOjCgV6iZoCfIT+x5GZNUuyw8uZQDVZ0W0f98H7wi+zlYA+Q+whr
K7G8TH14emgPzCCcFcAGEH0E6MczXIiWsM4BqjO6DcKsBsCnph+dqF8ren9oAn/qWCyhVAS8DZ9M
DdLN44jGt7Rp1SGLlNrZLGyQdLHWIMwPDQgLBVcBhEqLg3K+JXw/D/Owq+NbqbtpP/ac7xDVmFfO
90O9LIgaeAqYNbx3znsphNBagfj41u+Bb+sRQNlXYDi+evbigOofkNFFHhJUJYat1HbRQrSD5icQ
wvlpy0aVWG62puv8wFjgQWIXYL8tsVtjLAFyRqUdwe3no1vvVBnSawoLuQaDvbj5cU5/JnIW5PyS
LDifsqga7bBB2eTJayI17ycYrfm9TWULSuhekwhwYeDb9/AeuL3rpGPlB9BPQNS01pEn75CpdvQb
FEZBrAe8Z6LegZcSFdaY/IlUiQ8z97m0mF8nHeoU4z0gvTH+n6qWXNUZMFWvI/B6QADICltICpS+
37wXkZWdetiWEkWVQW+BJ2vEU4v5w1R/Y6jKEq9ZKCYE/vO8fjPr0gcelAw9rxJIMGRA13azK19y
kUFDys1J6SUUNVtxQh2/+j5S1JC9KSu/Z1fCYY5/8OC9ji813i1hYtkgSf88Cquc8S6xp+Al8Uo7
vC3jmnXXoBjqs72lRrweWmeKoVoxyxlEVjMCMQlBGJqKfT70xPtm98Bb3j9z48E1QhIYXEIIFeDp
ZjzjB1dAhBTUpLeO0/THXkJnuMndNTf0YuOByQrodWA4YFovX2oDHI2I8im6VXAz9oHb5EhLAJDw
9FguLOrSCxg38CBb3CDT4ZOE2A40x6PbiKnqFAD4mjRD7r2sXa0P2VjLT0/3dzkq7G0QdIV482IS
zcsi9rqY4af2baVKduwcJD9A/+M/e1QAl+LSB3ByqZkyCVN8qCJb0zQ6tyIPxZ6FFT9C8p289Lkm
177TrWV9L2cR6VcfyGEUTwD9YEZAmsoiKhDSvQWS1zuhkiIukgJiqB/yzCV5YimUBj89j4vZOXsj
IfSHaCPiVUvUGO7Nub2YZNxzipqTW080Tbj3Q97de+NU8DRoYeTTzifaPwK+o4OVgOfPwJHRNSpE
EEaGcOhSoWncIaMQS3VDHN82Uqvphuu4/k7Dln4CARnNjyF11BcAVyGVUVOda8QKYyn3Ks7UPe8b
Sa7jGiDkxA1qAnYwZESgZudC6ug9aAykk4KRVcz7svTCdjd2uuef3bDJEZJQ1eTvOBWqPDDQKYu9
Kn3Wv42zIPiROUP4sRuUC86YCbGuxKqG4OsgoY1yfHrif97GxvDB3rIA+rwIfKdmTs0G049Caax3
q+eGJ91s57dVPPpeUk2x/80dpg9tNOwnIDS+CzbIz54I+NptYS7+wpANz3GpSQUiyjNuPlG4HVA4
LL4lFS3TsRe2QGm/k9Pd1FO6EoW9uJki+Fsgxl6ABuDUM3mAstHtWylkfBvnENgb8TRLvCr/EujG
S1rSpW3r3OURrpqn5/nCUETALIK/ENgQMAgGF2MUYWP5tKxOY8nUJ7A51QkyVs6Hp3u5cL2WXlCm
Bv6+JZdkkjD4HQgxB9pWJzkQmoaNbb0C9ys9gt157X11YSMAJEZHoDdHXGpJkp2fWCgsyqZQMziH
6xiIoUB/1jQPdxmJDr0aihX7cDkwRIYWXmfcIA4CjEZvedFqlnOen8Q48B3IcyGyUnP3xm7Us8tO
wKUGYAO44TGohbbDGJjWiIQAp3SqNIO+QSea41CPa5yWl/sBo0CgDMEJpBfxajzvhYCnmjlthztK
ZPUOfkdxzao8XvFcH5i25cWEywOgdzC1G5HfrghZSMeCYtqom+85i/mXaJ5RdF7JtrD2T+++CyOO
Sn3cgRhRiDwQyPzPx+Rn5Rg0I+5dy89n0LZwKG915Lvgw0tSDSyFAuFabO2BAeKOAmpzgSQvdQXn
XSrYimCmPT1B4ZVfZ36PsuWpJzVOV58Nn58e3wNrFmNsy0WMTlFOdt5ZEercs3LenAiT+esYCch3
ldeww/N7QfLBwf2LKpeLWUSMpCA9CZvTbM9QiGsIORDmsZW1emgsi/IIYpM4VigkM8YCMpiWt7Q5
OSrKjpBmDr7mIEL48tyxLLSZgGcuyWYgt41eSMxpXvkZZox7kNHkTpzkQ7dW7HRp0tELyA5B0QX8
DrK052OZQ2t2mGzbE6vdOW0gaH6IJzof5TT01x5xdNIhR/yy75pgTQHqcsu7CyQZBgkvkkXL+Lzr
bLR5xa2iOTE7HMY3jmiC6gay0I4+CTwl23eTw9W3gGd+9exk/k/UDSiZfAhmIMJl7EbJa2lXo2Sn
ugjGaMc4KpJDFFI+/4gB6Y9AOZyWBXtvEurXJSiS5ihnp2yYW6Q4UCTkNz1P4zoIk2dvF5T54f7C
zYXYvOkFulXDwqLr2anlszoiOhKcWNWzFY/vMk4KBTKQUWBf4sUDj8fYL6WsXEVIzU5DRccrcOzS
YxGSLMVbrDw4Iw/2TQNJRhBhRTsNcPFhiEbvpoXNS58e7+UdihwtjjrAqQt5v7l7JsTgEacM2YkD
TpmOXRskDYhODy4R2d6mkJB4ur/LQ79wpmAJF+IwBIiN3drknq+5qPipEwPbQ3fvrgW+acOg8KZd
MjmoM76QIGmd2qujRvETxKDz3ezG1a6Ns2JHnYwfmtmSV08P6oEjiAIbAN2WMkQLwdzzI4g3xSwm
EfITToq7w+3kHkoIuxzjGvp+0YzIAiQa869Pd/rATMI9WEKei0w2gnjnncJsZxNv/e6kMyfeZY5f
+zsHrmW0smIP7BBEthDBBv/AwjRuDM5GMaD2J6s7sb61fpRBy940NGg/SBRxHBxePluVESLpoHTA
VYrCFwte8vm4IkeMvjtG/ASlVvfFkjY91qOO9sATrriqF6kB9ASzgnAkrBccVuPZJUQHycMcI0MU
xj3IvO6GHZ4hEObuHBqjRL1urPfB1KPcYyj6a+xa9unpNXxg4yCYvFB0gLXMw/V0PlYJ6pthnit5
golj7gHmGjxirg1Okhcxs3l3HSBS9aYFydgas7d96bagMhclRrg7Fg/QzJIXYBsC86ryT3UHrFSI
+8nnrUiAE+D5i9kVXXkdc2iCvSqQxBY/eKjnMLXGppJv23CG4npCWTAHP+xAsu4lqvBBt9Frp5OL
nLXVXj89UeYmRI4dWwFrhJKOYHk7nU+UGqG6C56s+jSErdwPM32Rk+wEirSPkE15bpxo6QzsyQji
LM808Iucd+bYTNnhXLWngkkbVX01GHa09dzXC3pZOEvQDawunkrGkGTNnb5pe3FChUqw830Sp9hq
7/2Ysx3wgP3KlWNu9qU7lF7hgY2HBXJ0ywz/liDhHkQLo2iSp5KTMO09XDF1PNgHiIkPuzHSdSqn
MToIEeQ7Z+qKFStiWit0v/CfLUWhePwiin3e/TB0NhhheX8qhixDuBVavyKzhuPT2+SyF5xj7A+4
egHeaGYlfSAJhx5vrk4ocYted9BJb650041rDvLPtMjvIQuwaOHuXnBNS0o1MN2EQNakjZUaT4jb
ACnpuJWOUgkWihchJIfbYx3N1WfPJ519VwhHDfOe94Evaoji9A7oYiwlO4QWnDHc1Twv3yEvbc0p
JN0rvYuGsfOh32SBkwiB8apKFA2iOc1Bd/GNhlbzrgTFBUkaUVSopo3y+NMEOQooXFvkvRvIoHqm
T4TBLsAL2ApQWy0h2vO1cylU7nXX6hOLyRdn8Iq0YFWwcsJNAn7k7cA4AysIyA66wjE3eulyJ2pK
PiFkOtj2QWgfzOod9N6m/UzA0bcD0w/CVUT3sThARTdvT7WL059Wfh7JI2qZqyDpBKJ8iY4KSfZI
NLnjM19GC74GOxnHFoldBFGMxx7vohHRuJmfhjiCr93Y4Q1pFBL3P/fx/3zX/ye/Z3gEQGe2lf/+
X/z5OwPtSJkXvfHHf78uEc2S7Ef/v8s/+/vXzv/Rv2/5ffu2F/f3/euv3PzNs3+I9v/T//5r//Xs
D4cW7H/TnboX05t7CZrMn53gS5ff/H/94T/uf7bybuL3//rjO1MwXWgtL1n7x39+dP3nv/5Yaj7/
5/fm//Ozm68N/tmhU197Jsqv9T9SAE7u4RL91ep//+n9V9n/6w/b/icAJYDDA3CF+AXwHX/8Y7xf
fuL/E7k43GsL4yjuddQK//GPlom++Ncf7j9//jZ+hBjOUq6HH0mmlh8RtAfRvyUDChMF6wSn47/f
eLZYvxbvH63Ci6pse4mWz+9WfA+i8PDKQNUA8B5yXYst/s3WQn/N47KddgTP2+jgZfUQpJE78wBA
l7L9REDH/aWKwTO245PVhIkGlahOm9buxWuYg3DcN2AGQBDXH2cr0aFfhIdsCOinVoYQnfNHS9eJ
ion6XjKLfPU736pfelYheQKpCJDpAS9M1EEQL3pntVMGB8Yavf5YlYW4zbzFt4EvCy37rJ3VgdQ2
L44ZyrWvPe467SsVErdD+a0n1MohX27OX2YTE4MqOKQVQeMSoSIO/vn5xKD6V/vcj5IwzsYX1hKG
tKE2dw3sTfGqroidVnGF4uasYfnH3/bRf9bo9zU5vxn+6hkvx6WAEuGoi/unQGmci3ElExA2OxXw
/mbS9ppu10/0+u/jQz0jNh3E+0CojwCNmYuZRihuqIACTVXZICAJu3EEZpP6dxZi3NS99hHzGl6G
vd/ROzJYw11F2qK0E6hzK3CfjnMgyr1WnLIGNfV8ZOAbzsUrj0go8tFqamRCatDsJKp2Bn4EZLkP
E7sNlZcUo/T6ned34Xs7HphKetF3dTITrb0dPPgBGmL92PvHPgcEMRwm7y3lzPsTUuGom7YKFDmM
b+gc1m/UaOvPoguLGwqY1A/BdFDueW5N84uF6fcrKhDBz1840yASx56yfceiFjQ1U8e/xbOs73kL
GpYdgIRu96Jxcw/Ub5MmFTRJZ6t6rRHqn/cea0a2kwLAjUPnWd1nWo1ed5hlJO6jYJj6naZz5Bzo
nEGDgVUyrJMwr7N+x5AssK68DsKEdxl2+ykGTy6Upx02VAePO/YnRy4+RkaUXSRlPrB7WOhZX+Fa
1W/ntre8tOGx0+3wginI3ocfHO9zi2f0Jc2CUu9G4PnZPoxQOZJwj+Wgk7fyBNwk3TfPz+tp50DR
Sq7cLKbQC2IAoObAxkRQFgB0aAienw0ys5LW8k8WFeyFD9jY3aB7nydQSND7sR6SueNdojDgz4im
6gTSZjdNW1v7saM8qe0iv/r/dxBKwHAH4er4zXgsd9zZJXTd/lmeXTw/f/+vmycOl5sHuQaQaCzs
D8t19tfNE0T/RO4O4XR4SBacmYVD4b83j/9PkHUAgAmoDd6PQHX/ffME/0TcBX+JJxjSxsu99ZyL
59zIEXCbLHR9iESebx2Z6YzREqS+hb2P/Vs5rLwdHm4XoK/zdmOnBAVfrcND70PSIZnnafoImg19
89v0rtrm/342tv9581VI6DTqNjwUohPiDYp6rfxdDqHAH0+3v5ycX1b5V/vG6zqGymWkcKQP4DaV
8x1YN2MrKdzKt4Fsshon8dyuf5787a/OjOMrAc6uxrwNoCICLh54+G6OFOIURCvx7POQwa/2Dc8z
jEEnWMVTcFCL5JNtj17zFu8bK3g1RT28BwLeZZEAzs/fPD17jy3+8ve/OTE8svgQLh0i1RXqF6xQ
mdqhwqIoVyzfsoseWh4jFBiV82j1yvUPqKILwW8yuZmDbLR0ilc+LSrnNSgoFcVbsWsn4Fdqz+6O
VlsMa/oaRv7515QaL3AeNpL6cvIPKkdKYIfUUgrX4QdQAN1IAesB+VuippC8YiOo5g7KYbjoEpJH
TrOSEX5sjmEYfp/jOp+aofZHTAHwuztXsB+hPz6PI/LX8AyrwHBSx2jq/cM0QWfSYqDKzgZVrWTO
H/n0ixK7qCoDidqHA2gcyns4newVymCp2m3afWbVP4PaHu8K3z/UfTh8sEFliAt4DrdZHjNxgWKk
inOn8w89I/N8sCBOIPYBpFTWwECPzY5hDRyd29FUV7AGDPIfKAcJNB6zHY7S/un5ecS2mXH7BhIE
Pmp0w7SBuGT2JmyaTn1wuzm2XvSkiMM7vEDdtTf6Y6MxbI9TTaRlkhNAAqcwOMlSFv2Hpu/Jj6cH
81j7y9//ZmokwiHWqP0onZndHKbcg/Q1qFVAQPd0+8t3PmBpTJrZmFGvVs6UpYxEM/Tchc2HQ71Q
3e27svDijd0Y9sT1IEOEwAyia71y+qs2YK11mIEG1QdeQiD1LwftLEbw+JPm73Ntljd3bOgyVzdR
yh06v6PI29+2AGK82zZXhtUYUWdsj/BxUgcE+4daitB9lQMc1H2kfkSfF2r9ewwmfVgR5ZxGIY9S
UXvTNWDjFsAwNuJjTw/ikQ1lQhtYVk4WJidIVYhqFkCXtPc5mBlfubkea95wLNQATAPCCUE61FiB
vs6bg6dIyDd+vWE8VOm2Uw1F2dSTA8UaTBCzSiQ0MNdKix/7fuM805j4Xawx+7HddO01t/12PIgq
nMfTtvlfOv7tQIfO5Eqb6CCNoWrwIYykPOkSTF4bJ8g4aOEkgDZBqDnlrteXV/3s6jgpaDNa246Y
SR+ly6kLekeEKZU5965l4wxRUilPrN3Ni4v7gEUyC44R582tZsQSg04UgM0qB0nXqSHzELzI+6yh
B507U/upbiL3i2rzcS2f8pjPY1Kw1TrPQjaPMIU1+IheFERmITx7GsOti/qx8vqk7at52JVFwJsj
1XMe7gNvdNnbweqD5yHO/z7/ZlIRISkSRhQJ7yYkau+WY5hCAmlN1MZIs/9q3jig/tBrlJl2cYqo
umCH2YZM1MHP5rm+AkYhnG5z2bAfnHhjc+XNoB+90ahlbl8DahZVnyLAqdeqvR85auarPmorn7Ox
9FIeZtLdBXN8z8FY361cOY81b5zkWriBPekqTAXhY5r3tlcnuRvlf246xyaWWdkiiKoq99Kc6+iz
j9vtRlqk2WZGzdKszs1bFMCHcerXeMnslB01M9ggxLSWn3/klJmlscB7A98IqdW0n8bMuY48Iaxv
mtsLRNopLAahTcWbxAETXv6dN7N0Ni6L4de7Y1tjE4kgDaIMXOS8cyQCesojGy24SdkyezPtgI8O
D6qD9HcwDfl+DtjzBLX+Pj5m/DqAyFpbdXoGA1zep3MbQq9L8OfJb/xqfVmt3y4HZJpQ+QdXNa2c
stk5vV3ts4mtUdk9ciJMjla8elhkl2xOHbwbE6uwP0LQbc2RfKxx42aG6mML9pUcubhw6l+rqbVw
PXdQL9y2b0wsYVGpnrtimlMUe8TXzqDpPkO2M910mk0pCZcPPkcV8JxCJs3bjW4owbYPUPm21t3z
ZY1aZ46GEMtKegdQG1cNSUDD54FWf20a48pHOYCwxkzOKYDu9RGig/lu8J8paPyrdeO8tplfzLNN
xnQk/j2enXQ4ej3lbdqPYbDNaTFzA+4QDm1FszF1cXDfxD2rDrbH6LbnuAmz7Vu4QkgfjClD1vIa
mlagcZjajebG1DCAxnOdIaOt0lzW3kvgYsLXXNcbP924rHFRZ5Tabp92rMrsnfAduQsLTZ8HQfh7
cU2ki5/lkpIZYR7elvoFBdXRK5VlqxoZD3tyZpHvggQYbFX1R6HyUb51R/A83voiCp7HafTr8xdb
9Ju5pHY5dPngaLiEYDGl3P8MZZv2uOnQmjUBfkUohM+y4dBBgzVxAUhKUIeitm15ExXr8spzsioa
MPPks3Dg37WxzvbbPt04s5TPghAZ/OfTwUeNpOYQbP104xkMXH4GvgkAL+MRQWNnaV1unhgT0Eqt
gWfAzg4HXcXFTkVUQRDTeR5u4+8dY+KXIKQWoXbFQuuec9+VXn2E3PXGyJZZaE11U0cAzWFiZtWk
dRgLvLwCvZIofuSCNfWcdO+iLHiiw8HvszEBFT6K2TmSfpu2jFm+3RRgOmSupRZi2TYZi/JeVfOa
5Oljn26cUzmLnrNiVIeGFl6CEpnPBHy2206Sa1yuFiB47gRQ/iGElPBe6vKrVPPzdN5+7Rfjbu1k
rCt4wupQBaiyC6oS4ALhPA9Z/at145yGbkXyksT49FjZryXSI6cMmdxtKSqTk0krz2khd6jS2Qaa
JplbVJrtUbwQrfF4PLKsJnuG0+kYSOJ8SCevAT6SQE8n5aPTf9+0JU20K1gkHSTYIVWbZ7J+EVfS
3ksk+re9sMzqfiUy7uaTr1KQzXyxK+dOeu7dtg83XGEtpwoMfqRPy4LcwDx+nhyk6Le1bbxq47Js
INAaAto1FtFeFT7EKrM1BOxjC2qc05ZKImIwAqQg7URBZRW+Cp1ujfX5scaNc4q08MiljsihrfWf
5WR/dPxmhVH9saaNUxpBc4Dgvp5SNCv7ZIZ8X5BMIDrYZnod45wOua8K6ok+RYmr9cnrYQcSWc72
Nk/DhP6oDlK0dcZU2jAUozIdfitK/ryClL9tjMnSi9rCLhxKoVIUkU+7puH4dLqWeX1k4k10f9wG
HjCzTZ8CZxa/jmRuv65Jxj9u2usmG4LTOwDqQEc9JUVWJG4zfgqjctuSmqDb2WNxlRVUpSCNdRM7
0p/rLtoW4v2JL//NLfVGT4+li7ZJJd95anrte8+Tqfq1msYJZWOW5dBT6Q9WRsiOVNmrcrY2xgd+
wnB++27b5jyciUMOII+4hWLr50hMz6vf/PXhxhElBfx0wTAnddHesZwdM+jRbdsmxun0+Di5GjH1
A5uHKzE6Lz1/2w1qonv55PcB43jbBU3+KmI6bUW2Lc16oQpd97pQCh/Nm/fzoHZV+GHTbJiccHVc
CT5TLKJX0G9Cx3eQE9lmp8xidNUNVE8jYMWTrOx3MzDaaaVcud/24cat6baZbqsy7lMJyanEaelV
nMWftrVt3Jq0LiUk5ixy8Et4twRCOIue3rYr2TLOJDZ219UWruSiDHTig9tzj9r2YZtjbhnXZiSH
sPf8gRw6SGWyfYQo9rY5MU5kkRed1xVTn6oIYI7RlTyxu+DdtsaNMzki/z5NbSYPdsGvxhq5fagV
rykeLRP7QIbIxHQJpSxKajQe1f7JVfx76U1i06yA2/48pACIGuq5olhCftI9+Whbg0F9Y9tGdNce
S1S7aBthYxCovlJRXr3oPL1Gw/7wrKAa9PzLC+kNNfxZbBR/DgDLrN7XwZpkzWNtG2dTx8obaYyT
D0XRvtqB/CpgewceULnJtAAteP7xfGw80DXjDOUe/wppyY9IPrzfshVRyHne9AA5bRGgpPQAVmF/
3ykKNhCUNm3yI8CldN66KIYQ8WiND9f6pJj1Qg+AFm/7cuOEVtCsBTukK9OIuq9rAA4PKOV2Ns64
cUJVjtr8WA19avH6ziP1rhLFCj3pY7vFCBAJn7QTkNgydRzf2Y2NLXa2V/3YNCkmuGpCRkFGTS8B
MAg+gyH/RRn6b7c1bZxPLfqMRg4R6WQvlMws7I5tU21DRqDK4nynMH9s4wHwnRQppHnfzuwmdEG7
uO3TjQOquCNpYY8iZYC/1IlUgrwEin56s61543iOxIVV9BRWdJj+hHLFnZbRt21NG8ezx8VT8IDJ
lAb5G835tdU02/ahiW0asogGVe2JdB66AlpGubMndft923cbh7OcvUwKTWUaF3xHvemmidbczmVW
L+831NKd75SRIB488FCkRTP4KhEhZK26gGto3Tlq2m37fuOQ+rTVLWW+SOvS/VIX3kfC6btNTZsI
Jg3EI9gHMoHzP8irQQoI0Q3etlSdbQKYcqfwS+E6+HDP/tgMpE08wj9s+3LjjEKVEZRPKBZKfaf0
xsPsqgm8Q1Fd0P22Doxz6oGxP1JRjS2pyV3ZOO/Au7aCgn7E6pr8LnXpd3gwo+lsiu96q7zN3GBT
GgryOOcbso4m6AoNk0jdrFk4s5z+zs7HchPSFxUE56074WBBuAU7MbNAqzeJLoVe6zbAGNiGzxtv
dEZ6LQuRovAGrJ1DeOzGfFt02DaxUL3wlPJiTDnM48thAjOgrzeeIeN4xmNeq6oDI26YQSc2nKeX
sSi35c1wz59PSoxdYmmHitRmw8m1u1fC6rd9t4leEiWyE8EIpi4ZRB9LW9zVtNv0iANL4flXZ9pr
aA751DTAzIC7KB+TbmqibfbQRCP1btWRisUd8jbgxBcOvVMk3uaCmqWxloV3VutbXZqXbgPCSgQq
DsoiwcaJMY5nhcrAGexNODfx1OwiFQRv6tKaN66ocTyHyg8yYO26dI6Fs7Old4ObdFv2HBVe52uq
UL3MfM2wXRg4vyhs7URlAaqFgW6K4UBO5LyHDnGsiKiGpy60u79Aa1tfKdqsKZQtU/zAVW1S3AL8
a8W5brGyeYGC9RahuTTLvG5blgK8H+dfP1GlItFkPI2IpN1uGHnzQ8XhuPFJasKZ7Aal52NMeCqK
Se6bHAXymH//uOm2M3nhwlDryBosnqo6cHZWANS6i7d1sq11wx6AJtZGjL/lqYSKZJ/Ys0O/0km3
ayxSj6ytb9zVuoRY36gxN6yoWFL2zXtdr1HxPta24VCjInNsSKgw723EryZpyeNYs+dJvf432Aoi
wPNdM7iDi9rVkadV5s8fLZblVyAY4Gs0HY99vGERXFhh35mwrHGbdfIYKvABJH7GgueJ8f36fsMq
INVHWcsHzLwrx2shovdFV2+L/EOx5nxyQto4QDALnoYeNMlzeTfS/u22HWmc1jybQNtc510atvEX
cESjehkkO9u2uwk06i2ip9n1WYqzFCcBoC8J6JbDw6ZP94zDJCaCHH2N1kG4rBLf5i9ou4Zi+gnd
fsBKmjCjrtSA10UOOAYDmmcJssUVzEFYarrLmzinVw2fxreqkfW1K10SpH1RdP47lLiF3Qn6LlK8
jcMmuKLIS7KrCqQbQRLWJYLxUECJrDGZvaoT78fOIWpnTV1Lv7L/y9mZNUmqW137FxEBEgi4BTKz
ssYeqscb4nSfboQGECAQ6Ne/q/zF53BhtytM+K7DhyKFhr231l4P58FQMgSWpIoS1NpPqZnXuVIR
qmQlwy31ep2HIBMXkq48vta9cOC2hKgmfA2g7N3OEUVndUXTFc90qrX+3Axobka3HYH9mSZkfWHc
a9p9X9M4hnl1zALxY4qSYQD3iOTLZVzxe+Fu4pOTCBegNDp4F8qSbWkz3zRR3+T3LOvQFxYOnnwk
WQ7ML2Hj1bTT6C9hn2fb2Wm1xNUyguxyWlIXo4St+AI2oDK6Rzyb51uZjS1NC923Y3TnulrkV0Uj
G188RtuVCZXL1cMz/3HsljCu4nBZfCHqsfYfVST69FgUspfWjLADXxYDI0mZNfPnMRs8aqhdZo9N
/724ZuhaC3V+3l9y1PLg0fDivtQc67mBS+vrPSHEyIE0Z/rL1ht4ifehE5d1CNuDweVeXRN1beQD
KuCX3OhkPZGpAwsvDRI5VIeW7x7Pa2HkA7qs7S+4H/jtTHybBHDROfbs3XZvZjcuA1AhFx7mkO/Y
KV0VzMAE+X3s+bvdfoEvLl1mYi5qyD0MMPqB4moTRlfHrsCjf9jr/Mu9pkthxNLpsQNdZA1+aOHo
zzFw4uDOuTvK9RrD1mKm/YUlvEe1MygAjM2Pzfq9kx2N6w0JlDIXzvQv2JN8rNP22Hrd6xsX3ECu
iuC9k7mGP5O6rZPoWFF8L25MFiiyIlROL+ibX4s6yGWRq+h/M23+Z3Sw52SMYUOZxGX1pSEwgFrl
8JuJ8fnQXIx3J7hAW/fSpWF/mbfZgCq/tjc9EFs3h56+1zZy1oZzR9h0aUYZ38fI29DxMttvx56+
C2yc6VQUrg0yHRh6F3OKGd62b7KY/xD07dVkJnW18A0CBNwAwXBqjlhpYJB2OfTueymZg4H+lLRd
jzZapW4ZXRJbsGFkx7oHXkyMXimFJ9E1kEn1mOzdnN6C5RF+R8a8HSs077VkKXzUvJ4Qr6JQtl5r
oGEuaWjTY3s72R1OhKo5b1/2ANHqppzc0BSz1frYDrO3a4vGaAWvJ+svwdbRXxxa9l9ez/qYrhRM
t9cDnxDaCS6kuQBtsQRXmXdRGdbOJW9Iv/7QtQdbwtd/AM2sQK6qrLt4FdHx2UhYd5d12hFTwX43
eEY722MQ5EpUiBFlXjY5ktEzD5KkP/b197KZScRdH3eRviAEekwXfweY57Ga7t4Hullx68LGvrtM
K+G3kRqzAq5i7uCi2x28aF9m4SwQljuYGmZloAV8OTTvjDofW9W7HYmF1CPZeokcahvVd4C8oR1v
GzYbHgtN9so5H84jGoFJd6E0gof+6uCUVAgZLwfP3716jk0ecQPBH9hmAjW3n7+gqeHnodHZi+eU
1Rt46b67mLGbyrWhv71Njr74Lp9rgIqYJpnqC0L+syLylpDp2G3AXjoHy/OwcTBWgVPmMpUyiHED
4/yHY4Oyi6YsV2MTuaW71POYnWYO/0CdtAdD2X80xf5rJChZmy2SanDWsr4pRJYNtwCKdfzYfNwL
xuJ87SnrQn1Jk06UQ57dyBhOWYeGZi8ZG03XNHXedpc85u5+GnUMLKZY3v/3p78M8H/I0fe6sdzJ
bXERTmDl4wGhTzg1+UkB/NGfGKLb7liwv9eQZRur4X/X9JdwphYWXokVL3MozP83C/1/Rod7r0wN
/tewgCIJYSf5ONvwQxPVxyL9PZYa5hI2C0e8O+pfSQVOoyj8HHUHP+/upOwwGQOwpvkpSsf6w7IF
5mPHk2PdTCCQvD4mVdtFc0gm9bLZZO+NpsnFtslbhth/CA73XHKD6kIIZLHCZTiqEv2QvQ/ipj04
MLtTZN5st81bq6AQgIVTiebD4ZtXef8WwvdPL7+L+WFIU9fGjurix/QHakcPOuVf/vui+s+PBtLm
9aiDoobbanQIomm1r0UxTPPyy9Hh2OVmuHcJa1FH6Hj9Muwmq3G3MWVXzZL50HQP94Kynoh59SNe
vm44yk4RMQVcTo5txSAnvx6anPl0SybU3yJno63qWugRStF1YjmUhAJ39/oPwCq4Nog91QVoyK3K
mjB816Of79A5BU/s10/fWItM3w1B1UTN2t8KkAweCTHJW7agO8PU/7+PwRDy9R8Ao4isjM2YOmxO
9NMQRd1808plGM9IlWZyBu2ZTdWQqLW/DzbE7fcmFYP+BiBQfJ4Z8dc0DrakyH09w11hC6R80l2y
klIPw9aWvuG1/9HXWzufO4MoE3xusf6kOo7vFiPs7dby5Uzr2eER8MDgRajb2D9zQEzFe/niU/Hc
tZmZKqRUMSBYenQlD6H8fBSGB77C/3tqH8Br75c3Iqb/fEaF//AY/ZfjO6zztCFmgB3oSiWruB3g
xV4sI0qZ19ahX+iNpOJPy5a8HnvoJ0FDR+Pzqakj8bjkMr8nLWmOHeSAIrx+fB/IpEcVVl7IGv5i
ZHifR2+B3v/05ru9DFnnpgPm5IXCUbxQJL6CvfKWYcfL0vz3ECHcS+/mOdCNn1Z5GQw8Qa7j5JWr
8g3qisoh5G6uAIcofqiaEe5dzqIhB6drSeQlMAE7xdKpszeq+XRoY96L8fhWz8gWqbwsfQxYeu2/
WEHeGqc/TdPd1haFTTuDHCcvTM3tR6i346eMN+tfq4iCNypJf/oUu+0H8oRmXphqTk0LCNt5TtYI
6rBAnVoNa1j4pB+84Q73IroGXCVdjwo/piMBhG7sCzaigwdYtltoAQxHkKp38hLhwsxSd7Y0emOD
/tNH2C2ylELL6dGDW8lmSC0wgFNy7rMcN/OsWVR4SF0QZrv1luDZrG3TADYdMBJEr3vzNR/SY62t
IGm93iimLR/adhvFJU0Te4bmOitqHh1LVoDMev10QLeRc8II+NKCTXY2y6arLG8PVS4Ah3v98JCZ
SKlUAZSztLdhTQsQxY+N+Z6IutFQTb3Fo72PT3U+nHX7FvrnD9vnXkO3wQitnXJZV7Ild2kS3A3s
WJ0NPMvXAwJZIQaJtXVlhBtuxTTZS5DQj4e2s72Erk5SvmwUhEsZNdPJmDEutlzF52NP363SMJdj
nYRBe0nbydxB9fplaLZj5rAgmr4el4alTbCQub2ojajznNvuJhzUMSlquDcTg7k2Lvb02F5aIYbK
8Ow+SMe3/Kn/MFv2MrpVhMM80T4HKjdu1zMh7pMZpTxWPQv3Ujre53Apj7u86pbhUar+Isb+2OG6
l9JtfF0b3SDAUXZui27uwtKr5I2d90/Dsjv+FqjzPTr8sIimpS+gGisNg6Pwobm4l9J5mPRMoD63
6FrSW9k1ph+KeuzyY4K0f0MU53pDz4VMcjRa9Z4UmarHu36V7bE+SAB7Xk/3mXV1lw4UUGzncXf1
HiqAN0ZmRwv5Z8aw19LFzEcwp2r4JdoCutyFrU7QYNTAy/MZTkn9pU1yDwjdsOjkxFBPduVgZbLA
IdOw7TzMeQiTeRM15C+dJmS51Blt00M18nAvuvEJB+YL7PlT1zFVwgsXHhNxfcxH4d/YAiq31AOh
PZ3adB3PSW3hWBzIY9fH4V5BSB2hXkk7najTHBoO+4yGzfWNr/aHxbJX9czg2dRwzJpOWxr5QoZy
LFN5cPfbi3pApmbAVWDUvYYBhLPb73Dkx7qTgK94PZMDb/RQKzqfGujxq9xxXoYEzWGH1vneO8hD
WF23C7bq1JAfk6YfNSfHGjbDvWhzBXoIJjD2JXcfbXNtgeSYT3ySU1cdevm9arNrWwuYM0+rdeQM
p+Um5q7kCQAgbyTCf5g1e9nmaOXsl9rMp7nnwPZlsasMINGH3n6v2kT+kFBD9XyKXkzoXDLANiBO
D4n9YUT6etaYdImn2uLhywwjcTXFQ9ErckwSGu4lmzGfYc0wd/OJiMiUVEaiQHnsx7Fxeck0/qX6
0IMRBkJObU8L4brIggDdhGv8Fi71T5/05d//5ekNhM9hHFB76iHzKno5No8qpfbzsXffHTuxM4ZG
bLCnIMddUyx9c2q35ODAkNev3o4u6nFvb08wTCXvOr3KHywEEu/Qq+8lMFyjpNybeD614QjijyH1
qa4ho/vvT/9DmrhXwahIAmjY0+zMapUs7/isW33eGFHjOR4NTsH//mf+8HX3iph6oXUcCfwIwIWC
aiFJU3brfEwRA6Tv6w9geJ1ay/D0punaKoMcpsz77e9jr75LcaXA4Q0943gyq9nKVg+imnR9bK/Z
K2JyE4dWJ8l4WuS8nDXPSAEDY39ss9lLEjdNGfOjG0+We3WOJvnJRyI59kn3gkTPdex7VCNPJuNp
qdUqSkhSjwnzQWd6/Um7dEttmoHJGuhgLIU3XUHNdsy5CUyu10+v41iNkWDm1NqBlz7RqszgXF8d
mjF7MeIcbSg5j012FqLzzz4062cRdm9Zyf9hKe39vmrqXDRDrHxKxgj9KC97vCHRW7W7Pz19t5eB
cINy9Zbn5zhA6XwJfvaqez42LLtVKoFkq8HPSM/w+apVsQDG+Nnydfp67PG7dRqpnvY+HPNzYnQH
IaJYGb9nkeqyY2t1r9EyUzYjcDL5OQf6U+TkVoUHD7+9PAtGXIMFizs/6xjB6svFf3dMGQtI6uup
Dj5DW/N0yM/+xfpIugjIL5654tCg77VZIlTc+q2PK7hw3XSjeReyY26C4V6YhSwHSY3WccUg+BFd
cB937ftjb/0y+f8l1khgI8RH2sUVYbOOLrFR6LvmTs+fjj1/F210JhqEmvv0HPfRCgv1eIpvX1r1
3vITfPl2/+EiguwWaRtIE2euZmdtgunG1suiH6c0bJoT+lTT+tpo7/iD9fWbyfUftoW90IhtcaeB
rVSnMP8q4mf2v9FZ/5mz7/VFiaLLOk14Lm0/gIRctMnBQsNeXdRD25vXbZqeWbcCJmvyJXyYxly+
ZSD+B+FduHfngiCfWKzb9IzGlKYYeN/aO+2CHorZaTTDxZFFoHkadCbybp2I7UqYngZh2QcrEHz/
faLtkM3/HL+92iMVGwURr4nPOst5Ch/SbnOFi/C/X1tk2ee473L8SxdHHbu0RjwL3z5Hs6LJTT21
M/+Rjw0/webq73Wh8MAsbOrtW9lI9P8wY/9ppu72/HQjdbeIQSG9XF23lpFqFTEnCXp8qM68XqUq
BvD+EPd0dEBAuIpt7NJrrwzj+oxqjJC6UF4u25XXW1D/RamDmrILIciXBRWbd+Aohhjwewn+p3lY
ptpF7LoGcTrIYvSqCdoC0PmWNsVoU4PouWdY70WSD33zlxm5nqMilmmrr9RLeIRXG6pAaVMBL+7G
Um4A+H6E76Bb2iKR4ELBG35r16kronwOWFzkG3gC8iYykoGXoFHotrpAM8oL4Z1Oad99MkQj4RCp
yH5ro/HP4zzEIEejWYEWM0ZIlsviSAvK77wC1SVDOnV/9aj0p3OxjuDvuiLJWMO/dS0QnT91M4MO
he5f348aNMdWbF9fJIw3xuttLTo4jU2lc+0UySpFt2198rh/I6eA1OtU1hm2p7xcmNsSXZHFJ+Fd
lC0sP7fJ7DXa/YZ+uwFaoitTZhb2IMK5BWS9pY6WPGUDQvdMZ1Wm4ZpcrEPDhg6yXNHzprI58vK0
RFltbXq82dCNaZERlqLZaGkvdZwi18ABxPR8i6/V87YYM6QDRR4FSlez7sj3wWpWuc2v6c+59Rs9
m7FP5KMfQeD9zAeSpo/U1pTe+5pnc1Mpj8am+Jy7OYKNhmfprB7Q1pPhe5m2NXi5JvR5M59DWGEj
hNdh7+XNxujqfgzgCvdN2S+4Qbim6JDNn6M1hYNlqboY+LkmC168Q9WsOheg9clD2wrbpXRe5tOG
b9n3V5Kg+kquTHYZLyST+ZlJ3pU9W50eUfXYgml5SUeW6S6cJ3lyIw62R9Y3s3heV9J0GaZDT+az
oMm0ln3DYwJrYb6pCqUrnn3LLO36u3z1qO3xJJzXsXDG4gaoyDPQiBF2W0spLfOEUvE+ktnIznDl
ketdR1yEq5DQwpDPQ5tglwYteeE2MQudK4MzX6jmH0QFaLQalzQ2H9NER1nF6ykRP1DeyhQWjY77
pZpE0k+Pcg4b9gxN36DPYkvRW5b3YZ/c+iQg8j7iTvq/2071M9qsxqCPHwcsWn7qDN/I1ehIDF94
oLMQ2MxYNiwpUh3n5jG0VkY/YlHX2VbUTa6bi3PLktyGYxv3X4VjoDsDlBDCwqBxNMrhB54w9bO2
rpGgzQ8y+5FQNpgvsCTwvMSVJAIeNEn02wO6X6YM/3EfxD97MS7+qonZtmfpwygqDcdK+iliTPOb
BvTmR5uHzTkkQyaesnFO2SnMWsM/DJKv/p1DdwQJICuA2URWvdhXs+vkbNf9lrju43eCDXS79L1Q
9WUAaXi8m4c8JaWIQbz9Bn50nP8dOVk/wncguMXdo/+JvhBdCJc0wIzGdVCtrc/cLcAji7+B4xT9
qvI2ziuj0MD6Pt246h6jpm6jq+vbeTsFAxfrTb6NIbukbJXhl5DVsv7Ah7wxpdlsACNNEeYTOlA0
A/1x8VMyPkyht+GVGmbUJ9Be6v5pBnmUn0Mu+7Syq1iwd7okG/kZsvhofBjyhf1UMJLoyhqlPffE
13DEVsL71Z1Y0tuxqUJccS53gLXm4bluZoPelCBdmmeeTXl81cYAcmzrYGQ/OM+FKZtuklYUWRfV
IYBVAIlfJ6UnW1lHwqCyU0eiolPemW/U5niDKgmbCB6YK96iDZppLMQaTN0JuPXFFnBB9PJxcOhm
PCVmdN9JuDkGJl8DOHUJfgh7QIzd/KqxhNNSKE50ybRL+i/bAKgnXLG0hk9eQaX37dVZND8/b4Aa
jnXBB5uu2O89sLt9ISxiO1fgmmSZfrp5oclncFtGHAgSFkf5B4WnvHxIY+fxlOQM1+OnzhGdFGjp
7ZKLyqNcnpaloWormshm/s6tU4PC9AocWX4T1hsSC7Q/cn6dgOYLCj+2bfCRJXIkFY/ZHFRTuER5
lW7ei89j6Km4Wax3+WXWfQDqriP1dk9BfHsXRpNoP+JygGyyaJWy+Rmogcbe5hJp7+OG0lV2jmWL
887WwNhCBQ/a871uQiHL3o8RwMFmTAO0o4xT3Tq0XPop+mBDqdFj08XWvmtXAGxveugMxGMPe0RA
eYEQBnUJZvTF4MY8ukY0n+xTMg1B9xdp10zdM0UnzLGOa8X/pirzmAkaPn/TqW+ydjnjl63ilGgZ
T5+YXHh9OzWtoFf0RjP1MI8EoLYTtiPFKvC1aP3Lw18bRvgTF8nN1LdNA+U32pcwRzKYb91yYTdz
Y4SmUFQTKKzD02SAyiwWu3XkI/5m9nmJuF2/K5AGYDWQE97H5QDPzqYMsD/V5Vqb9aMgzNKbLDfo
1Eu6DgpnvYxZUG5mtuAQjr1b0Re0pFGJW6iMv8PrJsnT6ramvQk6EuO6sa1lMD9r7fvuFh0O3CMq
6vz6E6fG1EkY64Zh9P7leo+GJeVD6h889HfgO4/ab/U1E/j0cCdmoNTdO2zIwxOQKdN4DS3P7c1q
QR1/OblXDiOJBsM4TYXNscpDmBw2fm7KoXXb9p7mq8oL0O8ydk5jjf2tkNSJ8Sm0UTb85cfJxKJQ
dlmT6xbTcH2MMfv5VzEB1N3jR9K+fpK48XAfMolBvPVEjGvV0TmxNzj/A9NgcIleTs6nqWsQPNne
42OOzXJenAz0pzTarH63YMyW20FAS/wklpa3ZSx4P31dTUqSb5qkW6aLdYG7ucFIUdX83cFoN3wH
1EGc/9XHLJffBzVIgqQcLpq01IKI9EandtoQv3EAx/tiCOYNR6FacXwg2oPPMAuSJa0mOHv0G4Sd
afADKIItLkMc6uLq50E+A55t7UmGTrGyXT2u1XTaxV8SAjFNSbesFiUKGHEKjGafzhei0oQtBV1D
PTwaPnD0qUfwfEXyIVT/QLVxgSoY+kf/Ev1g13MStfHyFHXhCNNmXM7nz3HWOX5eFPBK7wbC6dds
AhqomuIa9aOsDSx73DpTI+kYhSNPuLSk3Qcl08nfRaIbemyYMdYGmgagbswuEs6740OtVW7WMovj
5t0GuVRQAtutlw+TdwO66NEsTVwJ78talmketeZJTihMAkjfqOFENzRjqzMabKNTVtOuq8awJvgS
LVfRQzybF/wvm16Cnwx6XN6UebYkpNLzEEZzIf26fRGZgtVW4TVa/p4NWnPp52Zi/f3YzYi4St6I
oIwErAS3Erv7UqSOUfuFzHCzuGmYMzjv0zVEmE7R9W1ssdE4sNcWrxC+n/vOpiVJ2FDJjc/dRa5Y
6t+ScHTLmaRSRcDZjPDJi+KWZhVV0JQXE438Ocdh5GwxJrWYHmfo4PKu1Eyn6l5O9faUbS/UXD96
ejdlmQxPGbBHK45RhBzV6GNs+2BvB81Vsi6xz7Oqo+VDN85RibuMgXzfVO2WsnY8vkG4BtSqRI9R
j8vUYlwFv+HWwC8lRjM+Dltaem9zU/QgaLHKjiG5aRAPfHE6pXcN/Ld0wXIxTCWPCGtg9ItMre9j
wW4z12x/x2jqEg8ES0dfvJh8/jAEZHwXOvgCIwWi9r5hGfGInaJ4fLcEBlpvu6Ylg/fAA+5d0OEP
4i2FhT16eB+2MSOfehc0J0kEk4XWq71bpMqfGgfsQiUxjctknV1JeN3exHGc38+s2W6baFXft2YR
H3OqxrIN2XuVjPpTIvIuL4BRn6BVmpWUQ7GGbe6mokG0u503IAe3G7aQ5jOLVnNrxZblFaYzK7Wf
/XruRpHcbtCixp9ckKUfG+UovPyRU6fBTa3TxamixszN4K2w8fDv1tab/ZQkjG3F0uo1g/43WtxW
tS8mEle1rR5eOy8QdwMc8zBMBHlMS3tRNWyJgtslitHKjKZ4F96OPKrzxylYJ3teYA4RfvZMEVbm
W7zYuzk2SfMdkaseToklAbkxrWnje7EuCoTgplsU0nEzZp/prEz4NNCZmhPcN7YOPhYT49c+WHL1
LeAAUIsy2dqkrcJJcFvMSYtQNLdz2pajQoziipoGlKpiS7a5/blmCR3ul7Vf/A+QzBzCIW6zBLNb
YW0lphBopxInWC/V5DJmqhXv1wgFo1PfxVSfbYp9p0JG06TX4UVVfBpSTegTWo5EcgfRNY2qKF+T
/BqhqWz93ULBr5/myWYmLLe8WfjtNEw0ZAV8YjJcY3pB1PYeqXFKkAVDf+vvUNiZsC/wLnXRg9FY
kh8lklX3TSYyv8Y9VBB00i79Fk1UBt81LkKRJq99AnImbi54idmBYKmo5wW7+zTOa7XoZsy+MBhB
2M+Zw97+dZqGnIgqSYcA51XdJcHykTkvUJQJCElpYW096jKvqSKPk8/W7XcMjwj199ii1++UCeAn
P2yKrzlcKpJ+fAcweCLXU7fAEviStwHp3zGsMuyIIR2HDNsTX1NUmHmHGtCNoCF3N1RyGeoq9iNC
gEIxxhqwA3rkH4j4xFBui3mJRcD+se69sOPYuEsuGzl+VlPQL+deBDa/TlM+J/hiPndjNRC1Lt9l
nqBnn3GZT9+tkwMqWU2ogzKXc3TXDk3NygEX1vZ+EyJu8EnSFj2eE65mytEsA4LSgcEl6PPs4zyD
vcNQ3/cNQXWqXrMPAyUbqj028d48bUqpYgTjtUDLXDNTQOky0Z83lyVb2QCLO189nZCg8XxGpcm6
PjCFna2b3qeRS/nvBTyc7ORlGPKKuZdztWgmgEluPNPJjw10xVYUtA/y+hYM75jF5aS8CBCPbmFw
WT1m8AUnfpTeWmz24q/ct7zCGR/XTz2ZxlMbDH6GbCaogyviW2rLEMXnqQgyO9QlPLnoJ7pYiBYX
xxtzzfnLiYHRshEsgfu+LXEiGf05wb1PeBacd7YyQdK607Ki+wVJX4ACpE951D5mwoVImNtNPqJ5
YL6qumUdVmQ93/YhCh0POWksuc61Vd8zBCvusZNuurVD2ileZdu2lkmCjQOlmKb+Dq8U0VaNxt7Z
ilE+WBsigPMwr3FXlWa8NH4DzAYtQ+FNm45UPQyWTuphrOfpbjamF3+Rcc3kqc/k+Iykk550QNFo
hPdh2XXzKSh2ao3d5wQONr9GwkLA7OHZ0mISI84olEv1mQJVPpcDwvu+zKBdWcBTzFZcCWDfnMph
GNdSzcgYEdiYfC3RJrU1RcQxeYdNElUaqKvQeQBTGvLQ551FecUGPte3qVsS/nV1y+Dvfbxu4hO8
YXpyr1k7t1Np6WLauz6D9gq+e+tahUygAFov8RMB97Ja+nQVcL2ogVzucM6n7yNOkbzWE1KjgoGX
eOtFHazQpA7KVxL31ElT1BadZz/rDjyXK5EInYsaziLZr96iCIEzCzE/eI5rCFGRt9jeHoIs7+1H
3GiR8d6hm189jQ6c0cd4hslSmWWjcU8aF44/Yt8FcC9qEsu/8L5BQ5q0xiho7XT8rElu2wLUXV44
CQ4JMmbwFrH3LeYLb5EjoiI3neU0b1GBPWKt28KjcpdUMmWcq7vNpUgzC/RwRd8RYHe07JGILk+b
abx7H5ohSL+6eujmp3lp8/Y243mj25Oea9lel4avEcd+S5Lf0iGa/C63xiHA9rmBE7XsB/8JdVYN
Tc+ChFyvxYqzfLxZxeSwssnwmVBOz7hHie5gMYCDJEtgI150js3pJ6wHp045txzuOlnUrfcumzv5
zWkksMU4osb2EAWEdb+MyHNZyb4eyXNAvF4etxBZyWPdg6L2PkMBivwj7Z4fzURp9zvppjy9WaNG
hWUcw4z6HgdZg8O6WRPiqpqla2ZKcKggrS19BDnYxwXOQeEtgwtSeIeJlcrbmdHYAIsXrt1DblCO
KpihDl7iho+/woS2/JH4uoPCrg5ldwNT94C8Q09hyvoShCTvcDfSbebsKNzjzhDeGF2ieJzMPzqn
pwDwQG+za6CQNX4NlR4QujPEd1U05kagURNxpn6cUSaRJXoP7DQXMMyJyF3ISIIYOrFBd9NCg7D8
cGTLJ/wqVtuLa9rMVWNijDwpSrOhIqC1WFkMo974GUGvyu/qGOZhECaqF3QWSGJ9JXibr7e1hWi9
RJdPkycVfATCCZ7jtcZdL64J++aWLSv12JqtiW+wT/a4yR5whBUoN0WyQDOlF9Wgu1md43WOhl9p
m0gVIESKYkvBgoXTzG8jtUKvk8TtkZ3KReM4jMtAjfmFEUO29SqjjGaf4aes7f3LnFsNfngbi7j8
P/bOpDluJNnWf6Wt9qiLOQLXbvcCQCaTyXkSJW1gFElhHgPzr39fqrpviymV+KpXb/HMaqNKZgaG
GNyPn3M8M2arvnJEWsyPGnfjaX5i9FY9bA9Oz8Tdo1xH+3I4JApnkVbnM2cMXFLMl5Yojq+W0lDE
ZN1gufpITkZqLgIgZYegXFelVz2nC1s2VKNFlPpr149aux0M4RAXssyBzenkUnd75dWDvHKSbIw5
EWW2vuQJoOvnLJvqfGvHdqVNPN3GquhT7HbpjU1Uw9FgesJ2tg1be/uaNLYzSb/HPn25nIQ9yHsD
GCKlNQowZ0+ZxB7yD4021Np1HYNr34yHeBzZ+iILMxBji+cvkrKmK06TEnifSWI31rYTxHfuhh6D
Q3uGOi52pmAFKq8J6NNOpCKExNXLs6kBMD8niJDueT7Ytrqriizv9iK2pvpUG+gj/pmqS6QHlLNc
BC91qQ1+IcxJO691HGxutEEN6UdtpWdf4BEAVJtlKGV3maoeEUjp6GK8XwsYVoHUFVh2ahUVBild
rPXP0lVNdG9NKgnMCu//bFz32kpr6458qU6K06mJrcUnzMgAK8TcD7uFwpK16wATp5Mid1f9A+CJ
4+zTnIJH0OglxfENWlu9k4czfCWFPwAH2rbtTHMILLfMNJ81d+E2arEpqTh4JGx1A9pxu001A1jb
rUCyF7+g/Zj0l3ZunLBLhGPv+nnw1l1jz5peYXdmToMHdBHTR6wePCM7d4xOqQ+OwnH8VcT2UJ7r
QIBiWzjJ4N1NEwh0WMQyi1HuQa28TquqcM+iuKjyu0nyYM4WU+Zqrw+0m7kYuVaTbt/L6lxngyjj
/ZxRR3wgnk2jMdAHd0nbMKtlCTpn41+W6sHAYm60AAMId2lCyh1CetscYuvB3ld8wn9PV0bgedg3
lpsSxFsNp6KcOh5sL7Kmu547HhqlIWYCDb9N4S13Fo8d4ZHnJPn6AEgczduRlbz11lWckyu42pmp
RR6VLVfH2c08VCukeaJnrtuc5JlonfO1qFElG+ZS95+mdPBwLsgH/CO2PU2cl8Q3JtcRlHJMCEl6
q+QYuORv6nM52tK8rjHhUOb2YINqkLrNDo3PZbd6YxZ45TTl4VJ2h25rvXIvnS6yq1Mbleu0a6tm
sMJ4XJrq3FS4rIAE6ZSV6qUTwzYFqzR8TRmGtqUU06dhIWOP6LppVSN81ypT62kWdFg/i9Y4m2+x
K7B7IMYk6tYXq3Ks+EuT13pxqlvI8051wK32AkV9198X2DUnD3Xl2PO5YWtq+bq0TtacL0usKXCM
2ZQBEQzgODDaAIScKgURru3ti0Ev1RT0C001TzsuIQuH1TTzAN64S2nQtg9sv1FuPYiWl8VI19wH
fcpjddH1q1HtBS3hiAu4wwgdgNcvdE1Xws6+gGZoVpg5UmsUVqMEYoGqmO3lBuw9BxxgIz1kM9Mh
HvG0brSCRdOMjsUi2w4pQeMcnqDXkJXHvt453pUSY6EhxU9F+jIczscXMWAtgM7aiU/b2iMU0dnv
ijur68yetRc7Zdv7jVQojsmkaaIkEj3VQ8t0NKgnVtxGl2Yi+mnLNopP4FhU6fjaZ3Mzn9erKJ1H
ggHXnv2szYb9soh1fpSibMYrTu3Y2inCFb/E8aT1aZQTHzDBZh45c6nTXBMce2KvElj4l+DBJWJw
WgOsZPBtTnLu0NTRdvonxJat9BHdmNNmdpsccKJrk1uqwUYcjiMNi28zWH+ci/SfwNfQG2XkfRAN
atMmqHRg+/Gkirq27v0ULZzt15JyqRVQ4uuGV/LlGIyKvFTvn0jK1lTz3Z6CceY77LI9UElRo4Tw
MXBvpng7I2mkcU41227yCfXxMnT+MNHgpT0pSTnSLJhavLWnPfnw7BhhZyVUrMNfF/kPlLef1NCP
/UZigMc51TqxrWnsWIQplOoLeFRtwPEMqA7CLN+RjP8Jr+S4cVfXqkXZluVu0Ua34q5f6mgIm5iw
BoErkX+go4QvCELmpXpHyPknxJJvYo7vqDgZVBk2D9PZupL2BD0OHJsWBOWdG/qzXz8i4jQ0N1Mi
8RzqoeWXvDM+TLKJ3mHO/tlvH5FwiMrasokjZ7vQAcFPuuU0hVfxH/74EW+iN4y+qgfX2YKsbCgP
pH5kkE//ekL92ZUfMeWieUx7x0vdbaxrii18jMjz2Oz/o18/tmkx88ai5s1zITPAprT3aLi31ne/
/vE/maHHLi1uZ5RTM2dMl0R45ouq0nIKdHcxabEizbLxmwFi6g6KvdP8R53KUCm+JYslMp4E9hXO
ls6QzqPdduoyM0ADvt3Qfz3P/x2/1td/rGP1j//h3891s3RpnPRH//zHfV3y3/8cvvO/f/P2G/84
ea0vn8pXdfxHb77D7/5z3PCpf3rzjw2BTr/cDK/dcvuqhqL/9vtc4eEv/28//Nvrt1+5X5rXv//2
DErXH34N463qt39+dPry99/MQ1+q//r+9//54eEG/v7bbV0+VenTD994fVI9X/Z+F6YnLc+iJu4Y
xqFvwfT67RP9d9M1DVdKaUP1sA58+Ir2isnff7MlH9muQZHC80w6zEDrVfXw7SPrd9g/UpfCdi2L
aMv47V9X9ubd/Ptd/a0ayus6rXr199+cb3z1f+/FwiSOM4XpOi4IInzzY4WLxMOgX4VuBk0Ur+2Z
WFOytqaxDWvnapq7Xo9Gl3OYUZiJy9sGT7biEoQmM+F3Z1M09eE61LnxwpnflqeIeb1s1xsU9gJq
OGW58eI06sMpzpIopFmBZoP9KMd7mpcixb63iI32SqxWYpwv+rxquz4r5yIDcIbOdZ8X0aBd1CW9
GWKq2kVdnzu5HXdBlQpjN2ZN7Cp/rGtDnJpTom51KmAANEN1YwHYYCUx5PYjj1xrwrkE394eUIYr
EamWjquxmFvKupVRl18cYh0wXPgpU3Qeibyb9DCxjFl/0BeriC7xJl6w7iSVczdLutDyuI0idHdS
KMcOPT2pPtlJCY+Rfi/jvKskk8HvwWajzeL2TR+smCTl4Tq3HUmjtsrBryCy5ajbpBZvS2BZbRvH
om7CSqkpvqC87V2UtAC6wwdvHbecaNO5Xky16eOLlww+t5B+7vu1v13I7k1/SdVsBNpYWVt05q7c
wODr7K2d5WCPlKUxr9KteKRq6+o4J1/YGJd/bEAQXd865G+bIu5Sw3coQRMSI9p6TZd++UCpJ8Sr
CkV5lyqbYWP3pgAZPgcKFTY8NDeOKMMalDJLO8+wx9FuyZicJSxspZ6iIiqgDMWg1qyC86S318eF
+q3g0BeOiJu97TjU6hVuKGeTntpmmAJ+PPSYH582jSwuTLhpN+D589Yd9XvZuvpjkWfll9hal9BL
MbDFubl41p3KgLtYolkJ8jzzrpB+GjiWLniCh4YxOGd6NmefC9Uxe0Q2RxS3S4RvIcbw8ive8yS6
o7GK+yFZOqr5qTPziiv4PXknZjPs6qK+K8c60Tedhz8kni0TNkC5VfG0mLkXqzaPBlXqRI/9BADR
9hsYTmSJsekUuBznUwqaHS+btW0SUhq7x9W6MvJ+1zkAs0Fhlv3t3Nckw8CY9ePQt+vEuyZFsqei
G4OJKqET4NSWG/4s3OqyBtCnEcosh3Urk7G7r/AYeJEmjTuC3MrGR3p/J23YN9ZyPyhXFBztkYu7
RNv22m7h5Cx9FXXxiwc/46Hj5pMQWh0ughEu21lIqb/52qq4kCG+EdkNYKLV+3GjtJuWUoCgvnEQ
fkpoDDoPeiw+wXTKle9lNa/C1GrjrMQTLPEriIsvUW32y3mf5JPpQ2F0bwzIGw8elIYOAl8WoaFP
5JMzFp4XkvTKD2lfqdbv8K651SXK8o2utdlVEdOO6GAUU30pEw2XQ23gM18VYuaJUz87j4Vt3adF
Vt/CeiIVsoUyT/PKizDQRrL2qBm20Z+Ldlh2WIbYmm9UkXeRlgDOAYF9BqxbDp2+sdscNqNduvoV
KU7kbTMKzqNvLlMz7M3WnnNfDJp6oYY4vdYWpeXTqs+9+Npp2hIg1dCXaOP17G9f1sjhWFeOWX2O
uYbVryhKrefaWmqQMTBsN4LEKvNnCTA7b+GDNG4wpJp46OexpCRsVrAnsxGK5KYdjfzBcLEJQqs+
lI+zZ41G0K2ZfO6qpbqWE07ggHgtFGrdsa2aOiUAU6AZrcbgka0OfgLNvejHBB+gSUJe1SIz+WrC
C2o3ednUH90YBG3fy7Evg9aao/Mqrme5bRxjXVGARyrZqCXS5baHH6h8paxWBhQalsh33Vk+WKbm
USUtllJBDIDRnWBc7sH4G80dvQFNG67QnF23jQCKsdIiuokKDYahbVXtdUs4+tE1ezBABLxevGPQ
cQ5IYaLoVCXUeQI8d+w+HOmRkm5afI+T0Ea/+lRSJRZBBypCyYnFbcOJk1mxFRM4NAhG48whGaG6
QV6dweiAPduFc+JwVAGx24J8rdD2jV3DMGBZr8807JEP8Bn717WU68UBoyLHpdL8WWWjDfxQuzXl
GnhvXUCnnJViOiX1O+UZcgg70266cPWMUUDEapa7iWJcdjI5GkRhGIdVF2Z6mSUBmXHqAOFV0aGy
IcsszKnff+CtjV3goL5/kXRuofThrGMcdBabbSC4yocaSuoZlY9F+eW8LmDxExWck0blWOXRI37e
SCrhQFiZPZwC18MHds1lvF09NXX+DFdgJa0f48dCH+IrsXQTpZHFHBOKe6qTgT7X65WtIMGF0ooh
EFfGtL4UcTzRqS+jZDYsyoAIPS+k4sta9jfEC/ApOHPFx7aarU+G28dW4PSeotY2yc7z5erZj0Ox
GLcgXqT9pkqZroIeaTsSpiHxm4xacKibdXywdnWLNqCpiZ0GOka/TzrlIcNX9lQNkO1K97paBIcQ
DBdbnS8Y6Vs+WojlWsu5nKAjjh5CaoTqw2An5g0UMAkyg2cpdQ8rNR44uup87+BYzrkHn3ID7cDS
Nl6XR41flWrQfUjPTbOt425JqCEbYK0OYOtHSI1DuWlcW7v0Sm+l6WopmTVAAMDA9DeQX0fS7gm6
Xb1qvrUOfeRDFhme+Y0I6YGlm59iO0mvmwEy8oYGHybrK1mNPZJLmhbJJhFRGEknvfNWAGKmPG9k
YxNEdKG5VuosiqD9UpX04F4kC5umPxh6/mV15uyynU2oYcCPds95wVvEqaTqbwyA9WVf5sZ4klHN
ppQ7u+0BTlhcDuTIpDWKzCjPwWKJ8o+GFc1pqNEE4bwAJaB0DZ8+DcpeYwNf4Fg+OjXSZU4oZT1A
9jPWE0uYq+NX1NKGrZrmjiIsllL2xl5BstB7MhIkpgwgY7CXat3RGUTAXGTRUGRIJufeTdfaQoDA
8w9glnjX0KDS8dDvASLCDF9k3jjCNdFedhB9/cklZvajdTS/DNqMHbEnI/mk8jj+DLBqtPvcEQog
vsSg1c+l0m6xLu/yMJEgX5AfD35pRp7Z0jfbcbihz0QX79eWdi6nJVbw43m3ysNSWowmbDgSsnMD
uGym2jg6qB8krTZ8tYzGLSQ069b1rPwz5UnR+2atshNnGMps25SyUEHa1MxWSFU5AYcOOQ6nG5kQ
5k593DsXRKz49liwXt3zNR2r5crCJmvdaFlhii90taC/BgeKJoe71SM+oofNbOjiPI7VmHwgYM6w
9tOjajo3QYY8SLdaXd+i3VDTNh30yThtJxmpbZIhintG5J8nW2gvUt5bS+W1544VLfattUSWGfSG
vpp/SWdGjmEb5uHFOORAhuG4h/T9O2gkykzNpd1XHJZ8fGF3eQrbWpTP32Vd/8xtvs9ljvQr34aR
FNV1h4TNZrgjGyQPX1Wl9S2NOqjdVkQZxXxngKzNlAf1zPILw2zOXYrQWYAUwruCxdGG2PB39389
A75In7ta1V/74/z2TUp81bxWd333+tpfPDXHf/n/YCYsQfL+PBG+T17/dvJUfnmbCx++80cqrBnW
78LzbIv/dNOCXc1Hf+TCmuH+Lg3D5f/bHp/ZB4XvP5NhvkW6JIErpWlRyTq4PPwzGeYjXbg6W64Q
junCCforyfAfHub/ToYdYZECmzo0L2FAJIZJ9naiNqRQy1wUN+acTg1NeegzRrsJ58aCS5f6IO5R
1VzZRtp792L0FMEblJ17sOvpBUs7DuKY8vF+bWQ5EZLK4pF2gnIONerMp1hdWY9jlJr6idXSvQUj
xvW2dte8DPTGnpJ922lCO4e7pGe7CV7UA5637WeoW3I8Wc156rfUIlR7kWoJrIi4pD1R0DmSviyV
Pt64eTSY4dy28rNH/lBBF4unNkhFQ9Auh5rkhGKYWwY2fpcqcEsLNZU5TgrVQRLZGxc/4p4GNFoH
Tk/JPmPRHNLXZq26fstPrrHftJZegV5L25e1Hj1jGyjoZWrmArpJRkvMTUw2HYWZxXnhLZI0wJvZ
6n3sXstxi1iDbDCKJ5JQB0shKNrmJPCBHces2mj5PN43KDwuIYqRPrXt6gi/HkbbC6D8wCPrqH4f
CBHtvIRGT5O/U8tOUA7ocul9iPXlY55Bbw9pQd0+Tk0Ohml4rZbikTNXY9B0WWrgi2MWVWhZI+b7
QnbiMtVWmGhm1MiGeDjS590istwMlilxMvgDEIl2GrXDJYhGzwwI380Xx0hsGG12MxdhnHYolVqr
zhN/FHUGp4yUQNHdJzcnX5a6gKecD2kRylmDDrZAEjI+KJNYwx8aCOE+uiXSQPQtEBs7d8xI0VD+
nBcIf/stRQF424MumnJDMX++xe0t3lMFNYqw0GM4pmVCs5WNqnszCfLMABuA1E8A8P83tX45wHsH
z6w/39Q28OH677G9w5//sZ9Z7FmeKQ32JQNFkqlb/9rOTPt3uOkIWdjrMKzX2Zf+tZtZxu+uMBwH
roEOxRUp0//uZqbxO7sjO48whOvQu0j8ld3scNr9ey/jNOQ3XPz+bDohUu8SR2iv1JaaKeXGwXRY
rrO1K+ti37QJtS6ID4Xatukf594b4Pf7A/hwjP8womfRlof75vKPoP4G04ekW5nuuZBnFq1XyigN
vnv2PzvjD0aJP46B0kDn9EBxdPj8u1ACM9x+jDwZB014oLYDm4Tu12if7lL/avZfuVN/cJ87f98E
3jullx/jC+GCugremSNtnRf0duylIEHsqigOou45UVcFXoiJ25yhPfLjWKMd12Vp1kG5fH3nng9V
jDf3DHrMLHPwMBOusI/dWmENLHAyGbfqLVhjNPjojEvEJVCfNhSNN3PW3JiFcyLddywfD1Pk7cC2
i5UR0LQreJ3HD7uXWh0vC7Xi2q4jhAsdLFfRbIA472vLmkJhRM47L/iHWStROUh4ng6LimP/aA4R
WUs0oQypmuWLmpFTiIwTLhm061EXD51ne7eqzN5rgPiTYT3G9NAZOsSg5tGwOqIMUadk4zWVefZf
w/zCeao2yHpPp3wKD0E1xZPnX7/ZHxaMtBmVaMh2ID788GJb8tEW4hu6R81WVjAYffG4FLKct78e
h7Dq+D0ygQD6XYvomyjn7cR14wLJU0sfg0gdRMrGlpbBMPSrM8Q8fxwTf7oHHPxG3k4ZTh7LceFz
OdQnjqcMjqwWtCY4L7ir+el6OZtsNn/N0o+tjWDQsDydKJEOSGwDb++nWYuiNjQtg9iebukmF8H0
mMfNrx/aT+/kUBaxXM+znOOHVs5l1iGJy4IuqaOtNkIXm9fmycogBf/1kWx4J2CdkH7ksf4+pnuU
yRpnGiQ6BYEl6OsiYPG9c0M/zjZHB03nqLJN5sHh4Pl+6yQ0oQ5F9hPQeP1eON0dzJ53hvhW5D5+
/aByrF38hXXqU2/H0DB0afSZNzMqA8USCeV1EbX1buzquxVaeVxNEC4XYxhDi2Ziuw7BJ0ytQb81
uxETmLl3+s0cLfU7F/aTe2eR8Xgl+wqJx9F1zWmjVl1vYTyulYj9voymbVm/6yH/kzlD3Y55aQoJ
u0A/2kZKMiAwfplhxJPSPC7xFTIpu3vPSuibmcTRY+aAlRzvnvTw4j4ap9cbo1f4RQcH5XfniXkb
99m97hVOqOeOtjH1+tUTtfvJKePWT2oYemAcg9qnjp6fU+9H7JKhhmtt4DoxWF/7AVrKVFhJuOqD
/vLr+X14uMdXa1rS9FhLtAc49vnBF9YuPFvwVJa7Yn4R0WURmDeL9fDrYb6dvz+MYzuGaxuC1iPH
Lq4Gin0vx08enN/dD804bae2nC8lDRu0oOoOCUenDCH8hWyKstfc0UAaNKlDWXuCq36NRrpo39l7
fzxZCA2p4x6CPkml9ehVlY1CvYtaPqi1mPRqia9nb3wi3h+c054a3a5qDe2dQ/Qn09CyPI85iMCS
x34cJGnwgznG8qBF0VdPkspPWu2juv9Lvs1UjQmCWE7m4eQ04CMd7SiYoJvGUPJiG2hoV15iReEw
meqdUY5Pr+NRDmv7u5BvhZ5tlVXC2q1bVMMWmueiXt0zc7RaUqJueOeNHT+94/EOn383Hr0x03gc
uSunu7CNs7X9YLzXa+KnQ1gsBuEQ7bvHRqRurQ9d7zGEh364Wv1Spn5tv2dQbRzm1vcLgjuxbd1l
PXi26XC+vL0T1ARDnlU6C8KJp/Nv/XgLpL+fRkymL3W9U0841ujbdEXGVs7XdLyF5A+q+55tyvEG
8O06jIMtNuvA+uF2Z/D+Cr0NPYJVcjJWTufLaGBf0p1Nb0IVz7z6nTnzbUP/4dYJRNglwZP04w1f
OpPl6Ac7ElsM8wkU+eimpDueH7kk+2Cs2V2k4KIveWSHrYWDiaWZW7D3a3y3m0DPLteq3VniBsyq
vUeV8w4F5ycTwLYRk0n2PcPx9KM55qw2uZE9cXnRpJ41aeXb2qOpOi3wZvcvhmTfnv53Yx3W13fz
uZVW7ZgZ2+LSptTRrBd38bZzWr9zS8eZ2fEwR0esjgNBMtG5Hf2SJ8/jir7TKdUx175avPR2MSl6
9/XwJKikh7/e+I8P928jf8ucidWI3Y9GXtMcrZTVMc1dqudz5+ZnnSnf2+x+XE0cK6ZHx02XPNBm
2b59jhyOeh+nFHJzJOZ+Wpa7hbTPd2o9cBp322UxWtN450XVfhwSzBGSdzamHxJQQnf23G94J4gn
hIm3VxBTJJ1XScF8juMXAVKGhvxOr6lnDWVyhQXuvQ4GqACWzC56J/v9YcYejX00Y/t6RDSlKEl2
1vOE4sbEjGiW8p25+q0P4pt1ezTM0UM28KWgVpF0QTstGyGGndDSpx6Ixae0uHdLpLwYKLXFcGoJ
zfZH2iaFhnrP3POHDetwFUIamEnY0qKY9fZB56JVeqp41X1OnToZ96mmbTQju4MLhOsSDga/nsE/
G++wD0jCIx3U5ujhShEtuTU7mOygUmbLOAGwDF3mFLzJGev1X4/204csTJO7875h6ke0yUQbR6Vi
3mU7ebukSfeU5m8UIq3KbuFleBeN2zWYhIjzhlY8frNgarV07+3Rx5HRYTYLG6NdyG/CNo8jI5w6
pmHqjTZYk8oe7ntlsketmhJXWt7a3Qf8F6bmroDD0G7nYmyc218/hh+2DRJhVFNsGMA5PNSj6KVS
wLF9T1CYr9M5TxlKgJv8RQTlkGxzADmOANAADjw6gWsavdb0BoLtPhefHGcI4ia5lr136+r1R7Td
7wR+P72l74Yz387bKU8s/LEwjc20dPDXvN3P43D368d2WIFHK/TNLR09tlliLyCNFbqGGJCuoe+d
sJcaI1Yje8I7N2RwVB+PR2JsEbwAfVmgbsdrI4LJnxRwfYDGW52Cy2IaoTMYWvd1WN2l8A1Mn/CV
cLGJh24T1Xc1qafj9+7gWH6zRs2yoiPPHBdpZNZcyTgakEPGCAYv0wzh475Zxozad7846525ivmy
mAzt41Lp4sxa9RW2h2ojhMC9XV9NNdmEnzZRnfjolDOGx0xzl3dtdy0FPlqvlUzNq0gfu/yBmnhs
sG0M6/k0e7ciy4DpBbQeIfXyZsK3X57T+W2SuwWSwye8UFR9ouh1e9PpNbULQ7kwamC/fNAnLPgu
11UuV7ZelqezaznoWszoa8rB+jEu4ubChAV5mQnk8jA6m52d518dR632qcpnb/Kb0TBQPydr3IZz
7SYBBlOoYBf4HO7JYpIiwu/Q0FNHlUWGhC7oqUD/uE09w9xj9yJQFzs6phjQf8aPeuOZPeyx6jyi
LI+BjGzWbj/2qXWNExJtSvvkbHKiaN8aOXqJHNqR2Xbuo67la7dzFkM/1+Ej3HhzaYVLtt65ed1f
tpSgTqc1UWaYd3KrhmQbtVkVnRrILoPIrJPNNFVJv9PqqJ6+KAeKUdAP9bQdBxhBJV0OrjqcWq77
KMdSvXRKazvwRkMcbNbhLo4q88HpZzSkUBIQYWE84JWno6zwHMkbHfsts+TBlZsDDS/1ta6dkfXr
yfVULvvJzqBxwjyBC4pYosnFR7cu1NdO763NMnYXhorRzzVrmOhLe13OTYmgm/x/Luav0i2J8JMc
YhhcUS2CqXiC/mVv6gjYELO5Lw1ymYNSjHJchjZCSyd3I1bRqMC0Y+uyLc382hCafsP76q/mNNWN
C69dvzj6Ssc2XlrspzGcS9+uMInJiagtr/pqjfNCNCtpmAeuVGt9ABEXukptm0FFFfIxV+sXYaXu
p6ywqnNDTc0mqg4XmObN6Vi7zWlai9UI3Bh1cmN+bSy7c4J8Slq/zNNNE0OHoPqnFfkDPgV4wjT1
KYJV+D6DfRslrzQVk5Wvx4v2cXbqK2T7KdJiKIztYt2vFr3qpnVp9lS3xoA/0jC7WaZ9dzjwtTWS
Zw1/6uCPb16lBxbRihEBXNqk3uCFaWwzY7xyOekC5S7GDo8RgUL8rJhpf1Ho98WhY4LPqovhUR1g
rxGnQWtOP0MTgMrvlANOSO2zhQMNUo2iufAMY90TOuVXBSvsZZoHtPOWm9j7qPu8FtkZwJwxBXS2
ib2PYoaBgpFE0a8PpfMRO8ZpMCZYWVKvbkyZzPVGTkO1rZD97RLlmRUL86DL0yjY+LrRmneD/pVq
YhHq8MXchE4l9FxDm/UUa0wzGB6dLzSlh7z6/j4H2jpTmSoeVGSnIcaH7gaMPMn3PVsbloSJj9Bo
i4+j+axSzd2mrfJOy5hdYRPPpa/nxkXX2Ju4wHUGSb2PFPdVjOmZKpw9Zjdb2J6btVcsoNzeJNKd
y82IGBhplrmOgQVLOpB9/SEeiwYemYHMn6qrgc0SncoU/N5C8v1pPbGTZGdL1Murh4DU9m3d++zQ
5XDJirDngCjWdDvaVTBmw+Ms8lDPUobLwsIo+pcBLlBNkrJThrvpkUm787BrBrwpZt9wan/SKayP
UchBcOB9T/1ubFzrEUsftFmV+sg+FtK6Th/3+hLvSXaxEtHXr67E/CtFUNgU4kOPhOsyc9kWYteB
w7vmc7M1ANm+GDoWnKNrXmnMi72NA9+FnuPGt8WvC9aTXEmcxnhQzyprIWs6N1h/FjuZuTHkO4xT
rhq7jzajlhndBs3nnRXzpiGIJ1fZACXHl9O6bocuam9nSPe8b6sp/Hox9WuTHluBvdgwuFZsb8cF
1p+CGVfGo/uBVjDFDor8hV1FMGi1D8gAP2Y1FW2Z4bsm5bVrVfNGKGsXL2t77dBb8hb9PeI6b2Z7
RTUM97iFe+6LGF3pqdMaXbmnbG3flB4AoTFHHeYmXkuzKcH5sBbRI6odE4PNISs2ZYUX3T4isTnx
xhh2MMs7WrXhq13CX9tkEOKT+4rerteWns8nGkbn2PQUkXuC8lac9VWeaOEiV4lysLQvCtvcs+Ti
c4n4IMRAJGhQHPfY/0GHkiVEJ+NZDfOjPiKX21NQsDcDLUCfPbHMtAia9fVkdZzrAhcqMvYyD7FR
vcTzZjkhrA01fBnIF0KZL3tpO37R4VJTVQEdMOxgXJJggOWBOYWp975HNyzgv0HWAZp8/TEr6P++
14uqs29VbFmvndEe1PkTbSiE2Oide4FHygUQyYmKsLcWSKAxcGgv0/GgTt4Njece/Pjq06KwMRWc
wF3w8nLb227phn2RdJMDCz8tWTcy+ygxhSkQEM7oGm0Yu/hU4R/RLdiZsaBZok7Umt1p55xmsdV9
8Obc2TtChzagVyYkQcS+3tkcOyvtf1oiBSfDeKdXGAJVC0gOOKnrJ8m6S3AUuYexWHODTds/YKQ/
gjl1jBYo6VZoNMS6w+hQhIQ+z7FuVc+q/j/sncly5UaWbX/l/QBkaB3wKS5ux3vZk0EGJzAyGvSd
o8fX10JIlSlSqghT1qzs5UBmaQoFCBBwP37O3msvRIJXRv3MSvVKExpCStHZbSAnOd9GpjauMJTm
KteGFPYYsolkA2vKutKsHJ4HXslZscQQ9hgooBv+lHpV7c9w0zk2atXl5M56UDlW+qhloOb8YoD+
mMNjATdakCcy6Y5KDmbj9u1GRZIk0gVlS4OXdD9JZ5FsKc4UBWbrAV9COmr0AZiJxtkg436S8HnT
VDy35CHhfYBOgtJlOkM1OiLOvp88o3pJXKfb5/bS7GqhGdhznXHcdsk4XkHOmm8g/RTQeOWTlXbN
ZQ2daSqrMV71wmSC1+hD+FPRtTGtOBaXlVqzcK4aQ1gsyP+WeqeXxSPsUaYdzVjrIHhletmBaPXT
KIqeI7OiQAkR78IvbQ51V8apbzrLZ3uer8qp9dKDwH8aQ5PQrCjJGeAP1Q0C3+4MDjX9AlKvDCDx
jx4to+k2tMO9O1Qnw+maO+i1STBzWA8AYGQH9N/xufTGYxfrEOMKL9ouS/FZpf0RIomKt012W4Te
Q4l67lqG7hPB25Ef4SNZHDhX/jQ5DLxpTmp2NhTP0cJTOeUtoac1+8OGNS28apH8HuxluJZFfO9l
ThUUM9J7/tCg+3UpijvLGMCsZHxLfkUJrPkyt+9SyECQujT9wp4rdfLMuH0GaXUX5cYt8tMnbbb2
o5t30SEHMBmSS+IAkAWGW0biFYGkNWxDZVmIO3UjvbESNpsuPEI0G26SrmrhhTr4yJF+luptBHL0
1IWeuqspfK+bFrXT2C71Q7/Up1kbChVUY32XJNA5za4jV75zA+JKsu9YOvZ9qKbnGrlq7rsJzVri
3D4hD5oAeZqvbp98A4I4nWMSqOutTJzwQrn9ZZKa4x55tLWvSlPfxVnyybKqKlBZXwTjpGWgY8DS
9mN+ipzKuY7y1Nw7ZD359kA53s7JVaTr505B0V0MNja3He+bBU9HmkwoQrXaxa2fvAoFKBYJ9Xfl
CpoFXR1dF713IZKMRAux43C6Ecyy4cNo+y6lHshRK51HwypxQMgBw2rcHjCdlezDHgFQmos8fmQZ
QLi2rN/jporFzTxJH3hVc+kCbGSUkzVYjEG07GXG+Xas0bdtAIiYw8ly8MlsJhXuxSTMTW503ydA
OY2vwwxo/Qqq4D6zujmCNsFajxEr9EdnNDd2E48vKqQScpLoTZiIm3r4GhTO7Z2U1UvZgOAd9Ggp
zo1SoDBmHcqPGcbZUfVGf9nUFFlx103XUpVR4Dn1VO1SKSZf9KT0BkmmA3fFU8PSH8bDtjbEDiOH
OtgJ66k7KdVsJtAr36HLaEc11XIL8ju12TbduNuCNU78QioaU01Sbc2sIMVm6dKtkbRv5czAswuT
p0yGg58CbtpBU2ARz+Kh3uWqtw+mG2UBg4xkIBVo+gTzMUOlrV1FU/Ydm4G6TUVX5jtrlPl1krBN
HjqW0XiT9CvDyehow4CjgvUd8OGUr1BSZXPBqTmMTsNi1uV5KtH/VhT2wBgOmZPIOxmuEg2OmHjX
e9DYJLaR2ZQdQEwj9LbcBk6RL9kzu8us6FzGVOEku0DWGT/bDN1V3Cm6N9aOictgBMmsy+M0wR+7
wCI46zcYCstwo8H7HA+DXXgOpkDiuGJXGFtk/tb8lCBrA8PjjPwAqSah0kYMYOvOc/2sK2XhR7Al
wiezKqBq6zbpcsR8G6nyrd6tX0E5goBMs6ykPHL0/JHMQDffjtM8P9LfzywSjGf5LTKzAUeI7dbn
IbXiG7fNISSJqP/cm05YbtFwx9O5Tofxgj9paC9jhNdmn8bg7OJiGebNXOWT9QZkW95w7ECiXtSp
ZV1TkLjjp7g3y20YJdL0w0Sb4atqURlex/XQehiiJjc5pzisoqsKvacTsDzVLEl4eNmSujNscOMA
1u5uLKvlqJUEfW9s9Y3oL6T2DrZNH/o2+yuzb2Whzy8b+VSVQ9+faEfnWHdqS+6zzJH7hHoMLuqS
dAENntI3sTRmWzbvUPA2yqvZ7sZLZvCvo5GeSs3ogrAENg2QC+Orz8qWfRnxvz0mxhifa1j5HLmM
kmUQfwR9bLwCjwkQ4HHYA1HR5H2SqItEVBzEU1aVH96fDTsJLsrreoivKhxEKT7BqLlXKfniFwhq
zTNHc4A+/CVBZHOK1feGfutkHIunSM+nbaEstzjES+A4mygZObBBzED+byq24F4PIBh653BevGZX
wjsbPGspAx70VZ6EJytxtrU+nyz1ZLsv84IyVMGLCq25ukKHaeW3gCFEeEhJO+s3uJUi56qLneoW
dl3gLjdcsHoeTQN40pC+AHgecexhpzMul/AJvgsy9Y09nea2DwPwu3ToUtUgm7ffaHhomxEaMCGb
qjzXbXKOG7277DjVCc+vNZ6SGDvMe6FKNtrUrd49fT/AZ/wG79fs/cRZ4Mlblqcecs4CTsaHhzQW
l89Jd6V1Z5lG82k0m8f65FlCnd2e6AD6NvztKt2knLe1zj6bVlcDnyLBAgybvs1M40o0aVSynAup
wQAaY2OX61l4nazMSJNkhIATO4Zair1YezMFjNNyAoLcLUAQ3pg+Yi2DRztn2F8NYzsOpWB1z8FY
DdhuRqpDnpBr5RDoGFEeHbkQggApsdAYqyWSBS5KGsxBIr6d9cLSSNuq4u6ycLSL2DRf5DJPX9wo
z4LK1OpspZ7DieOF5HDjluK1zDSaLmVFU0bRjy/PXpZ0aqdNebw1+eYCRLcVYiXU1VdR1oQ0dKwQ
wU8MG8uncMu3fePayGqnU9ZHsQesrP48ZToM/HCkhLN7uN5VxBt/pc2YYJs+fmgQmdXb0bW/tba1
L9z2qWs4hR2KootdWlaxCFzGlVdGCaAEflq1zfhOHqhJozvgpjsnFzYJJXHoHE2DFtQy6tY1PqwW
HJcWNZ5vIXeeHmxR2T6tL1TYhheOQeu2W+BUD5Moa/GGXyc8p5nn0gHB2GmxM2/wz6CN9+G4lHm5
i90SQGDvaJdZ1hq7KlYXYzVcDWpeO2/yotfq+qrX7W1Z6UYA5LDNAozMQx0FveYYERqv0UIOXGhO
dnYtawFIHkGQQtLtXNaN6hk3DPWrESI03sxU2hduWZj0EzIUdzQTJm0TD/l0PZQZq6KXLJzD3Op7
nuNcuS29Rb+XIXOhjdEuLckUufZUZWl8hpWul9cZwRZUed0UHnsPVFLoKxOYD0Yj1S8Xg9PqZ9zN
dETDsGpLqoWYtyyPwOINFLi7jO5F5cslKx8gRo7HJRbxUxVbaXluSbbQNl6WN+Y2Ehhrr+dwiFI0
8rM7Xxh19ED5NOPj0sYF++c02d/1bC5GiH+cD4GpQcChYXqUpdl9CW0xPrRs+l9zXWXafvC04hZZ
O5kE2hAaIGKzhtNDa8NzA9mAaHZBSxJH+V46c/QlGzv9BKkpOmBDcrtNCBnaEnD1TeuI79/Yzrge
HPKzQCU35Y7edV04d3XnEhhC0bRI9js07jWnUThG2CLKL5o9tTUnqBaPHU+1j1ABGQSMLPwVzG0z
TYNMJEKm2nFd0xhwyiS+oYayH+mJ31jtUh4AkFmnWW/BdRccjIze0gL20DG9iLo8f0gH3iz6EoRM
ECExeDbnsyJ1tmYz04U/TLlej2GG8dlcGu11HFHPaNgvwcAO04is3WcFmA//bKrA6/dD0STQqKGb
+hjvjFVjiaFP4pLF4ZbQ/ppZw4V8CKdfTH0+Tp3WCzHUE4YwYSjIj2Gn5tR00h4YXzBV6HCCY1gk
zeEpi8UTh9YxYBjVrUbh6heTjI+jmR/XddCLI/DG3/cxizNGEB5pOWq3ATj/XldRdlXMVf0L3cPH
QeJ6FXwrBugIlxTSj48x6rQOOCOPMbYFJlYIzoXZ7BbX22GXHI7dgH/j57+4j3PhH1dcZ5euyxAN
8ez7kVMXE1dejcwSy+Jam0+ytTci/lWG28eZ03oRBqPSQf3sIi5cf6l/kjBQWZYo6lapYHKk7cyp
aysHEpDZ035+N393IclYlLmo7VgYld5fqM5NGzAmQgybHnKkhcR1ZYqwkLK5SyAS/OOLOQgWmIEa
0ODwAry/GJEPtunlHRcbOB1SelBnt5Xa8PX+4pf0F+0CDxBINJITjAC2izLs/aV04pUgYXJOG57l
dRnuhHoMMbCyOeAhzqdk5zlHYfzqnf+bp8kixy0idcIV8PEGEyVhf4eci3LiNoK4bfSnKYTQXpKB
HoSQgn/xQP/mG0MQidlBwDlZjRTv7zKmSQtfmtcEIDFxHIve+r1tbH/+W/v7iwiBcps1xPlIBXJ0
6oUx4RNzDVoR2A0hd8X2/Ivf2N88OvnD2oaIT6zKqfe30jNhbQH881l51wDuy/GrHd+p/NPP7+XH
h/PnYS7vBZdhFcSNIvGKfBAeELFSZHU6QeDKGZWl2ac2GV/Z/dDt5BdWmt4g6tlZeg4JGhKaq7xD
loqz6fYbWk+PZslj1lp7BvEhb9zxV6GWf/sQPASjjM9dpIYf1pa4K9qmp2qg/2QUh7qkZb+y944K
lc7GQmd0+PnjWD+490/D1gHyuC4vKxpm54MuAvazRQ4oX4mHf1dGRCd53lWKbd0CFjHO3W6O1VuX
5c8/v+xfb9NGLe1xOrINvviPGdAJu3+TuYoPvy727BzB1MUbpxV3Yef94uX920vZDiYHvkqJ9eD9
awXiITNhLXIp2sIZUyH0JobimP2LfWj90t4/STYElKFsdECP+O29vw6YXFbRmnXUImSWMW3Q9cDs
jGU7KkjYHfkHzS/Vjqvw4N01KRws+4dmx0G6Iz98/R5RCzgo2dl7w4b5PRn7LoYeyxGIUbn+SITY
57ZqDxFzjUbnvJrRtbO6uzRllvnzX+hf7t6GLokIHAG8id7541MeNKOds1X14azcb+u2GvUNo0Lf
Aths5IfyV6aZv7y36/Xwx+KBpRdDffH+aYM+5qWtIFujh73pTotPgsRmfur2P7+tvxQXXGZdXVfh
ucSJ++FzLAUNBMG5YUM7vPSxebgbhEt3taM9UISSTGQOwf/uiub7G5Ol5RU4M8Fr5F9VjqsA6K9u
MYTQuh0BOL/4tX3U11mr7xhJEJJcCkTW9w9vEFKlpos8duC6ItRNhFdWWwQ1Z1TaI1V0MBe5i2pt
B2L39yv/wS67+f0t/QBJ+/B//48x01Y11U9MlV2cVPV7n/j6X/zuq7Td31h9Ec2jKKdywEr0375K
y8Qh6cFEo5BBVsX2+y9fpWFjxuTNlCjKMJGzkv7LV2n9ttrGsaWAMaOqoxz5J75KdFvvFxoLSaBk
k6BONGybz21diP5UjaaMKPSOVCI/IpfNvWB04NzQimtQQMVmpC5ogUYAShgminU0gW7UDYZs0T63
SiliTFLbVM9NrBByljQpse26MEjUKXHz9DPdXwIp4smKk4COdCJItlAQ842YTtCxI441uSBlL1yn
halh71PmxZ9R/YQ3jOzwkiP6BlehOWQ++otpFF+7usxeGJMa8HAz8FfAP4zlPmk47QWJ0nW5QZVQ
rxmONfs+sULJrdVY3Q0UYURXjmDOxqakogrda+aQAcs8KwvSrlYnEPKRc0FypZv7eYQNfg8YqjYe
W5Ix6mPD+RXoMbihhtsvo+ioqk6GtGlVBIi00KMMymgj9WuYLZraF47bRLssLFHXLpEJyl+4qpRM
1TRVDKY/ThQz1+BDCNP1ARclgoljA47JF6lICQvtOtUCZVn0GIqa68akblWqFswJSsOeggba4gqt
6bNouXfTKmofBgZHDpi4yolb783UGav0p3LSOr2/Hdw2zmGbDVqcyita8KId70ysFQvhSW1c9ciw
hgmF1eInvV00y90iUhO06MBNMdfP2hJq1zBYySg3bU8LytdLvDrQ7UHLbKm26QAWorFwkDpp0Z2A
bmYvhtZUKeIPN268m3GODdTqUzz3vs5IYyAvhu9la6c0Bxm+mEZ5VzWNlV1abddmezcfxnFj5anS
AvQHC9JY6ifs/0qGgpnsUlGrJphUjktHj1vQrhjhx1RjI5PD7Jj9sS37qQ3A1UgwdYzahkClDuBa
mHsTAbTks/JWRYNuXZjE01SQj8dEbFEjlQ8SYs7aSs26G+wT/JeGxTuH1se1A2xQbrvvosW7iVsg
C0E7sn2ibYuArNQivYbnXtYH2XuUBpmVTM+um44MsitvXN9bEQ7JTuhTCsK3rUJzk4gedYTntc24
HdNhNveT0zkRTyaxYhRXNBKD0VGT+WL+IIJ4CQYEv7IG4OVyQkwH3aBAuUa7FtL5rSGVewdvd0wO
00DfBFFICGEHzpiujEdNpUysMOyPDl4JN693wOer/hjltK2PocxJuYIJvjjppTNzOEj9JKGvxOQ8
qspoFRCl5jbtbC9+ZiDqdsDjRZcziuty+6VbIp04a/IuNOBEHcO3ZNNNeF6ul2kYrUuHj3+4ipsC
zh4BUU71hXisZdo0ETM5vRlI07JiclEJlrGBnotCXRH61lxpjTHaG2MwvNtmafr8kE/1ADK/arVT
LF0kPWNlAXFKsr4mHW5KOP0xe9RvzcjJDWBr8ewEXpRNtOyIyIsQo4Xefe/NzgEJgAIyYCQgamZQ
5LcRpqs9VyWnoaVbjBLJjofStxsyEBm92QN5jEWfHF27WTuiGZqDIB17ZBTEy9RviLNmuU3CkeC2
RZfE9WlMii68HjddUPKO3Io5dO/iFGDwltU0Ef5gtGjE7SobHD8Cq2Mj9qug/LiVFz0ijZlfW5ow
GQQsSNorDduYmPSFfAvAZ3IIoLIgnJZRztu0GA2h31SIL6LT6KM2Rugd7dghOYQDWHYRQjpLNpi0
PMsfZgbQKEWnpl91kJ65rWRoDn6eDSNzfxHrF0ukal4cEN7fqZLyk0Jn+TiUeRMf9aUgZpIBYTPe
C2ddR5iwDd8EVR24eYsC1Y/SsH5I4tm+qg29mbYCzr/FUQcNaTAZ6XwFX43NwATqjZzIE623j1no
Wj8ZhLpdVFGEvheT+OgrosI41lsyXs4Za95NCbXd2TJN4YNapXBlgCvP+Cy0bmKdsPv5lnCHSCMB
Lgpt1HK1SRYBg/FkIBQiD5EJgd1B6rmIVnak5kl9AqjmZha/AtDqosY8V9jsdJ4Y5VOdRhhm4U+z
TbomdCafDJQY9cOsYFaswnNG6XasYtRomhC3SSqTjkQPkYPRyHSHUEJEu/qT0nKtuxBzinICKhyY
c6J5YOJJgqC/mrrSSpBQcVte1DnEKLRqFrsfAh5mFDZxATktbsv4WhITqvYmUHemjlNNnKU/407p
dtaUK7K5tDJEaYjlxwfk1ZPekmXWJTPWOKPVDmtt2GpMIkFTMWPqH0dp9/chdBIB5CVvbvgEuFeU
/Yg5pNKGY5FAUPQhJVRPyPuABpK9grzcACeebVMzkv1J9EvGsNpJGif7XsaJ6x15N2pkOfh3Mx+5
+LD+kLAoSRSWMQImmBH5JzcDbO1jL+mjBy12tPpKTzq7eUtbnfAelCdVUYEIQAlkb7tFZd4mpfte
JUFBQJEOYowEmS2s9gmQXVprjNtSlmlOg0ZK13qk5ezrdajIH4g75MLo2+abjIcHdqVaZSFaCAyd
9qiMs20Gye6VPzd/cgcU7TNYU96RfJofRgjiVyMAHN2X0CafHWMEbVJOk2tdLKPpVT4SJPlda1OY
eZjUyiupj6DOmF/emBISC0MXuTyh5rZf+FGHz6mmlsskiyoiq1RS3+YiVg+k8aC+iqyJXELCd4ET
9IlU3fqKEahdmsnATx1XUuBTSUZYDRKLg98CNqeUoWdJspGM1kjkiSSh7QhD7xy249RtjLKIDuyo
HfIuMWQ7QTpVsY+F3V2U3Eq7If5A3WnOxIwxgXNxlhk51YgnnOoTeiR1NUQhU1eEJekdkvP269i2
zl2WhYUdGDpJ4EwFUpDy8Pmp/RD0hQiRHNlthnIs9wsJBO7RoZ9HLMaIRAHYl1OUO50AC2beSX0B
pkyBgUOr+7VbYlTuIp7UMxVab1JQxtYXFtiJrdgmYMFvkBqCfvVCdR27dRlvcMk2hDNDA0GGJkMN
B3DcjweIqwlTU6PNzrNVmxScXq1/EcDYNMbYI00Q5UgtIsJk1hndNaJ8WPTIKk9TEaWunwLAy/2y
rMhj6YUS7V7GHgOgWA3is25kbQVzrxLlGaouOsxZqpTFXuvRHcLXR+hJjp1RBoTGRB6Dsg4ZFWLm
4XNv2ulzahkNf20Rzyx6i8iyDam/HrQl2RfovjQj6rAxL9pX1XuJzky6SDIfN7iAQJfM4IcLcjZt
Rp6z97hen1HQFMYQnVAId/omZ87WuX4d0r5nx2h6C/WLFkvWOKsxDlU0TsWOCba4nkIrhu1uThac
9HTKUJcSX3LZu5Uy9iACnGQv5EJtXtOKZUIb9zq6MUY3QdUW3rbKVejtikJDCwCJE9OxQ7GosWKT
JUR6mQmJaFOmvfMNgmqn349TC7U+b6byU2UbCyGnoW0ncj+AJmh9sOGLfrc6KtwH1doyCUSVteew
IssRTl9X32qkwBTc3qieZJOXubVPQKe0RNJqihU5IdLFkVg46mS6bEazps03lgSrY4vkk0cDQWq5
s8u8Rt6qRXrXkYJSvknifroLxTqkqqwayG7JOAIQLWWkEZAxB44X0a9N2jBSE6qFxi6GwC5IhNtF
Qz1/8qI8qU/MfY14W8Ro0HxBoPPsp1UdveIAmHk9iNehNPHCfI9VOxNBhsAvDepCRd1/cPT+vwlr
My3aJf/zGfyhiqo/c41+/PHfD+AGmDZB30oaP/BG9PD++wCu6b8ZtqFzAud/tIxNOEX/PoIbv0Hl
cPjXfFv0MldH1x+gNvEbUJW1ka3rvAvYcsU/OYLDLXl/BAf4hs8fpyd9Gl3y960dsT8dwWt9mR03
/e4mmS325ZhrZzflFHnZ95VAMOpKtbzWbjVfoYSSxjluQSRCUJaIADgTf3dR6mW+lYvwJiqm8FNK
I/OFuLX6EY46iGfT7PFT6A5CKj+OdNQ/9L661wp/jOVro4ayQjdjSiJpNDr1CgzR67rTwmXTAiqD
yOnBd10/1urGQgncI2RVer2dtQYo6kjD/EsZzsp44qUO471q2U/3EeXtdCmQPxyRWBR6MKZ4jx9L
o64kwc2RIR7xKGdo+ihFd/acjRyrc4RkW44UaEA2ZVUb1tYdEURRB8daf8QUAao6beSKfBGlkd61
NurHDbKymChKzRZnPYqKy6gmoWmXuiiAGL/PHjtm3Ko3LZ2Qx3qi40AaZVV2XdFW3o+tmyQ3BIum
mIGIMlVErXWTVSy7MVHDfK36lgAex3IFergGJAOA+DhZc48yJzzPSY1gzEbX+5AbTpZs8EWQKLQ0
jKsRNKECa78SzwkrwUCM8+i0k3OVlFPSO7s2Jt/KX4i97m+ZaxhfV7Q8sUXgYL/bWDJOsJIn/B7K
HrdNBzt800DRrHY4nyBdgxX6CkKYIG/hOkQRycHGN0u6k+Ht5gr2PktfqhCvmtLZO5Ek9ITMFWq+
IcmIE9ZMucRHGTqLvsf41Zy7pYgp7IaadbLRMy3fOGSBfe/DFvFXn3W8BQisQlqXDhsDLQryvn1y
7Zqv7eBhgx9pL6WET6aoVl09BvDMuCplLI/w4THNFcP2ak7YG9ICA9uSRqMIoroJn9u8Rphj5qn9
Cu7kRLxaWe/5IjmZl2Gf3TfDaghGkUv092jlwELBoOZX0tH0J0qvtjpl+UA+FhKMfPJNa3QfBU5L
fNuzS9XCTgjqziJ076toRIsYFl3FErQynOqN6ako33ZA46+WpEm+LYmXcjwvk+oWfT0k24qAjDdi
j8ZTFMdkw4eSPNjAKpyu3c5sQZiAzO4tjTIbYWlcuN/MIUlagh9l+hbJNL5BhlQkUAtX0QF09R6j
cawRAYXNA0E5fTKgwWlNADK6ShEdB8RHaIj1Mk1PY0KKMi4RhUIjzkrt2sQnQZ7OlALlTa1uPKaL
iRktAujjF3rM0aNH+YgeJpmtDZhEduKux93mN53IXyypZZ+1rqu6zZSQDo5w0VZvaBpXT0vhIcHT
KxdfLMTX8OBV5rBmHUyIpzAASi2gouZH7YgZvLdSe407W+ruDaKsbLauDeSP+KlQ7eU0xM6Ge3Dh
d426gjvIcKvdhGEXR0gCO+0RbX+zas+S8FvOLK/ZAS+N1HlZdJuKy0AQ5iN4R7XSa1hESOvicI1Z
6duE+vuRVD66eODLeXodUUt30cxGzKFmxp2RmghC6XHkr30fNy+8MZO+1TmfV4eSFYW5VxTizcK0
YfrWFIlHk6i4EROWNwnkmKVAN2KU2skeQucbM1ELqSGGlXNl9EkDYy6vTT9h9Btta45k7QE/W0fR
4A4D/S+C6PZUqwQTYlLDLo+oKjuKirbw/9/hST75EUxi/3SHfyyT7tvX/3dKyuhrVbzb69f/8F97
PcA1yGfwOdij5RqV9AeT1fuNOY+p0zdnVrg23P+91Qv9NyQ0UI5WkQRHEZse+R9bvS35V4BU8VSz
N0P7+kc7/fuN3oGRgbXU9VwEUwKvuv5htEXHpCKksSg2u/S+uKz9q83hdHsKvsvgMP7+nvyP6DIK
43dVxXoxsnoNFEiYvX7c3PuqgpIXBHdvcEYy3RlSoqgUyplxxu3gl7Umtf1MePgJXlDLKRvF2iej
aGiyaLV9zHVIwlcLwuLvYVYZ36e2rC60hDVqzmeXdrebPLAu1tup5RhwvyzLtHfLpr7RNU+cxGza
z+XYqH1FYD2Hl65G5Fg5s/6STF3yIoyUviCJa+LJ6vIyDDwbS4FvTlMzBE2eIQlsEm+w9nDo7fsx
S3t5ncmSHHCiM9GoYoKdwiDiyDwcyWEVxq7IUu+ZFg+rBeTQQa1ybbjdCALkt7oKBSfCCPo88jzN
trZy1o1przKd5R5Hp2lulNGiDSWVt252EZ0/56ixrHl3powRA4aJMU1Hm0RzFx1pW2QXuqvlPL4e
e9lIrsm+LEZPPhIYmrQBmPfo0EkxcwkcwZ/jasmvx8Zz8KONnjaQpwJEezE9Ug9qTyPjvMC0jcTU
C8krWxCXbvIin9x9YdnwGUwVx5tyjNxzWoH126xqqRyrJ86+HcouRO6YT2bOzroT+jkbi4OVpXLV
TTyGRnecU70bA7ukiPRRe+f31SjFtWmSe73FBJRdmoRCTb4T55OxMxtJ/IRI7PIzymkO54Ssjg44
/MXYte1svRldIbzbXI6z2uFx4wd22raDia6b5i7NEdiSoRvXZODYZf+wVFPVbwpZk8Ug3UK2R8Jj
9Dfd6Oe9HsakZzkzZjBoVqk7nlSqvM+QaN1sk4LV3etLO9O5QH/2uBgqaTZpUXW3w1hbKqAwTh5k
5wLQpx9XfhlroMVDLJpnevj6pQ3g+EDMnnvqtazQyN8ZXDdgFoUhL9bFcpRsLA+ZbIs7tqymD8aZ
yE+riJuT3Uf4RRLiEe5rcExYtikYtkSuoTomyib7VBmquVEV5TbZ9mOLYXKgM9RGKZ3ychnCV6dI
pi9Vo7UEfnrtsu8r6MK+5TL2CdJJimbbp24TE/lM8wkjc/laLGl2EKlmfWqMHo5P7oXERYcO6rM6
xQWznssXnTAI9zWKHRMXrxFWtwkdzr0Ci0ESWey61w0SUCp5DrvpKtU3Kpx1uBO2ZZGPMHetMH31
NMPs93GqlTs1TuOloD13k4m+BC5G2w+7npGUl17rYLFHokwZSVeEpEVy6/NLbcpmfVfy2b5RimdY
u4uBUL8/ndr+GB3/hLoKOJBVFsXaKraATPMR61cwcNHtjlyXHAeTrh+Eig7/wRXAdcMNpIz8i5yh
bTO0whlXwECqFvegR+n/8gofZEiy7kfcnFyhQCvNPbhd+59cAXUPI2ATDNtHQQokhpbXxTFwqzMc
tQ9Nqn5xBXPdiv6tP0GV6CDj8Tj/gqtwTCD073ePqNbjhghK3oOusqfLGBLiPQZY7ynBCGGcdNXU
JXdGr8rEkXZZ2km4NWs3vzScyGkwA7cpdqRpDXVpIEVu2kifl2dlDHpxoAVEhykkHHU665qeFoGR
Z7X5i1fpvTqIO+DtMRByQnPzQFN9FHg0HCYb0bgGumvjrHdfPZld2JW+rZgk/fyVWn+h754VVwI+
41iA+ikUPvKvNJv5DYJxoovn+gFTXnoa3OW2xIvzCwXJ31+IeT1QHToca5DanxsFS475kCO96RPo
EBQJgqSx+pTI8fnn9/PXJ+euEDxgXi6/+798hJPICbcwZnKdRE49qxMlVHqfOQ0ctDH7xbXeyw/W
35JrQbDU139I6q+1ZPpT7yNxs46jK86E3puOZbprgJdMuHPM9hS7u5/f1wfh6I+LcVO6hRQDWZz+
MbIzE2VrkxFvA4izNjledPJv3ZPEwNJ4r+5wR2KGV5wtzu6/uLBc4+8+vCPUfUh+xSqN1Z2Pb+NI
qyKqS8XUxXT6B9cYGFHMSuYMrD0CayCJToTOz7n71cy1HGl7udxZ41Btu3ZipGcrNCgHNvoEzQB6
kg3aJdrfwFxjKjtyzp7rESX24BDxTMSSVp5S4KWPs1xJZU6fdg/hnBifad7Kl9ATKWdqesM1Lt0m
hL8gcgyNWtFH5ZY0K06YNoNkbZPSrTqn9dIdK4/qzm/EOLzh4ynFzo3M8VHU3kRnoAFvkDutd+f0
xdjeRZ0LESFq7GW6KP6LsvPakRuJtuwPDYGgJ1+TTJ/lrfRCVEkt+qAJBt3Xz8p7H0YtNSTMU0NA
o5h0wRPn7L022dj2OW0n8Tm0bX5flQlBPYadMHOcPGM9idZXDrlJUNVsnf7D9yElXUVImPvpHDI8
SRfMWnEApOFpUl5unXXQWt4pnDFqdevUN0cSqPvd0pJelS/pcO9KLOsEDMtDjVOHwRmMffrbS9bE
qh2tfj9qz76xnUkxuaM4EVHmEwCwCcbGcOIBrYzYzXjFP4vcoKu+Xicf8bCU9XzXrp2K28Tq6pu6
X8YPHGzNGQCpHWddJx5CWwX3Zk80UUPwwyVYE7xBmF9xDNa6KGLbFc2dFTZjvRtHVBlP6Vz5OQjz
jgg+j6nCfKMMdW030Kq4No0Sxda0UEOJRd/KABTVpe8vsV000xMC0jSLVB6UX8I1PBWsdwe3mZNd
FvT2A4Vh+ARdprP3ZprsQA75kdAMPwp2O6+GZyYXow+7IaoTnQLGKuV04mZaO9WhS52DZDwh8iCG
CW0/O3+HzJ1nBgc2o8PSm3fSYvm46LDEoWuRSexehnSq9mvgGa8thA028RqTLlFo2uGpxtN7T/Hg
Rx2siWCHwqXFg5c3/Y0eSCpS0I9L4gr7HCoLg8NHPSwCHEKyMFusuZTQOIPuOCUhHw8pl2l5Lnl2
rt27okP2kJl1Sa1SdYw8ngcnx0VlpSvDaunF2E+m5eCqhmd5k1tNsEuXhskZFeK0U4Pwq1M3jRkJ
N1dIgbVpcktYd9fI6OIbc2+cn8mcXBPm3LBi0C3c4kM1Rtic7Tnxj5VcZRnPYVN50VKH7rNXyj6/
kLzIiCjMl9qNO68vvnYYa9shdjSdp3jkq7532JPN0VU1gf7H7H3jKHvhkfBEffmGRYm0w5yhWGwn
9rCjGRw+ZU5d7tzFgQLjCWv4sCon2zkG0y5jmfr7GRob5bPT/rDQShwQeViQPozgUPS9/gg6MW3d
NGcyMSMoQc/CvBxvSt7pCcVPMh7UEhjQWK5RmHIi5wFrv86+k9wePCYIVnDNTHJ9w6COC9hvq/Uj
RAiCyiIRklCy0T0p6zrBnFl1dyNBr++eTQTesnQm6spZ23vDG4b7URf8DsPNERj0XY0hszeND8RJ
trmXkF62BOBBGZBOQhhFiwPd2IIoJpsyY5Eb9+VaqYuzLlhK2+wD6AOUH1ms34rcS4L9VNchTmY/
6JbIqTMBXQF/VBb1bZK/LHmfEuOt0Ga5dUKqmmARzxnzi/rHNBChWbao1R5Hcly8vQjbipBFLWeL
QSOCi61p01iLS5cc8Yvr5ILMTCNdRFS7c9gdjLxfgfolEnqB4UzdTW8WlX6ttTslMu5E5XR5POSt
A+YgZ0qoWaJ3SZGJOcpna37md6NgsILpg2DHsf0ysFuKdO2wdEhvyrzdMBaLcbYLXzoHmuHgnfq6
IEobXczeSiaz26Mxar7j0YMtgA+oP9UksEyRhhW19auQvixSIOMR9V6d7kQo85c1qd0XFFLudsEy
eQpbM0vjRqdp3AWMwYPW9lYYSrm4MZZ11s80/Uu0SrmU94NBNJuGFPwJJQiAgA5Jgdx55draW9Fk
gf1SBcRrkYnWnivmu/6BZnxgHrvEnPpt2dAhZRAMKml6Yu9XrKdK5Hmz84fVcu5BQaoas2o3dTus
7Dp/gCJJDnutxUmzBzS/VjpjuhrkbufcT9SPl86sxgd2YKtzMBn9JQdrSjOi7a301oQg9UggJrbt
1SMQLgrMZEwQNQ24nrfdMnvph4cuob/1UY0wdUcPicNNr2Z6mKdusV6HktS0fe9N89knYO7QqDZM
b0jKstPrNrw/LqRDPhGzHpKzNg35lX+g3TEOBDaCKp2scDtbwNROy0zKTYShZUEFiKiyjgAx0CHf
JEZYwLRZvAprHc493u9gLc+Gu2JPK+hfPGIb7bsDgmXLO/BtADpG46W+7cNG7UlQcd9qhJc1cJZl
nnaJOQ6HdTLrN/yR6/vKAuDvUieXO0XQWBGz2o5AJz0kEWikibQsrczco3jU9wMwWf9Stxnpq864
pOauVHPfgfXB0+sMuPEs9o37VvH2pQOCS6Iyk/zJRlXBliCxt4gGk+2qg3rBcO9Ve78GqLOhe0w5
wszdY8sPnpFx72o2+2xdc6IAV98+9gJ4wqUMcR3Tdm0S+eg0GOC3pR7FU402RO5VyH3fKIHq8Na1
l/TRYJMid1O7Oi/Y7R5Zps0CXBmquEOXzLp4L8s0hIBioLX2lexuu9ZwgNSlStAm6qEYnHHxurQ9
vIImwSBtfvUq+oWPqWBshGneiJKlmE+jKCvCFCit0B9U9Vf8vBXv3RhM9HTUVFZbaecoBsxydrZ2
RzLzp4FkbVtPq2DQYbfi4LiVLi+Q2gv3kAe2UcZmX5gTlWcaIlwzwm6hZWO6OIeT5IOdPDolk1TW
V6CSyGbJnwuDW89ci/rcz0Eo4f8FpBHMiUyPRSL4E2T+ue8r2hOkhOnQ7EdTIHxwjb40DylTDfeY
rrqUJ0WibBx005Btbby56aOZrBDs6fAxYwlW0CEoiMgDcr2VCqpdngMl1fgEFjIy87w4BWnXx5Le
DDnI9qETbnabOWu5TyYYsVgyMbiYXrpLefvrTaeFwx2e58MMaH6LlLFfSTH0gktpVkL96AwSJa1R
0UfrcnevKsOQfGuJPsJbq+rxYaynjsnLCBHgoF1/uCVOUnwhOqhFs4PXdGsAPDjXqp1JS8EMWcGB
EPOymzzlVO8T/ZOMkIiaWZBqFvNiDQoYqJU74wWBU2PdhKVDsNGsw+qz4ONKYWCE6VGWXlnAtZi8
M7pF775I1vp+XhDkfUzlmKavoZAtohUmPXzSPP9Lkib9LrPbdUtS4kQxYYgvxuwEEG2CUD3MtiXR
7yAsO1u1GdB0CIpmG4ZTzWCoQHq3CxLDJvswW+djO1Iu7qC1zPIafpd8gkyjGKwtaXxhG6XXK/1r
MZ58yWSWnhNUzg3XfvkYiqRcvlsIQLpPs29gCWi/NjSa67yvn1yyGA/j0LVNpHvyuo4Wbdy4KQOz
hlACHcSyG6S5ivlFNFvKftZLzT6hBlFwWmgSHg0zbxg9OokRXPhijCQ8hFim0EF2P6RTUkHT2YSN
VB6XsjxrXUNukvCukIVnqDDW3jiWzE13jHPTAxPEBPCfqJ5btRso5RWdoSvVgRdAzPZQ362M2UZe
qZCJIXXkusb2mgId6MvVf5isguH1tKrgNgCquGWX4eIeZ/SFrV//qHK3euGVC650o+BMsKS1M8hM
/GGmvFkRS/NynAQpuic3yTpxXufWpmpcZPrNc1q979a1NV60DccWJUeARreBrmlea1SxM9d8mYl9
KNzxtSUCiV1YWARI8YZq2xOMWcATU33ck7B7URXG3S0zAdyrQ9dYe9A7CRrtdV3SY2VkhIEipBP7
epIdIlYkz8XR8CZEzX3RAUIIKoZIG5eH9j3vfbghGuUraKdVN/JS6nU6N5llL0eWxezIpopIskrZ
It+azAm/8TUoJERYWJIMwYV1SrvrvgtwGUeVQ7bzqtE/FCnasEa0njogdMymx2B2fJpjnlXcw7nr
PjtfjTd4Tdw9YeIhXsdQM2vtCO+5aKAY72IcRsaZEgmZFUuN8pRctGH2txOTu+7S0EX3T0PSFvXz
gJCb0p/76W8Ri5fvNptiQLkJtsB5rOwHYHXqK7Q4MW+z2VuZvIrhPLqV8zHX2BGi1KmFvFmnq57a
gq2QPXqJsLz/GaM2G1vj2jXGdGFo7oj5tvQHeVDO2E/XvUk5b9LOczd5O/bfWpnrO8PopTrSdSw/
ndTpBnJ048GVUBHIyUzKG7fL1i+uSX0ORqm3Czaq2NjXRRVvxWBakAT57F6njviUN924IlEb+P4M
m0RZIQAOlG1e43V8AhQ0FxtEh3csQur4QbnUDKGu4qUq+WcIuSgH+7Jb0HY8tuZM4LHo/K0mNEYy
zBcBtLos/VrQXXtul3bk5UoChNNDlT80vRKvvcmWVSI8u4MsY2xhPiqxoWmQfLH61qdBZ3Zn4rT7
2wziWxXPbdq1Wwg14xs4tPxH1VRX0e8czvuQHLpbb1zYl6O9hTeP1XaJpZej9Qa1uS9dz1QvjeMu
pwwZA8PhwFp3vHJuGlVIxaJ68r55yoL0QG8deV0KQ5KStPmiEVqg7uXkN/WqKIAccD+4dpf0qjIe
XHaaDIWso+067t4bZ3UBb0R2nAKBB+Wz2PHTuwfbasznyameYHs+Yg/kEIUNx4tnozJVPItu/cFC
Y56KEHHrLvGy6bhQv8sNolj5pnrdZnv+mnMLYbhs47r31YadrP0tEH6Jqa9r4Lb6sDFlqyaSBnv2
IgmG8S9BVxuHZm7pURmo2bLIVsT5IrxLVoiFDggDCrtGxeDRglfDKMOdxU7y3cug7R4tZUDFK9Ea
nnKrDWLyCNEhjqlXPhh5MH9BCFk/ep0J39NI53PFsOYy9RiLN7bpE5EFdfWAPb187FE1YAIMXGKJ
quaO7JTw4JUhRLKAzfsGXw5ELm/wpq9au3U8IITwDsSbE2PPQ+DqXQZuxN+2wgj3EFxMYzPN/IAo
72Ty0qHJ3q+mheeiT0ymfwv1NxFI5yxX6yFlSABKKsQ+25CfHstpVKd6ceZnABLFQ4Y1HDeLO4Pw
yfO67TeAU1Y8Mo79pKuJIf2oZvAY3ljLqMuX8tCQEbDLGqeLOhKqPOgR5rQzJ4MPj780CWyyBC9A
XGeVBjMkFvgiS1iwTVcF5ysrc34wwJOyTe76i6PhJgUt48MkW/K9O7GuuebSEqTMrN9Czl/Xr9WC
r2Vfsn4syCuqdGcjMYonLkQQEcM6XiT+CRWNQ+/+k6qy2fKll1+1q6IBfchjokx7vGlX7cbX4vkF
sor/VOumBpbT+Lr8hiaifVt6wxl3Bom71T2Xg9cHv8JCKPfckBCpA4A0SG6MO3P1PIZ+194gdcAc
iL1jNf5yyItBLCSVm+5HkzsmizF90bi32Vjs8tyAFkb9am0F0sYwRrZF+EYG6XUH3Z3P0dCN38bE
01ucZ0CtCqI1VctOCu/RNF70yKsDe5f0R96peyXd4B9voTO11NZkR4OVre/kdzvviVqmR5pg7CXD
wpXngLfLpF2pNJLmrmQLDUqKYdzKwGY75Wv+hNGm2PV27m9DcujzXctcusDAwkOwJT0ZKWqAFciN
jNz0L+7IEDUKEOc8eIiLCLxnEk/1y5O3YSM2j6jS+037alwY5BV4ic1WHFXDkH8HQWuj1UVUbb4N
a+P7sOiEtEn24/8kGgDi1khqE4cudm836dfz1PtkiA5mILLDhHbjw3dqZy/8hrgM3eTLARMvh54U
6KWNAe76AbqPeYecfonDUuhtGdZTLOp8oh4yh+TWacAzbrrOsUREAvIKgSZXz1AQP0jhHG/WwFoe
nTHML+virKyy2Hv6k7vPHkoevwMiXmgdvUM9vvd7V7+vOQ6vkxjqmdW26ZobevIL5SHSk81M8tIR
N7lDVqnbea/sDafTFMgJSBY5YYdUQ5ptKSqHDUj+Oh5bHo2NOQkdg4KW8ZqYJGeD4h9fB+rgz6rx
uA+9x9ZxWw52VpEg3YSU24I92Y0kbDU89ISL6k3WzppATkt2N8C9WX0p2Rw7KtZFvoQ1XLOYJOjq
bs5G4Da9tlk4OmfAGlCEHZJ5G4n3LhjhsEXotMoO0YE7fVoaZdO+Ur4+Wlmlwn1Crf9R6sKDADOW
HwaGxTb2wVqdkrWYxY7NwzLt8y4Eg6ceSJMHA2o7IWaD2U2OeHccdxeqvJKEnLNJ2KGGtG/QsZEZ
it4njIs27d/bfHSiXimG4FVYQ8diyxNGlg6mGQVP0L96NGFBWK2Fgl3VMCxOxsI5ejW/fycmo06w
jgWUTfZoKZyGGUEnGwxPNAbtyetvknQJvtPQ/Kex6gcIfrm7UXNg3UEuRa24MoqvtoABqyd7cPQ+
7638h12VaIMTlVB4gulxNtJvmDijFg7ry1KUhcurkKXYn5UrmVN4zfKRtkEtSA7S86uToLfYJEFZ
nE1bkruqdWXaR2tthd7D59UjMEvV11un9nSJh0kP5bZKa9hmBW6ocguEgPkkMrExeZ4r1Q+xn6fr
uGPAjFeMgWByE6ShX25U3pZqD8PJvhj5YMHhrdOFpIWa/v5tBqgLam/vArMlFCf/ZtIcH6PSqKHI
OdDh4sRJF/9gLzgq9uhUvA8kDiYyNSonIJBppfdtI9fyITW74Ln1ajFGmif7QpIXv8NvU1Eew6k0
DOKBabKkuCDw2OGsALwZ07PXtP65ZBs2qd30UWcK9GJnd93HSJtu/T6w0aruR+reo2QNnA8SwQAw
z9ayHnC0eWWcIMd+Nq7V7iF1bFMdwsZOogHM7taB/nvXow5/0ia6w1ejEyYyQTvbEdCOlyx0ZU0P
HgG9jgTGuEvFdd/Ndu/RgTYFsEqd3zjjkKx7UFr9g0otfZiQErCN6sP1bkgE4tMsnW6lTfg5EA6s
N4sSPv+XNyff5aLx3RuFW9oRs9oUu60srg7Wpp4cyJQSOKGnEsIlAsDaieyDC7KZZmEnTBf+UVu8
2FHOQ/xar5KSMV0zg9LATOvXXi/lsi3x0mXbdTQmHqCU/ikiwrR4zXvaAazNHs543FLx6jnqkg7Y
Lhe/7Bq+u5A4/Wb+4GAEFSD66Z4MZPgvVd26TNb4Yv3j1AA3KphYsWStGPajFwTbyvMG9sFIRutz
Q7vwaVhWZyIBq7StS+7q8Ec1sHMFAa9N0POJUtPeRh6d70Jy14pNtrYBOtUhrHAilGhfGrylR1mX
DokKcmz2JVS1L7W7uDcogtujCIfpSdiQhLEak/OS/BO2rfFQG8DNivB7TjZA6PZmzKCTzgEWsLSC
Wi8ag3GMCevOnMIuGsH9ZrhBksI+l1mdvSFzbgGF64qtGbHra8pMOXyhK3g3ZtVzghK4ifFJYoqZ
UtVyFxsUJMOs2Wi0xRnjx3BQjecjU1GLPi+SRshFJE6Y7pxw6fpTO0xDe9SFlIwMuNW3ztDJcSv1
iM0kTErsw9CsjBTUnsOEEBPvcEENTIOPO57TP2NLUd0JiS6llQyGYjQtWcKPzMCPzgtTKxQlfXuA
jFU/dtePbjoEPHkepExwIbzdXxn0mfCUpdXnG55UB0aeOVNgytV6JrFU3o2+pBLESnmdXLF72830
Rst94Vd8FyTY+BKjYr8UJ9Mc/XeztPKzQVQ3iupm0FDwZ7vD35OZJ4SyE44uknIsIIN591mancx3
fb9W01sLE5IaMJyyfN+3Nh/bHp8HUPJkYlRH1+ahhf6MBRT7yoNkPMeZBUNa3ZuDGzzkuTXIU1Us
kLlr6Rsvq2rFHSJxrF2ipm3k4vIUWylWNMar5VkUOvBVb+p29d9sYGVpnBqDZ21tWSEux8G1o44S
u3AZtDzNOH0+qTi5Qq5rtv2BWddLo/TKPKeyseCoWvnr3qqDq7w2TQvrGbZhBxeP0OGGxuKqOR6i
3YjBUeoxJfAC9NyBwXJdeaPx2iRzdyh8PqmbOq+WT26ceZP7qsABz2lvrDq3jCeGolhhjLGEQlmD
SX+C8mlcm46JiktT0RBwi34qrrMnkFkQ0svDmrZtv0+Vuz4Xbj4SvT3N88uw2HlM9p19WWhXPzBF
L77KoesPeUNs/NGvh7Y8ZL1EBTa71hbtID3KOln8fksAc/EkzQVYIHb6Zo1pTIRPtaAcuKkGY6oe
hyYhSrkOqpW98RiYyw4JQ1uBklUhjUSY8OAfB9/7YSB6qY7D1GK9wv8p8sgOK3XMNDXEZ8sQZ3kx
EP9njwrYz8Qjm+IyWhaHlr4b9NML6et1HidzLl/UNIfUyCqgi8503TA2MqdtvkPFb2QPQzIApMzz
Un2xsQ0ccWGA+s8au9k4RbW+5sp20D3O5VPmtvSVyDZLDO6dh1mdPofoNkWXg72jHdOCNZ5SM78l
rTITjxkOd3aNPFv+2eWTfazrxcxPBVNm9qRklrDGB5b+QME5YG+eOgRdKsQ1arEOR1M31PdB6qsn
m20/Pi9jJNMoQaZOWIY568tkWZIQkib94lEI4Z+cE3qNhUBFrkiV+OhK2AeRTlVOCEXPxyUiyWaY
z8aa5joynRRLVDPr/N7Gf78eK7jszVu3FhNQUk+wG0/L6k2CdiTpwlTD8+B6/fPi+XhIHK81aPbn
zSlYO9g3awjuEmuoxte5rOwhorojJz6iEK4vNPSqB367YcYALgbnG8bd/jwSmHdvehQmltOtry0Q
5BsS3YLYZuQeYwsbTx5tE1x5LpMDb+P2xoK1zHM7uVnsKsAY2VWFP0O6GZh8+qK3Hgqpre+OaMMs
Jod+xNCOqPMLYGSL3ueCLgKz3OAfFO/LEXqovjBz87+arSbYG3IabfVedHEou6TcT73AFeZ7ub3D
rCceRrTweyv3uoqXcHFeCB1mhcWzmu/9AfzmAUznzNQSXMDB0s4VjSrDgcgOgE5bl+HEDz5ZJsLV
FiIrVtbqQ+m+v0FamN03c4mqkMdKYgem/9fE0kAJuZEIZvVjZ3XWvco1ocDwN29xDlnvZj+YF+yQ
7rZr+VMd0/skkjnpH9u8Y4RYWVO7W1Sz8JQ4EtcFoIdxaxPiEJwY/cxvdIrkjspZ4M0lKv7c21l6
A3DDfxXaKxgzWPq2nXR4yNOSeWfFDJr9CixBePbLLKlJGfx/510iGaJV4X3RazpVVcIPSj17l9am
uLNzjYSyrYYAcHpqv2lBcS94NLdoGoOZcInMqn+Awq64ExNax1MaWCqLk4r1+ECRjgI2mwpxrMAM
PRWmmr7aMk+vbNpJUdWnYW/fZ3nSqgM6PnkCRgDnMaTOBTwwE1fgCqN+XNA3MM4suuIfYSXrF0u5
TEYw5Of9gXbl8tKtYhA3GRNAroVTt8lxsjWK2ynM7X9sXsN9Aieyj2GZ4sOV+IMf0zSg64CQxXyc
6GFSSdF1w51ijfBNsdSzLRoqCxKwHbzUa9K4W2/UfrdVRY7IDVaijusC0zqYBSyZca39K4CHghao
HDPCgwQZWj0v+UoeiFFPF4u6LsTczSq3a/ikndH9aXNfrbW8d4EX3OBYsq+QWNJ62N6IhLrleuN2
CX5GeUefM0i/jmtn8aL07nW4xRQB1O6Y3uhcIZa2FzmMrx682ishTM3EP+AEPmprdeg6BzTSeMU7
NpHGasY+y6QRKYVRImOku1bDuPWWds96Ud4npJ/kpzIdysdMS8by3Iqz6/rrC9P2VN3mwkwK+oc2
mYKIfp9bI+e9mnRxm5oeTWqEeimKEur0YudLgy0sm3rei5ULpiOD6jmeVyiuoLCy/huxLhNEzWYY
v7qFy6KVdFl9r5ohnLFgl1d7HMCPLTBQIR81R310FlmfE5axW7Yw3p0e5v7BzJecoALI28dlrNUO
/zD7lWAox2jVbXit6StnVzSK4NnMcuuDDliHo8AX4pHBGY3fjr/VbFLXSY4LH5vxNHievpu6EX1j
1fV2uuvdgJikmc4C+N7EKy2UFxojHdicm1kamX1GW9fMR9vLaXEFvWjuDTJGGO6MvCpM+nP2Gl2P
W9VxeTewVMPjqc5mkq0fSV9OT/2AkBJ7tjtdIAKsMGOAa4SR61Ng7eAakGpottV4pHNtvXpU3m9I
zhc69K7N2MHpzA/4O2vFt6NKmvu5ncutQ+YKKVjz4pymMu/Dtwr810W6KzZDHPLa3vUgYuqoH4y2
2/i6YOolqvKuGLlAO8oEM6C3JJXHzBQ6xgNTiGx5QklQ9e+UPb1CatZlB7fPyh9KiMDY16E9Zvds
5YNxr6lnYltVkPrF6IT+pneaoN5ex7igTLxgpkuPDOeRZaBEuXTltrgLrLl+HawX39Qz08Kp2XLF
xRekfQRXjS7fPytmJ0PBz5d7YhO7urQjmJmCI4qJ60iYDylmumHDuMaeB4MUooECoKTRdylyy7ng
FsCWWCOMe7Hb1Hl1bEBIpW9l3wOLn3LonbmFB6+boGC3aNKZ4hfP2XkJ1PwG+jcnxCj0egHzg4nv
ZuRjmL6FQR98J+bGKo9yamgjoU7s5ZYCfiYAtG3MG7zllDZmMC3vg3SKz3yW9kcXjMpADCaDrxnK
pgEwHW5ipvlp8B0IexiyxDN/oYU6+V1Egppg6TJ6xkRZUd8VhBU0WxNdxrQJ/aVdwSAG4QMtTGQg
VhrkT0CgRHtbJtcEoWG5goYWZ2rHO9AC6ykzx/mb4Lv6D1mGuOuIUWDdaULr+pwXwfxutabztHSG
WTFlBx5zuJZnxBxntJZ29LPxm04W/s0LWjQJhL4OTBFjMxveQR0k52LOyv7YqDHxY81CjZd6ZJiM
0cK6rtTpSPegHtJQxK3TpSWJYrZbkgKS0PsuU0O92np2PjNJgQ89KMPumPFpHU4QMhrvyOx8fhhK
Qzf7/zPMJKDBNWIJz2EoxMbojD8Crexhk9GBfoTlEOxNTxeXZU6nD6sYOnqwQnz5szr0d1XvNbkR
3YfpUUWJX6GzzWTiYNQLOafqccmtm5oXF6bN8c9H+Q+hLbNIETAIDYiIdH4RdIu2SIxlKJjGg2kQ
xiP24U3Y3DLLbZ37Px/qP7SuoWP5wEuZvojfkprRZ5GfUdPRJWwkEiJ5BgD08OdD/Mc1A4Dm0eWx
OR8R/KKEdu3WmHXJIez2ofWfJeye8C9i699V0IG4BnqiL3Pxf1m/KJPLDGAU3WqHofQUd4YNXGgv
kMmu2d9QfcFv2uBAwBrmaw7L1nSvprWfNdCkVthhkgMTWlpSXq7cFrgPS3Dw5m91cMrDv8qRfxP3
e1wyywrRiKAi965WuJ8PCJml7NHZOhBfVqBekGbMk+zhKdwU+U2abkfGvd5fxNe/37Gr7BkNmwXP
0oPu+O9jWilDzRBt3KYZH61GH0YJsEZv//xY/I9c/N9SfEB6iHO4Xdj6mcn9+yizbzQISaih23iK
1Nbbj/EcGxtjY27ybRNRZMZhRN8xwm4eDVuoSLEZcdE3tEoiI2b8sPVjN9Z/cQj8/kbws0zaAKi/
fRDnv5w89m2d9x4/ywzvZv06BJe/nDeOx1/k5RyAK2uBk8b1+OsdNQDWTUaAbafbXs97jLE6RyQJ
ct7r5v+dN/61iAlphD4m/t+zRmsZpXES0UuN2r+8Qeb1av/rblzF9nh6fE/Ywf/6Kn9+zsyprZKg
BqoRLEdin8w0ZuJZgMJ7UjvzNjkY9dnbgHSPXrLN0/e/XXTrtzf4l8Nf37ufvAWjKMYmKTi8ASAA
xcID8QTy+PWuiQZIO0SObfJjsmsP35CybOQGP+ay+TFtyKf4y+2HyfjrhQhMFioMKQjYPVb6f/8S
Rdsd/KHnbRylo84U0Uh8GUmH/ZLlGwvUmdEaG3v8sNSrop9CS/qYF/7Nnx+S35YZzCk4efjGWEDV
Lev6hfjpcphNjRsgXOl52u5dA1ZQiwHQEYiJyTDvLdi2TKD+kqP+P5aKfz8CHDQQuBKFS0TAr9Rs
rwqR7GYmsxW4g3331k4UkcqZHpTRXBZpbfXk3TLHpbXt9shjgSbNgR0pu7zIbj2oNL0hlvPxz1fi
v+4HvwrSBsaTq8Hll7W9VwvDTtxfAAI+m9Y5C0p3t3A6MAU3gUew8RxsiK18Ca3qznCvoyX7E0bI
X7wv/3lDQkGfB/qITSjwv2+IbzHkTWek1l2NUtc1AAZVm6lLYxpkh5LOHaKxb38+89+qgOsz8NMh
f3klrH5B90EY8KbnwXdplAH8AJS10f10aP4W8f7bqvfLwX5djAFPoCrhYCOiKuo85t8+u9A/n9Fv
3xUOwpvlu9dwc4ub+e+LiI52KfQ15VcsLmTHZU+cHS0i+y9r2e9rCe5vHwM463dIQuAvb3DqA08w
BjthsxfcL1L88AKXllqtXsi4bF7/fE6/XTiytYHZ0UrxffSB4rra//SmWm4/Krcow41svtjOufD+
cjL/9fepnHj8uWysCL88/m2ItDRt0KwRsPU50NJYJ/8vp/Db9eIUfj7E9Sf8dAowD0f0LBxCIKli
K0qIGIBlHQ8IJf58sX5/AEIyB67M8dAD/f4r9b2t7c4YXFLXDCKKTDYkqT2+8sr/paj9/WXlMCF2
Y8u2PZxx1xP+6YQaWHMjMadw481XQqGJ23UkKhwcAPrdb/8Gwf79PaVYNzGqXW1xOOR+eaonY8yG
sEtpWXPUjZPr45iM2xIwRhmu21Gu0Z8v4m+3y+d4Frn1rNP899elKIdOBVSXXBun+Rw987aah0e5
gL6CRPP/eSRseLxAnFTIRQy9X1Yg4zoJloXnbzLlgyqFzpGOPVPuwg7ibBB/edJ/q0CoiCzbvxbx
sB2wgf77rol+7jVqV9Y7HSnnyXR/THitpGDC7m//L2nntSQ3kmzbL4IZtHgFUpauYgkWX2CU0Frj
688Cz51hFhInYeRt47DZQ3Y7Qnl4uG/fO2k/p223vTy+s+04WVQNtohFxKPN/VFTJEnkiVjMQhXK
dKgItJ/uEP3tpodJgncJ+x2/Rz/obFykcgfZSnWAHP1dn79rpUveayVeONsTv22YrBX6AbyFZl6C
YnFu0o7Pw0e4MUmUqeWVEb8NzevlCZMmb/YhROBJoBIhUq2EoQvNnI9r1NYKukJolaBOLkg39PvX
m8Io+iMaduH10Gi/XKWDlsgjn5u36AENtDSWVEi3cuj2K7vz7NyZPFd16hGT1yVYn7mtripiq0cg
xg5ltQOcA6bFTFTlWVHbGJ5hxLs8tUlXonfO1/kU0ME4tXKDTmefzqa6AA3ZKohg25vN5nqzud1c
3/Kr3fRjt7N3x6Nt87fb3W7Hr+yjva/t435vP+356T9/IbqXfrOf7D2/feTvT/w5/ux2+n1+cqYf
Dn9tpp8cx944j4+bAz+uD9jaTD/xP4cf0x+Z/uj0D5sf16+Pr9c/rvNNzj9dX/Pjx/X0r/Cd1yun
9XzHKaoI2YoG2x85kXn3vwp3I2puEgifGqHT8rssjjs3unH158tb7nyVFSQjODuTPIapzRu2vUEr
xrIGNZyx69q8pRdRu04Ad+WBk1u/LhtbGhSHVBV11VCxO1vbRGm7QLLIPEZx/kCj+JH+akDG3U0r
C4fLps63kYIuDVpQDEwngpjGfXJHRZ4StqOXwsQ9KdS5r1VRIFRDVU5Gwbz+DgLhsr1zXzfpM9HU
rME7y1U1Df3EHoIUSq6EPrzY0KBfi24Sb4AoZFe9kLQrbvXckWPKslCoIV7RCGE/mgoQpFRhOqMt
sTWjo0SxAZbgIdn0g54h3AiN8pVnDO01MJxXAxTOir/9PXUfnRRYvinMwKkr0w320X6r+anYxwlp
cTuzv/zvq1q5BzRlD1s+Zd/u6EPdJM7Pbkd/gbJ1P9HVtu+uO7uxX/ONaP/6YTreztgMV8LKqZl8
0vzTFB7apDymMzPJCJyuwghCMzSqzLQbpaJOASuAshZjnZtAtcb8TQkBF+LZgenbIQIQ1hi8UaHY
FGgLLlY0VqSznBTPsVMTs72US2ZjSGXL3g2k9JC1wrDRBnjJEdymb3gA56JI6Y9IaCGCS+N7pRGL
v42Bpi+wYNSYqJl4H8++IIld11dbvkCiJOdAbnKTQa6rpsPn2ChW1mzBKdCMrEEDRT6Wp/jsOUFH
xkDZhKdRXMNXLVyJ1m2SEG1V/592prv35ITC30xPuIQdEAabTrp1QRAFMNMU8UqwsLRDLAk5FdTG
uD7F2fko3DjyGgnUS5FJj0XufQ+NtX2+4G1obCbckUihTFv941g6aPDcICaVAMdbbldK62gyFIm+
tqZ4I02z//FEsTAnlmY7oYdCAHpvZq1R6XAMHkY2nv+zRhJD0hJHKMkJN18rcP66sOJnZhpWxMaT
Qpascf9RCOAXs0GGDXwHQBhxK9Jz4N0DtVDFQ1E9dPIeekdeAjdZeyX2+5ye4PLJL28AVjXWTkPH
MPt62bv/zjufT8Ofb5lNgxrWAdRXTAPfMmR7r77LxC8unDCKdkPDt67tg/5T7F67IUSE0VaPdsOw
EhotbCsiQ10G0Ut6U5lHBFKrK5leMh15KaKzBLu/3YJXuzzQhcOoI+gmTSRwpOjmibEGQD7cE9TL
6DX8JWfajl6JnzQpbwv0Zf/a1EQlp+BmEFMiF/NxDxdeV6h5hKgmBfm3Nhge80q7Blv73Y3yNad9
fl54IUA5R7GHW8GY15UE5HcLOJTYxYqwLwrzuxLJsDpY7387JMzwIJZFaj6S9Du8P3ExQwsoc9Aw
Y9Ttjd8noH3o/siGLbmHlWzi0i08vfQpXwAJ4sk6bZcTW5YqVEXeoosrkE4wH3MqrEdPVoTuLa7z
AhmskHr1lkqk+aYqNcqrcPBwWwlB1A0OFY/gSFO8/hpDgmHcumXe/YTpzhpvaPOi98gACJFsskTj
sVOPFG93IBfiX4NLG+lGR9f2VaYp/UEsY+RqTarEvEe69jn3S1oGe0VPye/mabxXlbAHBOgH5YuB
KshzFdThO4Xj+himffPTNcL6SH9YH/61s5/KHn8Cgdl5RSy362gkNOn/FeJNEvWeE2Zidxihj9hW
mdg/X175BQdBlVuWCMzIU6HZNXP6WQpwuzFTywY2aetKfpVHqJzEHawnIJqgiQJX9QzJxpOKJq/p
05uUpdcZrfkGXS+SHD5e/p7zsF6n4AiRgEGjloXG3mx3lCN6Qobg2lKqPqkqchtVCR9BdQhH/7M5
SivR77lvYtw0+VDU4t3GlvxozotyXZAbeFYLPUD8uDJ+IdE7rmz5s0NMXWd6qExyUGjQzcdU9HXa
hAqceDyJNlJzNdbsU3P4250zszJzSwMUWWMbYqWFWbWkHtHATQLhPcRNKw5wPh6y5NOzy5IlEkD6
mVOayN4tE0Uhx00faOmNisdmzcRZ2em3DfjjpmcJ9ed5PRVcnpC3YgWU+0sPXZJdEJ3vyO0fvL2B
etFm3G67DbACJ9ms+dxl2xP1pqRAGy7PEzMmDZNSYNaxE4EHtvtP6c5yfAeOfhbQodl7Y/0ckSS/
9Xbow1TXazWvsyP5e+x/7Buzd5IYBrmi0onsoOnyaBz10lYdcwM/8b7bHkenI9p0Pl0+dtL83M1t
zs5d0Ldh46vMN1TE4TGwoyvjM5xa3yKn+E4zebfxt4By3vLb1bratC9PIxRSNMCUyJKSM4EGT589
eHMKybk5AALJgjfDdcTgWLSH3ttrpmdnAq350aYAu6eLCFjtL496HjTMTc98X173Uh0oE/7E6I89
UvOQYPXtE7Lkl+2c1armhqaX8cmdVwey5KIbFDk0EP8od+Pn5Eo9Krcl3JtbSILohDtctijPn2Iz
i/M9FNYVCGgEzRwRhpAv2aHfgNy79Z7aAyDY296RHFpPH8Vd8IIEvXGVr8zswn76sKrzx1EaSuC+
dez7R+He+uS9xsfiNdxEN+bz4G3HA01JAAaf5btxLfw+904fLc/8oBTXSKZIPg3pMBno0Zuf5rta
WBnfPJUxn95ZQqh0gy6cqEQd2mzttIGZQs6fKotOtFp89SSUKsrOrtBZu7ysZ6XYud3pPjvZSD3j
itxpx4p72C/Cg2XDT/kTfn0ooKC82vRX8rW5szbK82XDi5MqkUQmwAZvOAfS5F0FJ6nKpLqxZ8vh
vsxeXW1lThdPI2gg6grATKy525ULrwW9hY3C0ttDp1k/o1G6r4WBLhdD2v3DgP4Ym5+P1lLQdNIx
5is/Ee8eIbL11JUBneVDfq/WiZGZUzV8JLCh0IocVbhx1Q1E5KFBD1AC+FK+gpBqzL/LwufLA1uZ
RWO2/f1wtKA9wKYVyOkGjdJbrQUlFFmZsM2UVUHUxY1xMsTZQYAbMO2NDIU0UXn03QcIMJpsJa20
ZmK252kM8kfDC1gq85tJhWGEjGyNUXb5YE01SEglaeubVyC1UdXUjnqto1m3guSMxS1YrprbXzm4
8VELng3I/DwRAvpdod2r8YZEv1yvBIpnSYvfG+bkK6bFPTneVkojO0oDkdOXRxEwIeG2XG6N6Kvf
30NERp/BRvdRilgLtxY3zYld46Ndv+RZndOU5AzhJ1mHDvYw5qj3BCteZPFAYIaqGvEG5K7TUp+M
rxqbUKMHD/UKtQlslXHQRnJw3WxDw2pv+0Pi0J65ESrlyi8fLh+MaZvM4wy4gnniTBylxm+u9RPb
MOEGOtpYbCNvuFOEgu4nd8U9T9N0ZgI0Nm/oCZZnza75InC1gSdR5ESFeaWSPItFhMt75YueGUdv
7Y5f3C0Tw+//mgPn+HE2e0jysgEBFmC5SID9zJGx9Kj+Vk+5Sa96Sm9/tkvS7kjAeHkql7bLqeGZ
X9MDsRpkD8NpSAJN0Y9eUO4MGY4zby3ZclZZnI4EZW0ADojbA9yYbc24qfomDbBF67ZH4mi0zQbp
Ng3WFVi1tbzfTv9/WSl3sFEd2Hyb0VzJiy5P9Mk3zOJE+BXrNO74BsEI3efSELrrRKdxlzpJ66Ri
DrOJ4I17EEfDFQ3K5X3Sl/vaNLuVTNr/MRlTEUVSeEfOywSSH/9W48Pb8vhGRqxtaC78jvZ0pMEO
Z2c6EGsmqQTFveYhF9dcEycEGCJHZy9lebDgT9AL5iD4YkK+ofywYKhZw0ws+XoK7pYyYVunMs3H
LR0K9PhlOWxCNBJdNXp28GGG6YZvl/evtOQL9AkkQcoLVzD3BSimBpKJ6Isjt7jY3jVfaS1NJpED
0XGbWH5xFWUX1onruGb3rc+zzxVIB/Q6LTi8lBe3VtegKYuucdKKlhSRjwKo9HHkCIlzMZUJvqNK
tq7iPgXGeKiR5BS6GgHF4FFtkq3WJ1svXokYFmP1KQ0CtMICsDJPgshR0rWKQMdWlD+Ueg+3gYqs
DD3e9dMo1RvJ83+aEc9C66XtGmqt73XILdSV8rHSIgI12ofXEpLTiZp7UtbFnBKt/JiDLQeDsieE
/RHUmuFV1D5Sa0GQRYFXr7/L0paK8t9WjiY/c2pxFjflrRUPQKl4ooW0FiuEa5UYvwdaDZVPtuI/
l3b5qa3ZLpeEeuzlDlsR0bRFzdrIX/PucHmTL11Gp0amM3By38Fi5leShZEB/xiGhR14e0RsXR7y
f1vYnc/d7FrP4rrxAaNGTlWDV063QCCN4IsbeRuZd94APVTerPjkpQcY5RVFBs+FN1JmV22IRGDU
Ii/oiG6BpRBKOfmIUhFaj9YdbA+2ltxHwnh/eU6VpWc1cD5lSpUSu8/TUvFETSPH+Cd1H7ypzmDz
jL3JbhU7dq5RqnVgM7npNwiabdCG2Yy2+/y5cNRjfxU8u5+LH+rKGi/5MYTnCKd0ACmUCD6usYDQ
O4rcOGXyRTay9XeBtxqzLW5WQLaUOyhPkyX+aIPG8VHTYnga3Ef1SdrR6blFQq13kC7Zo46+oQPb
if8hkJoWFfEbk+rG73zKyd7NcnIHGZzZMOfS3PSQDG2XbCK8prYJ4C53oLvTnqoKiRT78gIvDRbI
FO0oYARJSs0GW+YJd73YIkA73EfKrk6B1q5FiUs3KW013KMUPygUzrauWPcdTJ5d5DTNV2G88/yX
wHrRzd0/jARmOZYM7QR++rhso9EPMdcpB4RmsKZpX0M4i00Esi+bWQxJwIkaEBOxQ3g9fbRTW67r
QdZJEGrdaj4FxOsu3Q3lHiZaUdtm0pZCmazfSO3zZcOLK3Vid+avYbdt/M4fJx9KfjYKj0rxhPTp
yiwu3UOno5sdsNALRi8B7g6/vJo7pWL8nIwe4GJOHRn69l2QNyh0p+mXy6NbtqvxUjLxMoBIP86q
BpWkUtWMDmbQif3lujV06DeFexrN7VQSdrr+67LFJVeCB/mPxXlvGcqoQaukIq4k8xwzvLOatRap
xRDn1MRsq/DCU6F6x4Rpug6l0s7d+t6DB0WI7qTyQU5Rmft/aqr/p4bW0j1hEeAZkkp2+eyecLVc
q0bIdxzIAbem9t6lGQTAcLK39V1Q9le1mtyI3XC8PJkrVueTCctyH7UtVs3+fszvw+ZB9l9L4aFS
DyU0eerKblk6CyeDnFeJLcVqIoEOSjqmP2XxNZQSdrPWCLC0I09tzM5b1peZ7snYUCN6f1VbU31b
hvwNerWh3iIudXkG14Y0O3hDYkL/KGLO8L/GKbJM/bZcg74tpeURkuMeZ9tTBZxj6BVa3QvYYPDE
QxwHO8hAvXekA/TvwQgLGdRt6ac+M6M7o6/L0UEoXrhPUtBpDoyQ3Y1fxPE1HDWUpf967FznUzGe
Z5ZIYeTj4acYG+Rwn3H4i6PrXVU0xZqtu3LTLZ1G4BhgNZEXpcb1uwp2cseW8YgCVkuisOsK7Qb6
JxnpWe06hgEWvQFrP7QyDWaRd0tpaEB8I1vDqy8sMUBhc2JlnKCO8xRsaRhVDsiRwML8ZKoPmXmA
rvPyTJ5BcYhMP9iYuRwFRXYkHbFRB6ETRfD4wcQDo/fGcMttDShaBu7ktzDZSwUa7JaDIBbinZId
hf0BVqdNr8h2LX4xyAle/jSdRZy9cD582ew8mZBwufR9R07pbS3ltWs4Q1feWoVrwauzuemlpGOM
frF5wk1v44o0Aq9KufwVlc9++XJ5FEv/fYVeReaZkj2Jmo9bVc94w+sG/31UcJHGSx0u/MsWFvcp
jaC/IVUoGs1DMoie3BoKHuqD+rVVH/pqayJmZLyrNCYDX+oRPQlWEORL+QHyTX9sTs7w9Gz4mi61
Vspl+MmS7GGv0YOpvmd7626k5vxa3VgbdSX3u3Qa6H1C5xpUEbM5/f6JSeAsCQyz03NNuIn1vcCj
Deqwy3O5cC3ppzamPXlio5RQ8oEUj2EVG0kkR7QZk1t0NQD+0HDVrIWgi6cPWladVkUCQ1IbH+3B
sWZISB/hX512I75APtbalEEcOop2wY15L1LBF67rHSDbFe+2OJtILgPAI98L7OKjZYQOPb1ReKcF
0pXqX+X9FzNYeQsu3h7KiY3ZJsnSiDYC6GWpxRl2cPC28rt70+ysPWpOT95GWslfLw9Jx2OTtzLO
2qKTQg18f2RIpsSt8L1Lbod6xYSylArSp/f01LDEc8+cnec6hOc2CoTQiYWgeIGJQPumidCOqmaS
Hxpkk77EVWodXVRp7mCPq6/CREq2IWTPBzcT/aMHz867CpvVV8hu3YMoeSNclRrC5DzolH3WImTU
w6B4hYJjC7mAkY7v0VCrjo6OEtujhwLKFgoTAQNaAm9R4mCPVHruBFUj31aDIdyXCEPUtmgO476Q
Cg9KBym+1ZMmf4RNqL9Rw6B+iIWyISvl56gERYnV74KmgghOlL8hytGE21StXBnu8bx+bpog4FZo
gzsNfp1qE4AcG51cAQVip75RmYAyh+q11iN1z8R1T1wp3lHSkIaAe94fIe000XPJYQWmNAWDcaAo
05e54bEFPbyRkZKA9kr1w01qZSDLdZSuRLTCkj3So82BUkF3ROQ08BzYy5QXLx7Nq05HsgMOfSQp
ti5yMLkNZbp6I+eie/CQGQvtvBKrCsqYVt1BjqVsJpHp917SIbdumzhwGkNrrV2ot8E+Qanlc1L7
YA5EUXgOueK+jK7p3iOrpG4FyYecJyDVEsPqbQzqRok9td0OYiS9KSMU6L3X69dx0sAyE5fyT3hz
xYfOiMNthtQkb0pXpmcA/qv4LYn0rnCmjtEfqav1V6EiJK+h1LbHLJVGxC+H5JZ/vbn1TTN16thQ
biG0kCjAKv4R5arwVkYQZlNmY4BQGWWhN6uQ9Ueo5awQNapSye1cNWPkURKYp/ZwgMvHTK7qxyhU
ih2UAlBlhooCPL9Luy9G64tbA8qUBInOzNt3kooui4qswIMZQ2cUu0WYT6QnhDlIkX3yoiR9gsdU
zyCc9SFvzIri3VN1nyK7VHZf1TYU4J6VhlG7gve2/hxGhrBD2Tq/chtReU6bXHGPKnQ7hyaSx0ep
U1JUbQe4kl3BeNSMwj3WUqVRulep4W+LBi0dSMMonjhqGA0tlLpV/4ia+tBCuGy5N50mJAfdFZqD
G+RoExp9kX1LAeo8040JrrXwS+ETBNNVukmNNn6mXa3/JHu19MXKrdDxYkusYdVH9ytV2uKrFpN5
tOVUr03bR0niLeti6xEeK0i701xR9o2gJtdmB3E9aiL9LoZT6llGP6e0YZ7JfvVt128lEA/Psh4k
lRObFJUhF4ZNfZvARQKtnBveJIHmw0bJ+/VZRlZnl7mNAjtFJkLv67t99wpbdHd0YU+jN7bT9esu
l907T6k5wJmo9ZyiQT368MRed10kvsP8hCpjBA8hSne0OG7oIzDu0G7zJVtil6FINBH6tygADfsg
H8srtRQiVA/QV7DhwS+OBbIBOwjZyKtro1+SpdT6G4HY64eMPMtLbljQepqxBaCNYsF9Shoj9ZBb
3uRlVn71TNe/wxs2G6FMhm9GIhc7qLUEnpBpj5iNMVHJj8PgXQdtwOvOGnQXEuUw+dTjrndiWMnw
PNKse0RJudjRAxvdqnkWPgnu4B/g/9M4DlHOQYJjfuspKbzxAyS+2ahH7wjuCrY6+M02oYfiQCN2
29u6p7WbshwmXiBJroqd0VCWVgfDvG/VotsGYapuszbSUPmBiM9yaH/TYB2FGNeyuywo6o3sV7FP
3qIEvqLlIEPtVlXSbWMEteIY6PdudSmKn81QIZWaVr0w4sK0cnDGSh1zxxKr6JevpxZcpFlRvxaZ
5W4HpczfDdWtD1CogiOHURJaRqE+FBqiy6XQ1NvSKPMNBAvdi58K45sqNeKvTo2gPzOi7BGYmAFF
rVVd01g2HiU24kuTCCDSLodBi6H3lBgTdWVC+M2DA02s3KHiJk2sbVHYNURlA3KnqbAS4i/d2DRT
kJuFLoU4ZBb+oG/C2zIiclXcK1n4WbR7c61lY83EFJ+fRHSiNhRhh46O05ifJvWABk20Nfz+mo3p
909sZFHZIs5KZGpmv9DxibL7Pn/6lxX5M1NngSmMTTm0o9y7eDXtzcy+uInTlWvp3aXnyumKzFY+
kGTf0zXspM2VpryE7d8nYmCi+DOOWUiIOERnuSpTVSTbwo+dSnuVzNfLc7W2HFOQf7IcYSQrbZwz
hrq6Cpu30voUrTEzrUzT7yfZiQnLTQ1oETEhq5/9uGBX/T2kh0AWKVXyGzzQ5zWFQWyQkoRn1Emk
q6DfwjQOXfTaI246Xmcv7BMjs8VolbgzxBoj+mPytbjz7saDAG9Qs4N3t3Hyr+Lh8sIsvhpPRzVb
mSgGsipPo+ocibvtYTw8tNdArx6U/Yu1EW/WHjnTbj0bIE5x6kqlSjovlkO6JxdWjR9D5Ilu6gdT
eGy0W8+8B518eWi/++bmpk7fBbNshaLGfQmBO3hVGwjrrvxcH++7rWc6+j580DeGg3ZO97m+0m1r
n/9KHa6IF1WyD7DzriYEpjfIpW+ZuVU/EIZIMdGtb5WnMdiJwEEk41223kRQgwwdHbUIbuJ2d3kO
lg4FEGUL5DvVobPHbNmgSStNiEGh2hf0hsRluTLLi8/zEwszZ+41OSyEE1zQaoYvufQjBulmoTuv
K1S8gu9WHD+odb9yGS7mV+j+oV8NRIQmzfMrFXIJlRT+XlrZiYHUkHg4QC9eO7Sufbs8h6vGZmey
qIyw6REvdCKT3Fpw1Npdw+E3kUTxD33w5qo/wuLXitFpc843zOkIZ+cyK0OS/wlGIWpSDuWP5Iq0
sqN+Fzfhtt+nLyvmpjGcm+OxMTHaUOebXTKqWBSeK0zgksfyRtnEx2+B492izgF7qCM/QEB+pAhh
3nn3a9WqpQ0ELuu/lmeza5Wj7yGVRE4x3uXH+Jd3I34vX8O9sYJDkpeO4Kmh2YymVhS46GVRDNBs
61P2uhv3qKrYsEvb+o/kVnvyv/Hcu4PvV78rX8yVc7KYpQCuYZJwnPrilFmWouJRJ6s5C3qbPdX3
5oOa2+iWEGY5lkO/1JfsYbjmUW1tkrd/WdsTyzM/qFnoxPnTVqo/m5p9T1gs7fUNzEXZd/QFhl1p
B5vqOvgW7tvUWWtWWqq1wor3Z9wzzxcIipASOKOE8NrxJjvcSzQfv3ab/ErYIxS4Ms1L1wsAC1gt
p1ZHsmjs85MoIKj8WNYnJHHm3gWB3dGtmiPXfOuulZaWIppTQzO/R7/SYLUTwFcon5vys+IdG3Fl
LEvO+9TELIYNC7Yrmh/kqY1jnwBckJR/CGkos1NPgqTGNOYsNRmN1ao84RQtCAMGmpS2lraSIp6i
4LljOSmYzAHyiAxWIqLzzNNo3nRmfFUHSJBm0OuH8ubyRl9ae6ju/htazJak4Bnqp/4UWiBn5R+8
0oQ4/hGF0GyNonPxSgBLo6oTKQHcTDNfEsaJhpYYptzH8N6QULi24WB2AiQbfrhPl4e1tNNObM0D
W1nK3SINsdVKG1O9G9Vd2z1eNrG00yBmJotPAQGyyNlwyl6XY4lOeqfObzVElepkZQyLu+CPgTnV
TpxCgWv6U0mnfUm7ne5fZ+5eV1aC2cWZAsJMb+jUwz7HwxtikBZVM5UKjH3n7ZCMh/1r5VAujQTa
I1OeUA7WGXoJClMTaQOgI76fQgq8i2AVjmE1DreXl2TRb54amu1mUQhLNaknQ1Wd35AQjq5SEpJb
o66qB6Ok66xE8ZEUEs2GIvKD+qjtYuQDnEZF3PjyxyydrN/0jexDEFm/r9YTrxrXypiNCG86RrQT
ZRqx/CdPvK7pvOullQrF0lY8NTW7rNJcLggWMDU17QTKY+evQZmWLeiA6Ql0aL6fBnsyGCWOEyOc
yix1hQTUndKuHKbFHUKB+j///XlAk1qmBP0X7+n0R9iEGy8l02kZWyVY4zldapijTkVYP/VAq5zg
j0NhIwLZKDFltvqGxh2iUWGnIX+ck2+uRwOsNcTjXrD1ouyGpqS7gbz9CBVoyXMyVBLSlqIddCgc
S3eNa5G0XpmLpeDu9ANnm7hGJmtsprlohDdTf/D1q8Tf+hkc51dFflDWAJaLU38yH7Mbk3oBwU5A
dSsC70H3u63ngyPD9EZy9/KJWHI1pwObvuRkE6VWqAnxwMBCOhaUl1q4E8UVD7C4TydqGMLxiTN5
tk87IYX9QARPGMo3fiRRc18FNy3P1x8Ts6066JlKAYP5auj+cHyE4e/SnbdFIneDVMFR2KS/gufm
k7kSEywmHfSToc3um3Y0fAHhQlJaUBjd1Q+yYFN4sX+IN/JGoFE4d9Z46xY92B+LZzROaWxBqoPF
OBBRKn6ujF0af46rGxijNpe3xpkpk3cbwRSt+XBGnGNPFVdu+xxcmN64u6x5LzQEregQThvvij6b
42Vr0xJ9iK9m1mZLCC401JsCa22BUPZLiNxj5z+OZbfJJgVXM9hftrc2utnSAaxtUTLBXlz1u8RQ
HnKS7dS3tnBN3PWZHK8ctLMt+nF85qxfyKzl2DCCjPFJteP2zyXa7caPXni6PKzzdpmZndnzrDYp
D+cpdmpL/lJFoW+XYSpcS2Cm5AR8jdT3+jY1+8wR8yTZ1nL7S0BxYmXvrI12dvtVgTlIqJ1XVB52
aBPlhuyg9mb3xloEu7iMhPcT8ztvpTnKgWxwIlsDy+jn8P7vUDGT8sjWyzffPVye2cUNemJpdgV0
gmGlY48lS36t6Z3rd2ljj2lpN5RQiKT+Zb/QlE9jBHoDMCZ+dMwqol910E7rWGApkBBg8yBVkW/1
uFtJ1i4u1omp6fdP7gBC8lzMFUzlhvTJlLv3UBscqoNoPVkrozq7bqbdeWJqWs4TU1UopCmacpWj
etYjvSeF3TffVLNaGdHyKTixM/Mmoeql4APyykm9rTIiswxiGMLulL1RxM+16ST1w2g62hrIZ20q
Z14lMvy+yUqmsgAGWss8QeKysaMuQ6JNW3Mp51wVv2cTAB9cIPI0sR9ns0jA6lsS1rSw/xnnkiPK
3r3Ze8jUBZ/dFBSTXDW/Qg1EnZXe+MgZ+vQM8h7fJHr8pup/nUP9+D36zMe1gpHmXfN71lNbQnnT
VFs79vWtlu2Q1IutbV51/+Bpptwp9xME/uq8dUvI6EzqkSSmFTDrQA8aWzUbNmNebrhSVvpezp/L
DPDU2Gxbxa2QmW1fVMi0XSsTV6IDnxjdEZnxgtRabL35q7HxOSHKzOZskZNirBGbxqaKxkRwn9RM
ZL6pw0+RYusN+pa3nogAzbYqIWO/RfVC6q78+skItqV+HXj5P5zgkymYo6sFYVB8JeZzKs370kXV
Dx018Lx3VzI6kzedhwM6BSq4okn4Qxr5cWtLuZcpQYaZ0IAaSk/fJXNciemXro5TEzO3h/Ch7jby
NLEhQbZ6jc7hdhQepOgVBNXlu2PN1MztAY0xjVriYJSVZPsJ3P3FLjeuNSF1qr/u2P+9X/7M3GyP
1pUPjajJsHBEjtijwAk4VF1JQi/5cWRCJrJUSq6wwH5cnqi3TPTPOHVRRY0thO3Rc69zZe3ZtXTn
npqZjaUM4swtxqpyxvS2L591ofpcpXe0vO10kY51ynIru3vx4ji1ODtto6KmIvwtzF7aQ8dzsH4y
OOUOENhVIDjj4DRI1f3D5pBJwsHMCmhy3kdWE4fWvC0r+NXqG/gLobbrtnF9Z0nPtfLXL5Zpd5wY
m0UxeeylnhYwPmiOtj3djyTUnQL9PDfftR6gnnarSq+Z9Yhuqdi8osMZr3UXLM/xyTfMzraXQg1n
lQxYp2LpfunVJ3LDSY1aNDdYvnVJr5vqfWW8X57nVbuzAw/SxjeQ9OYUjijExo7YPmalPam8kWAT
kA7P9RwoDiKaa0WTxeNyMuLZcUFKSwjTAct5g9JbezXS6As48PL4Fl0mxL7QzNK0y6Pt45kUQNZn
gtdUjgzEHpgVr6a6+XzZxjnu9vf++WNE/miks8rasPq6osh+7+aEOG+WtS+Fm0S9awNIhd4seV/V
d2b2vV7j31l0BifjmyWJyIKqQmthWolr1D5Eewye0f/LoTN1dOuQC4a24g2mw352CcEHDEDMgJvk
rBEM8WfRG7Eo5M9DewuntoE0JD2XsQIuoz6Y2XZleqcI6YLF+e3amnJcISnJK9HY1/JWp5gW0cg6
KZv6ta3w2qhyW4zNFbuL+5N8s6XQ80lf5MzrhaUZpVqvlU4m3ICCjNzb1DteHtri7vxjYt5w4jVp
kTUNJoqUhhYDeSmwLZdNrIxi3g2ZSG4HnyUmtFC0SzTEveHa939eNrIcA9IjQMMrlTm6Oz+eANGT
4kAwsRJH/ju/3kuleSiNfBu6422qKftOf0xliXDQz1a89+IJODE9c95jmSRjANbSiaXXHPijBWKg
Q9qicd+V7kuF3M/lsS7u/xN704SfvNYKX9LCrp0m1Br3ytjv5U7c5plsJ1Z77xWI0pK4h1F4c9ns
2jBnfjrp214RJ7OyJbwK7rc2LnwbkYNdpnyR2mTbyfnae3Fx66hwnMAoTcvnvNwK+15i1SMzG8jD
Tpb7F2nMbwMpB3U+3oXSSyAN0OLxGcYAOtqtIZG0hDcRhRmzcveZ3q3EBIunBW1OUuIw2WhzMhu1
D6C3Ro+bLrR+H8vNU+8rKwdyunPOXM1/TcCj/XFx25wH6ehjArLzTrvj8RJGe1PdKf1KKD8t1yVD
83up0Qy6AAxCDN11AnTEmtq382g8pH60vbxzlpfxP9Omn+n+mDH4+GkZW3Cw+qPZvdXS2qXwfziA
P0ZmDgAE9ygONeMxEo9snmJPospRPOljOmG6rY2tDPZCqtaQs6uGZ8c/BYue+xKGW7He0vltj8o2
Vw9tWDglur76QSnuCmPllbQ2pdPvn/gAs80iM4RsmSbhjUHrqQsHaLWmDrBoBOZohGb4H9idj0aU
NE56c1q3NDKp/eR7ddC3MBM4l7fH4pY/MTNzLMD2BzMElA2EGtm8/BtyqbaXmY4Y7uA2WTG2uO1P
jM1iPsmqjawcMFYMtKDEd3kLZYX3tcrGFXe5ZmhypycrpHtSyRsJQ0H6EHZ7iUEZpjOstVytrdEs
RtByLoAoZCOIBvkPL/nki8MuKapPl9do2Qyw1EnPDYj4zFsUeeYn1YhbkhRgL8pAHvtTL0v/Eiqg
LfQfK7MwNo3y0qP0UTp9rR0ky38eimAfptbKM3nxJjsxM3MVTWDEXmNa+Fje/aO/V910qwWHmuck
KnXj2ut1be5mDsIs3Q5tbMx52Z0vOzm9D2GwVoFaG9PsrJKs8S29Z+oS6sObUrb80A7G5GsQm+O2
FiOSKcjxKVslHpvny3tj8fyiUKbyUJ5oa2fjK4sqrnXLxbR2TXTcS5O4/EZBjlf6l1QmPen/NTUb
ZQWcWE1zTElKc6N4gxOqT31CmU/8H9KubEduXFl+kQBqoSi9aqm1q/fNfhHsblv7vuvrb6gPzljF
0i3Cc2AYY8OYTpFMJsnMyIjW/9lVyV71J7dHT96/ccyFXS5EaSRGx3cs4e4D72hjd9D9F3/oBYnM
1TVcWOFikxqbvafOozM0p0keCy205RGqnnRTVKbrizBmqxFqYY6LUOhnak05xaAS0NcgEdwVW7X+
ruki8miRHS5EyUnfGSXBsJSyQRMXrmtliORz/NTmkejGOMehi1vNP2OS+etTZkipB9E3nCWgkOn3
6JNR48wOWnvqPSuJnybz90Cec63ZXd8Dl/jL+QW+MMwFyEHSE31KYRgyJA6JftfoIdsYA7EahLIy
hhZ88dR1o2V2htPjslp03kZBd4qC7g6lY4/gAbkfUyKq7Fx3KaCWzk+hrGFaDR61ym6il6Y7UuOh
yYNDlLwC1xNXumCbrL5MABlBWz0qHNCmO7emymNRVAmCUJUA+FFADnYAyAbdUvJ+yH6M6GY1g39z
nkNcDGwmePvhknJucog9RQkrBFc80C0WuHXzrVZ/lbrgtryeYVnY4SKABDnOqPYwNFbui2yfQnBY
+kiqXdo9jPJWVvZD8Vm1L2XyAFV4wVViPUWGtwAIp6DoAQm+80FqrRQ0fQ/nqhqXVsepdQFFsdT8
tsgPZuNE0MIoAX6FBO11r54j9+Vu+sfuF0BocYfJQDQwdjEGPVM6J30EuWHRhl1NrfwZGo/9Gjup
SRIZJowsdCSMomA7HTdZBXj4AVjLdqOPm8SP/seRcfuCZVlBkg5uQyWgX4v2daqS7fXJWz32FyPj
NgPV0WCNrjqEovxUpZkd5s8Mx/91I+s77s8KcWcvA2mkNI4YB2p8libta1wzK0W1aiyYPjw28WES
qbGJnILbcVC+TbNWgcnM81BiSw5eLqJ6Wj8x/oyK22y66gGUYeBSW6IPMatOmZdvW/0UgiD3+vSt
G/pzn+DWCJyNvYe+VTQbs/5eTiMf2sSG2w2ZlRva23Vbq6F4EUG4010Dm0yjzy6nljsgKS0vfq1R
gQbFROs7pP1rJOl8IC3Mcae7XqCDRW5gzk9/leEtqLpKA328gtC06gwLK1xkqs1ITwoVVrp42lPa
fsqtIritr67RPyZQdjwPfgmJzCILYSIsAYbD7USCPKh0n5Sb6+uzul8hY65QUGRAspPza8PslCZK
fSTqh/wkaSoIFMirXrHH62bWg/nCDufcDUghW5CZwg/6N5SyZNWNwo0qW2B0cUnloLNd96ygFfFZ
r59gC7uc/ymjVNftNB8igFRVXXnwJtXC49EBXbmVxZUbmD/qLPgoosYqSjZT+N8wNgb/ZsstPoPz
S9WbMuiezjeSpD0UWnGsAepKB7B6o3Pk+lTPI7o4vhamOOdMTVr0eH1Vdpt+UjhOFeFxV2zq/g2S
fbvrtla99I+tL5bMxVEZ17GXQcoZ263a+EFow5YJbSYRrdlqEJl3NljZjfktfr4ZNG3QI9bDSctx
q9W/gNQp8tQJiUObl4qIZPZWT5eFNW6tzJbFDRuwVqT/rlQvendUzNfeC+yMHSEhMTatYA+KDHIr
FteeBMKfeXjgN/NBgSed5AqyuPltqrpUd1VROmg1fv0ZIQ/cpEEA/l90/tsoKVgjMg1T1Dxf94x1
qMjCBvc08GrAfbIBgyIJeTCBh7bqJO+sPIXygJwMt2Uf3ZGm/qjUfrKZNr3U3rSXDA/5w/AurOTA
rqBZ4OYJmrmyTgNfwZinoB72RM35l00B+Ero1ELsDDQsl1KEiSc1JGUh0Jcqyvq1vyWo6dEkL3ZK
BEXwMj4EXbOF0ptdIBZDrGw/NCCDuj5firKybRkUA6FJD9ELCCud+7hfpKbUzmsy2qXNGJR+2Dv+
A6AYu6W11bjfyM/GJo/STbZtXjQQ8zxIN+P2+lesnQbLj5gdZ7GfG3AlKIWEqShlACR7kLyCkAdN
bX9vBapG/93O5jwVCyseRCdpUMI1IjIdJNSNkkK79cv4X9XgFna4KYWwGChP0CJoI4u7U73cLVlt
yehUvD6c9egEHiY0saOWxvctJbqWA9aG4TD9pdMhBAUlqqZDdcaVhweiZwJz60epiTY8tOSgGsPX
h/yeDV6swVPQW5Sw0crbmxQ14CF4HoJTn+1MYJQlsNtlIk721bCxMMx5hx+aUpIDsGGDcGQrDf22
F6mCrp4nCwvcbSQJUoqrFKZygGRPNm0KHVLobJdrIhdcPSTRKK+D6dwEhJ13jSgyh7yHa2TBIy3d
EIALglup5oad6Ohf21NoavrHFDdr3qB0JMtmU+WDJveWXhP0OEWCM0RkhZu51A802ZxzdVJ4YwIY
EALtmaUC11s9qABuJvB1FbKtnJGgB1ZMrbE8soxiRXgzRnZOfMjR3pmJG8WJVarfr++tSzmWr+CM
lklkWCECyHMkF0kXpzGDySazYvQTj/f6c307N08Th7xX1ohL3d7/jUvddcNrmxoVz//a5W82ShVD
uerrjTTtDeZSAGeje8U/guR3FEkdXnZRnw+SrzOEmR53uAjjrNyaFlpF/LmB2p4s/T49pNviaE7W
G7GSl3LjO3FjaZ4tCZ4ba/thOVyFC8lNo4a6BveZhk0bHccRueVnkK/p8o/r87paOFxa4nYeTc1M
6cEiZSvRESG5HVtHJUcKWiIPLfn6pkx1uxQlfS8JCLkZ5jahYXS+0kmY4drKTxOu+U8kAu2hheJH
8Na8eI/HZqZuD50fHpiX9tfHrIqcids3yhSHpIsQsU0LMqTP+n30VjvMBd2cPUKJ19IeIscAWXy1
p4+lI31Hj9V+W78X8O7CrqGfbZmOYUf7nfoNPFIP0jEUvZPWQjtY9CGrAjFHZAa4G3aij1McpRHO
sOHWCwd7FB5bawFqecvi1r3K0iYhIw6PzLMoNCWkdOsJGxVWn3tLK9w6VwkNtWk+oiDATYzBYsmp
SG0t+FRbYCkSaWPKbkleJrLtobM8itrLRIOcz7fFzUZDVRfARZiX84deKm0d8ME0ExVZV28Ay1Fy
q6U1qaSmMfwJ6YfK2NT1zdS/6pJuh8l7Hb2QfEdBdjY9XnfjtcN5aZV7F0nFALx3isFppXSIJ3bs
k9+SnLzVo/R53ZJoGrkHUdURqNEaGB8b76n8MnZPjff7fzLBP4GiNmkzaInhCRRPthIqYHybNlOS
OdfNiJbqgn3fMAPa9vOkaeidPoDtDvSq+0q56yhUJj8j+ZjLDtFTQcgRzCB/xfaDoZMJujZtn75X
SGF38gNV3q6PbT2q/fNu4u+h1IhA21xglcIeYNIOtBu99A6to2NFlZ+R8VQb4e66xfUo9ccit7tH
M64SzYPFqjyBwDa3Ur0S3XFWbYCkDbIMEDi8QF9ltVHL/RxBlDa4zc0eqSBTy9uP6yNZnTtZM8GX
Bkwb5eeOAO3UJ8pspQSdv2SN5OQlo6NIKnTo73wkzv83e9zMpf40xhGUKtGS+lhpd168icebyPiW
eg8D+E2vG1t1vsXg5n9fREFQBkQxdKnwTugmAOP3FRqHg1iAP1yNRgsjXKiN/a5HeR9GvL50IU4M
vVgTuQbjDqAWgduJFosLt7qfRUoM+kY7B/zeBDzHbaaf4/CkKkepEVTDV+fuTxqALyaCiGAsEiiV
g3vRoWN/kA0nLHPBgNYvnAsrnDtkGl75gIzWtnEK7qrdtEO9fQ+hmgwVKAs1lBzsNeo+s6VTuiFg
uDoZrkj+/UsplM9TLnINhPOSptUkrYqxBbqPOxU33lfgFz/fnxUKieMS3NB0y2xw7b8Zbmurh4na
zUZEtf31YLn2DZwTIQ88pLWPeWhHK3PS3qaPw7HedrvoZ/kRPKhuXLgo3AuZy1Y9ajH/nEclmTLq
dQm7YAw1JAu5lmOzUz69T2htoBpONopV/gSu464AcJ65qaj+uLp5Fvbn71vsUE/T4tgMYZ8+ncwU
V2BQzEYu1p5sRst4bI/eo3LrTZb/83pkENnlDvZIrwuqZ1jzCHxwyI9op0lya1HZWmDl6wmyGB0D
KZw8qBhdWP2MvCOFfnfUWVMpeJvOH3vFeb6O/oUZhdaeGpnzJPoplBfZLxVvCFMGxa36ewoInjUE
OWoRPFjgOl/ZzIVVLZuqoBthtS0+JYiTJfHOA+feaDzryJGG9eb6ivHmAMGXFRUgA0gqITVG5rle
mKNFMqplWBpWWv4MQSUcGZ8l1m8qb6NozxRB9Jv9fjmlX9Y0A3woCqTvkO4/twa2VyjPaGAlloxp
p6reQ46WLrntThru8+okYi3hHWU2x2ZNedCymnO3wbk5AgZu8DCbIEGeW+Fal6r9hk02JLoFxy8f
1UGIIhPVgGqipoJKg29R67LGy/3OBINv9yPMyUMcsI2k5s/X1+py9mBFh/4SqC1gkE8hxwVYwocw
8G1UQT+aItt6xfg8oFfc6io0Hcu1sb1ucG1YKpPBcTULwkAa9nz+pjYDkkGOfZvlz1nR3AYhs2Vd
NHkXOSDZgNiDBu4hBZknJJ64kyJRhirNpSSwj+8pdNZ869HafrzZrv0giovzgp/7H7AmULVUGOA8
YATmHqkBILQehU6IrWwr57TZbLc3tZNYtiPwh6+ZuWaI87xeVYZ4DFFTgriihf4Tu8LvyEatB39T
Mcj5d4pfx/d352S6p7uNtR/mgW/vPzTrRrNKh7qFS90P6x7d3eDbS6y3rftk7x4+P48iSMzlRjmf
F24FFCOI/crHvEisi+wQOqzbTC5ygMvjR0Z7+S+zUVhwLIMBqVddxyn1lU9ZBJ1BRp69h3a1HbXD
waiyDSnZwejL0zA0YLkXcQ5cujG6GlTkPSAzSaGLwZ2GRatkWdiifNkM7aEuCTKNY38sFOn++nbh
Dwx+WPypD/L3xigxrMDwICz53k6pG9f9Dmw+O8AgLR287NAqEKEVLoaHepIBBT0KCSFgVXmW68nX
atWYxTd8KPfoLYg9Y90yVAHH1JoVE8sGvjNoRoAw7DwWKF5gVn0D8FJf39CqsJD0Qi5asG8u9ifA
8ICCQY5ipiK70LJDiaggagbFPNa2OypJFkLh7voirYwDQ4AA9BytdYOXgmonv1WTCuOYvO41CMim
1uVbkjBBqLkwgxXBkWCC8gwSHmg1OJ8uzaM1tAQ0uLgRW1StnJbcxCJB18vD+9wIl9VNi2ockxIy
VUOIOZN9SBmAXkzDc31SpW3i/Q6G6un69F0kPODk0AWGKibCKKqYfGWlC4s+HtshtKkSPgS9stFY
ZA8V+ZBl/wHMWuAOIW8yyoulXzqhFgs85OIMxJsdylzAYc7Vggs3bFuQ43YBMMQ96cDo3rMPM2P0
R6m2si1LNHMS9Py9XB/zxVrONlWCEwp129n3z9dyANAdQrigX6wipXR1msc7ktcgCOuxqa+bumAn
k2FrpkckuCWBVFadv2URGoPIoHJXyyHaNzaT7FtBRtxsevWSblfHr20yOJF/0zHpGCTzVNtp8jwO
Wz2NNkVM9lJ7W3m/GNvTfi/4sJWtKWPFdShMgfzjghV5qsYe0gx6iPZ4YFadLopwizKzWs0tH2ok
p3jMQx1d1lUMTJOko2M1zxV6D2pRySVh1Xq7NDT84FDhZBgt3P0gZRKXykPvDwNEDrqxIBtZGqSj
AUZCzYYoQSPZeQ9pAED8S/UdigXAHkdaGbXO9aFduvRckDchWwQo6teGOp/zinokHjMwekbVLlJl
B9iESd+TzO6mDVMyp2wLywSSSJQ8XPEr2AWzLe7Dc06eixFTGaDNqkCV18cWUmPq5LXk+GDGvD6+
i2wAfGo+G1RIrCpAQfBlPUjMmDStQPHYgRbJhwCFFD6YxotWudBJq2hsNaFbegfV33b5K5T+BuMJ
bc5B96MojhrEFDV3aO+GVDDtKw6FezlRtXlTodrI7SqUxEoazlIAcb71gP+QEbauD/yiFvU18IWJ
+RMWm6kdSsBg6hnY8RFpNpQ8UTXtDuM7lL6/iQQaVgITeB4J/AcyEGBQ52KxiebJEpgS0Aq2qTW2
N3191yhQaq+dOha8otb8xgBhJ4aHNwfoaM6H5TNdR60eB/7kF7vGmxw/pnsjF1HpXlwK8eNxZ0KD
P9wTZ/LFdQaUbBKpIruYUvWmLI0JEsBeAfWijuzk0NcFJ/OqPZBN49Sc2Sn4VHpcTZ1c62WELofk
oDTf/FDZ+Lgbiph1VqYPyiOzGiLk1+AA3LjCJO5A71hjXGN5ixPro/HKrS8Zz9e9b204uMjgnovW
baoxbpUQB6cAV2cAeaLvMv3suo2ufhbB+7+xAjZ3aLpD0Iunbw1DIgdtCFy5T/bN9DnB+fzhPuw+
r5tZmzOEKohDI6uBWZv/fbGToqTB5dYzQzSdhu1WCikK19ApQ+tDGIk6z9filTpzLOG2jqf7xRkY
jbTMWQipbyXoyeuQMrODQlckPwwjyXJrlMpMsYikkJ911oOTsBnblyT0p5u0jwi7r4YENcFuwkt5
C9J2UloMiPVPgNaHZ/CmJx/Qo6Q7ZmS1jwy2wb5pUS4qg6/Nlw7dGVxVwBfFeHaqssU51RMP8lza
6HgByv0m+F08ESPdmo8tzXAnSKZ4MYgqYQb9/5tx2PkNsWkcO5P3en39Vw3NxM2g/0K85rUDTFQ+
i0nDfb9NGQkg0qppb7KBYgOSNurHpAe4GFy3uDKDYPJFLgXxx5iJf849riCpPBpFmAB1Fe8lE1rr
EzpnGxGRycUVGi8OEJjMkRvDQ8Q7N6NWiqc1DRRcPK1Cg0Fr4l6rHEazNS3amE4BCaW2/X19aOs2
Af6GGCueo/y533iVN/oMNk3kSMMObrsv5Icqx6MxvY9Fpf+Vgwm0ofNbBPBHiE7yWxfODkW+OLGh
dHckuCSmHXP09nfYgAiZicQz1pYNmRXczlFeY4CZns9n6Rl9qtA0sX2o2xHqWUBEukr9l8UhnHwA
GALIwCA4idcVN6YWouqSKWWg1cmhS4IkQpQWVp8GaMoStS+uTB/8Hc9eAtYk48JB0AugIqAMkZ1N
cedmpJNOCCI/Qc4IxbWYZG7v96UgP7Ky2yD8CLiqDLQoaijcJEqeIZWKZkQ2eltvorK3U4ISopHu
vD4V5CxEprhrizGpEVIHSPzG+WsBZYMaiUQ9fw8057rPr/jF2ZC4fRYS0lAVDMB2TkfHr2tQckM9
b9L+PmrgkYJfSGgreB9yZzsJSaVVkGTEzBlOK1e3Xl6AMLfaXB/NfHE8S+8BwgpgIfSkgTvCsciZ
Ubsqj6IWzLh59NajvkrVp+sGVqYLcqZgxMXGNVTw4p5vo8Ir4kDPW0gaBT12ago6ksiKvL/Ox88v
H8Q+pEFUShi/WwmtjUDSoWDCkvxmCqkV1uTQZp+0jq0w/Fu5a37Xzr64uESEmhTh/oxdq1bmc1IV
EKIs6DQ6lT5WgtrNygIhQCA8gOEBDx+++Agy0xDxA6ZoKe2Nkd2NsghBKDLBjWakQecXHkxUxWA+
Tn4VIa3o+4/XHWFlf54NhPO0YITk7mTCitFL1oTYo6GC8ahKorfSSpiDHbDUmww60hrPytRXjEwZ
StPoR9LQ0suszvR2kxK45RifVMkQ5XHWzsCFPZ6iaTTUIPG9HGdgUQ9WXYHfHJqxzPKV8pvnGRs/
9LdBHgv27apVKHfMiecvkOu5B/aJT2s/LBN7ypMD6kJF8kuRB6vQ7lNVhrSewNzaAxSXlz/2Zh9a
eLzSZwyQWtjzOwWy8hBBrqEwrRHbH596epciT0xH1/xrHYSvnbawy4UPDZSWhEC2HqUukCkFG618
GNXnXts2GO2Yb/MaAo9htmnrvS5KN6x60sI2ty+gYpq2fgrbqCrBc3QKeVvpfkz8k0x7a6Lp3yem
z+aY2yHaYOLgz+exKje+nFplHWx0QKL+xT5cjGr2rMVKTkXkt9XsOaNpugNtvvd1a8FjIdAbCvF/
q5seGVbCKFIk6F45N5Y0id/VGlK5DYXGWdCif7hkH9mc6wu952iXt5AKvckqqFyRPaHbIPrh6brd
+e9dLog/F90zMuDz8EhqINnKUGPg7uHEyNso8Xpq9ZWpPmaTTObqCT0OdKrswjQbq80nVOA9BadI
BqWCtvVaCxoOvVurofFvFtuAhAiSpPJlL0+nyA1riwY5qrD+lRohhBFBiJQYviDFsroCCzucE6tG
iQqEiRWQFNnpJ8WWGgU3wO8QoBXcWFaPEdNEMgI5Fv2y26PETa8YWmwXaTTR/W6WYDzLBUZWrhN4
S806NVDvoBdJe2R5hpQAkWZDk80y/OKGJlAwb0SKlWuzhifNTFaHarvxBQlabBJWdFKAav6Mx9Cz
Z52Myb7y/PYmAL/dK03jt+t7ci1xCzwz0B5wBRA58b4ZdCFKIOGYQMQ8drpmjzRI3n3T8ZgbD62E
dgV2Snqn9jbX7c4uz93+MEa8QJAeY1CZ4LZn3md61/oEZyWaMYym0LZxPRKL5LS+N5pDkLzOxNwW
y39ct3tBx4G9iD42JKlB1D5XlzjDpTmNTai21PJrEylpkDXfSMHwLtWq4sbItFtpa7xJUTe9NX0x
grd51Ow6Dh99Vf3ey/6ralTxrQQs+DbugI/3fdQRrn/ipTfj++a3GeprGtLN3BcmEqkl0GqifK0+
N8Vbn71f//mXB/j5z+fCcJbWYM8LZORV5W0svTLleUgeknRLwfvvi3TRLnfNuTEu9GlQV54KpMMs
L3GIH4CJE+LLuiIi4ZifWOfuBAdGNEOOA0hRYPTPoz1kzTsUvJArVjTN0tgrjb+r6ouE/uWS3sTK
S9kf625DvJMC0pfr03khKvIV3dFnhu425JGR2Du3DTHxPCnVhkK3+pscO4mHTdO5TPvNKPhl3KoG
ZI72rtm/eHG98cyTsK78pZPFDR/7CDATVOdRXONdRtKhcjV0cGo2Fq5cOLFXgkrn0GhuoIR2Id21
QWx1Ebaxbg+lbGf5ZlBcsIVIk9Nr9wo6KIJdiRv46Fmx0oMTZtux52x46sHYRMDXJEFViAab3kA3
hudZefSkVbsR9EogloLk9Q8tQ9eNdGqK76n2q66eTONOM7cRBNF8IF+QYEzSp5ZBSEr0yFu5Hs4h
5M/QOW8OQ4a+8QRDL/0YJACJNeAJ5oOyVLsb0DbTFuhFeqStCBa1sonOzHKLHg0Q5kx6mO3GDRga
BmBTtCfk4OBs/g1SbIKr02W4PBsl32o1QdzdqH2Yy0Fm08ytR8khRmt809kK0HT6+EkMkcrTytZd
DpEvv4dF0+lS1lGLDrrtFxP68CHKOfmCoV109f5n/zA8mPCEhi6Wer5/vHH09LiFnXEa7ARQy8p7
ypJfJj3I7QNjEsQQnCl2ivGtr2J0W20U9RNpC5Bg6paS9paEwlehnvphWxP0zEiFe32DX6Bw+Q/k
XiBe6ms0lzH5FDyRjXGIJvi8lsIc9jwDNOVXMspWlSjoSrufwu95cYzRV9gQ6G8NJpj9MgBWH1q1
tkh5hy4rq2K3Sq2LTrbV9VrcMrkYiDwkGcca8+hPUDNithm/hMG+BFALeKTI9B2NPRoowSKTbpZv
qMe2w6eW/y018ddkLb6C249K6Q0s9vAVpEGDtvdZAjaYtako6F5ek7AhZuZXA3oDGvKX507TEXMq
MnmgVlI+pMomqPaQXbaCMLUgWdOa7yz/RjDheBnj9w865C4xv/UV8CPPAu+YLV3E3sWXcAOGupOq
qjW+pAaSPyp3LeCYWVweDeVgerj0Vo6sznfgO1I/ErLxp9thfNEkz/GjXYsCZBSNltIeKtSva8NN
KUhJQ9UatMZKk3cGOpgxL7bXv3nl0jfPngZWMiiLq6hnn8+eFEPtG20bFKDOd0/ZMvZNAttYVWvb
AbgBr5vsBngCkEfJjWC3rzoplmwW/zCAUePWzYdgXN6FE7XapM/BLFvnTip1n1qDmvn1Qa57yB9L
3Lr4hgcCnwqWUPHDwyC1pWDT0GGvtyJyM5El7iyATBNtvBiWfJU4Ho7KCf17KvSnRSQYXyi7S1/7
Z0z8MaBlpQHeFYSdEJowhmZNCv6YHIp2ctLwoZWAT0ds8mV7km5lslXUgx8eNRPXkNfEfFeLV2ZM
+Mv3fjwh7W5V7V1mpnZUujk0koq30Xy4vgYXzQNf0WDOIH6R3OtfsNXFa0ZXExA2zXFSl7zbIWgc
CEg++DLDs3xQN7GibQYyIZPDnNQ0v8feR1VJwOZ64XYyOydvOkEsX/f8xQdx/jcFWjkAQkutTJ82
+VjYMmmswLypQcBlSgUyOsea3PeNDup45/pkrLg+ICRQ7pyzAGCl49wkVVKpD1MEiqwJkK+STl6X
uE1SCAofa0OEHYaS3wwBvIA4S3UMHlWGCDxQqB9LswZhNIIjIx0bYGa9Wtrg//W2HmRHwEmDIy2N
RxSHO4iM/4sBz4An5GAQpvkKk4c+eDNDJdqCRNs+Yf0mnDI3b0QgmLULOEUy4x873AUC7CdjFKSw
E1X1j8FXHegLv6rQ3QFfEzjW6JPn93uDxDcm6exUCx70Xr4L0WxIO1HH1frkL76Fuyu0sZlQQrHI
7ZzsoNuu2hP9lKOd2vTvIE1fkfTA6E2bCnba/HO5yEAhSw/LCK7AAnF+jUYlXQ5nu3F00GXfNhtB
NWB9ZAsLXDyVO20MSYZZTs1bn70N6r5Od3H/pg4PaX4Aek1TbsBadt2F1q73Z+PiNg1q82BtMDAu
ysDx/uZJ3jYhBym7r8LfSQMUBbAtonTS6kZVZ9iBrrC5BHt+OtIGr1Z9xEg1HfvC03ap1Fh5Zgoe
rfOEXSzZwgw3oRWpgpHNZgb0xhT9FuzqoBtWh8dc1YF+EmQVLtq+EYoBBPkzKm4mcctWGqnAKRXn
ILTbSNEJoPHQ/5UEJjINbprhZLTz7FPWZCvtt9fX8fqUsguqtihNZPS24zCuA7c3yV2n5qcuMQS7
QGRGPl+5KYmR40owxoI+1s1dpL9PIlXs1Y32zzSiM+bcBPjqA9IOWLV4kizSl3YnkoQUDYILZ3He
EAp0A0JIEGzVAY/LwT+Yee1eX5LZi3n3AyoNWDtQ8sxY5POB+OUgpeDUw721Ut2wBIWncZLLBsDG
o6SLcHBf9zrOGu4AM9IASRL0Ss2DXlwEfM0oaB1hZUr50I2/aaDssmZX5oOtRxEO4DsytXYJesWK
JRBU2oK0fGsMT2a7a+mnqd0S9TNnn2j91ZR7s8mcOs8drT9K7IcBJvW4EfE6r4W7sw+eL32LD84j
VD6L2ZWiWKnvlAiC2GXefKhm0YKLKYkBzk7DV9+PsmMwTqEt9eTOCFqhZuC82hcTp+PeML+OgUHl
lom1uexpEPawmqFI3cAwS0dRK3Ije3lgddQ3wWHT97ZmRk9BkqagU5jQMRNSBUc9gGwyE22AtZAM
WBkYiICuBjjla+YWMyNh0SrWqNSakm8m6Hxp9u6D14aVL7qxLwe05bInSZP+3l3P1oObB6TY8L7N
sR7BzM+v6JD0jMq228cpisaAlBSW30As8foemWPixeQvvJYL0X6qGGEjwWg6uVC/sHpo4VQhOOEB
dG4jDV2MLwb7a/IqRGocO3jdztk8ReZRj1o+qJk+YGdSUGPU4GQ2EGSA6HSM24TdQZfqt6anj5Uu
7a+Pdq1OtTTMa976HTTKMcvzo/q57b/Jym/fJE5hPOfVvonQqzI9QAWvbCEJQgWH4UrQg+k/bs7N
dKC0NRKYMK3T1E67bz1aY7rs8foAV1CR88z+scKdgUDml503wkqEI7aL6204vubjhNPWUY0flWHJ
QWYhR8ryBj5lT3HgTOAbzMcncF86cbjJm3fFRKY0sabp/frHrUecLwCBMRNh8fm2GszDaTFip+ft
yzAeE3WvJpsObS/DtPNHYC+PqWbHmWDR19JvmJMZR/Afs9yBFk/ocwHfEIqTJpKJsRsjroRJ6DZo
Hapqx5ANO/d+dNFWDiorT1ANYjbQo9bobxPpMVUchdleYkdIQzbGsRZ937zwF1sQLWe4ikHKE4hj
Pg6rrAwkzIqu9U40hlYM3jizvffYvo6/jSIClwsWpK/Nt7DHOaKU+9CkqTEdUTjskMORw94K5E1R
7BPpEBYvnfFE6anpd1CORerxNLLYivxf0eCE8oNeiPj51vfk4ns4l9UnPZW7aF4e+p614LJJpo2M
kNeGL4pkx+3rqClIpjyXI75IEHP/n1D/z+TzCBMNoOxBhuAasqqgfqU3CVQHdQ+8IpGV4vlUfJrB
R8Q21zcCn06BHyrEgJAynsozapVrcI7rQZpiljb2kGwiSMF793Ht9KbgPiyywl0VDTpowZBkje3H
Ozr+bsz7KHN8sIj9b4PhdpdRsAzK2iDLLBQUV0kdfkhdVr5lcfRL7tRAsGCiQXFXxzRpDDP2MHVe
/FsHKCYEV+ch8QULxF+BvxYI6FEA30D+ZrA5li8uAJTVYOwZowbyEIHqaoWO1PII4YZ/MXMLK/NY
F1bCwQw63LMaOxwNB0XZrYJOLTCbogYuGA8fYv4zHvTwA5wKLDF/xcqTNFTlDpZ0VtgaUrat7aU/
GriGeScFojSQyBoXYCatDSCNDo8Yquaoeh3kV4o6hOyD3GwMlYyW3iPpi3SYSI9q1TnQwv/fYXKR
pI0BAjZ9DLPCcZbKVgh8djZBrUwk2zT/oGXInufzqw8MJWz0ofDITo11bZOF2FoZsFk69LXyHFls
9LDFMgpXU+2khmn3arK77jBrEzsTdAM5PVMg812pZaj5sVzB+ZvhFlnNoHry5b2f/gwKXNoiZl+3
dhEb/zPKP+bmXbLwzzxrQFrZwRwLiBvTWzZfFMjOU+9p/xKGm7SFOpbgPioaIrfzugItzEkCm36T
gxB4n4EFf6C3OvjB2YNRbQVDnGPg5UIy9HcAH6IjIp8PcRhQQTBo3gBk/0KJrTbbWtrH0LWP1BtZ
SW3I+Q6Gw3xRSXCFGHn2oD+G+b3fl54uFTDcedkNqb5Hxo+8eCmB2JSSyTFK7A9V2s/5zFYvtqZe
OTltt12qbmsIu5hmC9XPyCGZutGlv4VH/2fd/3wbdyFpytrPVAnePVW9pXiPmf4eicin559xMfHI
3BJdBSSH8Bmoqqp0r4KuKGoWDfg7zUyy6qDvrE5PWndss1uQEPeivPGqcy2Mzv++cOguZRMZ/KIB
dW3+Eg39lgWtU2RgoQnzjUKp3YFUMyq/FSQ8RvS3Gk8nTX5JAKtXWedkwKRr6nRTedm/csPFh3GB
i+h+O4AftrHVAe8h6U1pd123TcYPjYZoVnD94sTSQ9fur7v/7N2Xi4DaIgidIbTKlxizqBzQMDXP
x5DtKAP5kOHv6kxYjJvvM5d2kBpBdEd/Kd8NbqLfDGldbOquGlF7A7CWdm7DmE0bdHRqyrMW5E7H
/o+071qSGwe2/CJG0JtXksUyXe2dWi8MdUuiAQ0AkqD5+j3s3StVoXmLodmRIiZCmukkgEQi7Tnk
fgQj2eUlLr3k6Pv6I1qyYSaqgJY327DOFoeMsT3a3lbs5PIu/hUh2ZCq10lHCQ7Pa4do4CZMCEGz
8Bo2+LLJOFmKZDJ6u1KRpMFSGPcRqu2aLcZzdkpQHvmu2lVucKc/ur4HLuCg240rgeXaIiWbQKs2
6YsYi8zIEGLcZVPYzaYf1zCpFh/WkzVKN9SJm85p5ofVzfbWFLn1g4enh4CEPOTqriP/mE39tHQn
4uR713oGr+ctBWNs01/b9tEefv5/KaA844cB+N6js3us1E+DcbvqRC4quI6KC3AHgFbxhaiyMeGs
TvMSqtuWPzJvd/n7F20mJvrQCg8Gb0d2dexSgOemgY0Akd6xB2aIoeWPFn2yTQqg3uJKDM37ZYmL
T8OJREkHAP2rMk+HRHvc23UwKndM2Vn1z7hdCZAWdfpEkHT6SNInBAXSFkgst11jBWbnZ0OzEh4t
rgZ1KyA+mcCTlB860k9KbhoMBqjH81YWwx4Nr7Wfqt/UkQUgbl05ryUfGB1GJtqMkE1Anff8jQPb
YhzXJZ8XtWvMVxAi2l7UipWXY1ErkFOB6ztnSF1p65QaLUOuja1L7CLkLeqv4M4WNiBvE5Docl+p
o/+gFH8FykitaVvTrOwhkNVbV7/hfNPWv1T3SbNXVrZ4XieCpKgZE94sGdi8MoXBtQ9H7hPyrmuB
N610qRty4nu2PqA3tzA3iMv7hcy9dDAINKYzmXvlowPxYB/QuxjZo5/tMl/4ZG9d99FNfni7i0Mv
6L49NlddWFxZWxZVPrY8oMGa/f2SK5O+yZRSE1TtOTfsBtgwt9+UTXIwdu1VfV+8Gtf0CrzTr9l+
2txj+tS6Y1dJOCZwzlee0y/F7s9PsC0LGTvgsX3hWyUcCGal1wE4NA3Mg7EdwjTsqS+CdoPhqTvD
17fpSiP/F0AVWaaUxBiLWHDbhcz3BMhvx+FVvRvv1G8sfKsCJxwDNL+F6cG8wq7vrBWN+2wRkd0j
4Jn9WfCsJyduae8BQNCrBBZ8qHfmtt7EY0C2StBH/Z21RRh7LG7cyF3b5/mOXhIruUYJOsgxQAix
ym4K2QZZ2QMhvhc0H0f2ZN4Cfi+0r51QDfUtWzFS+tKrdbpkyUq1I+vV0cB+G7daNPkvzu0QvT+A
AjmyQ+2g3qm3XmBszXD0yetjF8FDz9eWv2TCTj9BcqeAxsd7O8Yn6NdAc0nDdvMw+UOkBJ9Xr4rK
b3TrHIyNF162ZIt+HCYCEMMDzwRDh9JxD2gzaBKBfXf8HKrVAFu088U3I0LvUIRe5iu0y1Uo/QRl
FAeYW7ksfnHnT6TLp94UHnNcSI919JGLje6N/0GCCWQujMs7GICQUY2BKZtBnVElK4o8mDAsmOsr
j8HiFmKwGwE7tg9ttZL6oHDZ55kKEQ33tZDtYKTbd2jO1Uf1Qv1fyT55Qn/0vguKF3dtA5ce2FPZ
kt6YjWZMWgzZHhFB0gdJFaZIHSj9yjb+L4ucO95VjPy4n8/HiVmwBeeETRBkdP70AeakALOAP0Ds
Hlj3hW8BQCkQQf2GBEnvj9tVq7TkHQEY8494SVF6lmWlPcx7PPrWx/CNXOfcNyiGFH3VdwPyY6ZK
KG9/XlbPxaQTSvVY8UyWApinc2OYtyKPWW9ge7UXFMpd8st2joI8Ef0lt8KUHMQaR/Xim3cqcrYU
JxvtZEafihwiMSpH7sVO81GDDKsruic7jLTZhq/dAP9IBKCVfhxe8g06ytJntK9eXvqCPbYQG2N2
BzlahMqS5xHzpkwHVtJgsJ9rtHWVt5gZQk7RxcB9h7bqNc904YCR2baBOYMBQvfLWLeuj25lawwM
Z6wU28EDKL0Z5wKBULHGS7NgdD6p0y0ArSLf86V3K6OZMNUGdB+eGrl0/DGZ6oo3tbiaeUD9/4mQ
DrHKBFxtCyK0BohvoLRv+1uxxoy1cPeBCKqrgFXFpQTywrmm2KzLjYxCCAAR/Dohmw7LIVEZv11W
haVbAEFzkyNiBg2pp3NBmFA1GqVredBrhwHuoYdOCHNrxH6i+GAUdkFokT5elrl0RgDZxLUD2BFm
n6W1JQZosojowCbsllEVoxrorAEifCkAw83Csv7K0M+XNVkpBvsJZBAKynR1g/AbDVnUb42It+E0
orE/TNsoTf6x9v4pF1kuKLmKboMvT5JX0cxze/BOjjdx/CsbHus1uJZF1TDRSYEzA3yonJtXB8yt
jEKA25E+AVAMndIfTpHjhX25fExLeg4Apz9yJLOcVkBVKlvIAWQFMW7M7kZr11yj+RgkzxCoSrqN
tLgOfjEZx0lxsmIAswK0r6zvpzymuxjAH3wyugCdB8luTKZpy1VaHWst3WPi9w2t9kVYTUn5cHm1
n8hUXz8FLVyA6pgHaCRnSTMrI9bIAJLVYkgKv/Gc5qWv0+TOKQb6MZrVoANGnDql79kWxjubyr1J
0SqKR1MhLIBBq3b44fW2Is6AsTX4JcfBbXrH556dAOF+mu4SL2n8DMwm26xu2ZGmSfts2SoQO4qe
9hjZTKzsDmBG1s/EJd5rO+qocw6j85J5PUbRgDPZ3Wcx0aDA3B90oMCkrZ7f1t2csgL6suvrTKCz
AuCHv/tUQdCEqVh1k5iecadVDJEzA9/ZQe86d22q6ks/CDQf7WjofUCXJ4Au5OHXXmmn0eUjeMds
JXDrZ2zxph7KaPKmXeNqvjEaB/hS74n1W2Xtozvqfqrnr3gwwtLCuEkJGCf+HSNfvgmMWoqBykIX
K3n5BZVGE5AKg4oZQwy6ScauADKCyiycsd5mV32Psc16OAzO62VVWnhez6RIfls2uVVnqZDiNbS/
MVOTp37qEgMzS3Y2AcixIQ9E9baJE6NZdehXIHQWFok7hflj5EzQWCZ7c7pq1onq4t4CaepYaHyr
KtUxTpL/8AziqF0w0WMY9EuXtIVOW5tifAszEM4tVUU4ekXqW2a6kjtbeqHQGYeKGVpdAfUqr2di
Wi+ccrZ33mhvPDDpbMVosxBNbOyRJ3Aap6TWA72Yye7cptroXZU8XT7SBZuL5BNcJbzEgIr/VP4T
x42JMWctne0U/CXR/eZgADetzbBGE7QmR3q2eF2V1HA4fAu9iDybHQFZ9YKmtUPvoRXx8poW8k9Y
DN589PHas/99/kSm8UCLfFZTDsKv0njMKbpvvEj0z0MyRpdlLa3rVJa0LpDoIBYdIUvxDh7fWml7
rSbHwllru1uUg/oSHHqkC79AmeUC3T9TAl3JUt29H3W4zpbSaL89u0v9ybaq58vrWnBlAP37ieSt
w1DLUKbVQLKpnB8Nr0xQhu8fyn4tUbZwnc9EzEs+UT3RmswbPdjVntUB4GBBKYZRetH8B9OooTCH
3x48M9nhTDJXq8f5Opv8nQPId4gfc+XX5d360jf/+UacCJHUAKyRaFye1YA5n3UXzJgO5Ful7jXt
2SgwNQ/sGxH07U3nbb013VhIw2AjEfOojgOUO1PS9ylViooUWOFkN75j7vqmDPrkhiAZmobNKg/n
0isAuEg0hCN3gBdx/vuTcysFU9qRzypP+32cm1ttGL6jp+IKzAxHE+Cv6mTuwQDxcnmPlzRyptSz
gYlto0VccmNonCjEbrDKfGi2rV7fAGjr3y0/3re/IiTHsBB5adizqlhqdi/U8iFPMea+CjuzpPg4
LYCEIHkFDGrpvJC7AulbV8EWcgwt11MEyMe9V47h5Q1zlvQCERC8AQscwYa8Y8xBRlY3axCYpxoD
jSlG13rMTVt9qJaEW5FILTtyBRse3Y6KG1oUACbAbC7+IwUf6Wdq1o7A9Ewb3c+HFqTu7cDrEIMH
yhjwNCd3llIY1woSoJti0umWNn1C/VhVh2MsnOlg5nH5Okx6DmhpL2avbeyVGzfVytZv7TYDdC+f
7j2zp09N7k0HgV43oIvQyfWRN3FSv55a/K8GpTlgm22jxPAkkhsfhgXYHkwj1vVOqTQvTIY0vnN7
neGt1DFBVphDFVjUFFuDDR54mBoX5d00vePCwCiQxuK9UsV7Uiv63lGsjUYnI6qoM0ZTTz20qXnj
raer09a0FPNoMURbflp0dbkxKqLeG4Nd1UE5mMZunJrpZeQ20JB6J6d3xoT6uF9ghjH2x7wqNi7A
y4CcMWjbjpXkTUkyLRi7zEbPEcAHY//yiS96FC6GJ+akP+hL5ABU95SmKhwEhiqGoY9ZzOhN1/N2
DyYA8wU9X3Hu86obQqoM7o3mdnnlD/koVq7R0lvlIYRD2IN3GKHBuYEAymOuVgq+os1VtEWLwOwf
DXczNiv+4NI7fypHsgjYQGMcSmRfXA6uV0xqegBkRR6+fxTCXdnatTVJpqFCl6FoCfwXtcz8zhvA
Jx4U5YY1K07hohwgzwArdW5Bl215l3jgDm+wJqNNw7oKuXVNTdd3tN1lVVmypqeaIp1RgZoa7S2c
Efyv40CcB1J128silt4JFwPcyCgBIgLkfOdq0COMa0xkYNHhh1njLkW6hwJn36UR2K/fa7UO4tzd
U3utfLukFjN+KJBedEyyyS05ntcrwpi3sNKOADaplcTXkW7Mix1Kc/9BLU5lSSmzssuBmiywjdRh
nd91BWbmbPWpLRh/aDxljRtkWTv+euuSxgPtbWwKB8kzy4vfbUS/mGdBtxMvAHRROw+Xz29NmKTy
I1CuWINaJlxbEpYApLDJhupPMUaFLwtaNlsnJyZ5FJiWQ6auxi6mUzFgrqBN/X5Ujm6W/QLaErrn
MZjsqYCAVas+QXjU89+Xv2DpRcYPAOUTeKW+AmHX46DTosUHaAzIG8gHzAXE/j1WmrXZ8qU3+cRm
yfjO5sDqHI4v/Gozfq0KIQKP5XTTGuiSRILcVDnzueWs+gK4a1IOCNRSf0zy50DDic+W17SOjTlR
zQDYgJJV5oQmxrHAi+Ana8jES6blVJZ0mhXnjZXP5j9rHMyd4UDpivFaPq4/q/ksRZ+shnKqNDnk
BJl7Y6et34MqlbxfVolF7f+7Y3Jg7HYAD4lb7FhS/c644iPuQuductsysYKxvGQnT0NwyU7W+kiK
zsRqCCYbnW7YCIcDC+ZlMlDZzMhdCRKgsWEr+dw1qfP6T/YQCZvUik2YEpYf+gIDXPaR5cQftWAw
QBFHoxRguJe3dMkwny50/vtTkWnvqIWASFPoIfJgfqZ1j6Ri8CiVoK2Llfdn8QRPUhuSbc46LjA6
B3GFBR6UeG+LewY4TmNtYGxRDtwc8PRgEgUEBOfL6se60sYRGXnbq6/SGC2ZotwoyDnYFfsPmQ1E
KH9ESUsqbeIJSyBbo4H+2/1hDzv0Egazu8vtNar3xdPC64nqpQ1McxmxrNPdnpYVLoBldC7wZX4A
SP3AdD0Figj61sxh5VIvVTYAuPdHoDzSYzlKVwkVdgOJzr1KzYOdNVcN6Baq7lubslvbsjF6BzUt
VVyTYn9ZORdtCkJGMAwiMkOJ4/wU2VDUccFwioVCw5wZfjy9x1YcXpayqCsnUqQDrEu9BsURpIBT
OlQwmaqmedRhTriw6pULvviqot8QtC8IAJEVkOyKixwtT0rIUtqNLoqQ6BmcoFBPQspNgFOGQMHw
QTtzeYWL+4hGHETRSJ7i9/k+6p3NyqJHnYiNcTTY6DrSjDy0lXYlrbNov/7KsaQuqzFV+higQCji
EC8ojO9Ij/YVmkDcbR6D85Z/AIVvZWnz4Xx5RE9ESnH74OqVpQCSPJgHuzFpOxe0y6Bh3zEGjgz4
yvmtSdPPN3JyqebhDsJazhMEj4nyYHvXqfmYVih7rDRvrW2m5FeiL9o2K/StBbZgm0kJxypqJzgj
L5XAvL0WklWY3zWJknNJqDL3FEOiNuZAXBIhsMc2/aSFCW52PJTgGRlubVCzXtbORd/k5AilO6FV
WibcGmITjs4LVqDyZK15s4sHB1fSxHCijay+tJl65cC6ZMhrZsoxFS+cfWubKyMJNX0HlmJe7TAV
OU2FH+f3Lig+AKMwWFdOt0djCE/+FaZkTkwikvzzMdI+86xsxFhgwcJ+KLtxQ8kVsogrz9Lirp4I
kXa1MPrc6hlWTMjB4AOgzNvw8rkt2s2ZrtAEOc7MzXp+GRwcVdEKZOYUbKEmfjZm7AObymVrMF3z
D/pyx08EzR9y4qMQ08BQEIMgNMoCdhp0P8aLZq/Yrq9CTBX/oFSnf4K3SoaEFyiCgGsHhsTsA0Vk
27ozkb3Q/vlYzsVIFgQ16MQgBs4eNLdg1HDVeDNm7RqA09ejOZciqbuCRqRWzNV0F4iCZf7Ci8xn
8Xtvff9XFZjlABNrHrVBOl+S4w7Uygsbvo/Z2ltQEO+451Df6Nttb+tiZeu+micIAzEmOkfAjGPJ
RQPdJRMdTOS4gYHtp+OjkQeuE6aK6Vv5BrEHbu2K2fh6h84lSodVpoZNkkLFe2ZPNwjx/dZL7i/v
4KLazexVoEmaAcYl3RbOUDv8s1ZlFO9V1ZuvmPYExtfMSnJZ0lff0QS7Ihro51EllAgkZ6qgyjRo
o4lcPakPeroTLdoskEVmb6iCXxa10PoLWTOmlQWEVzCOSpepa2qduKUNtxE9xt8i9XHw9fsaPaB2
6BGw+/bfkqB71+iK3E9epHNLcS5XOjANoZk72hZHD+qTeyiO012zmW5FdK8F4FJCP2q17fDHDoA0
/SdUVAPx2mzRiga6YXTe7/IXLbB9FV3p9bFG5ywwsn5e3pmFprzzL5RvTF3zjhrzF96m2/SJvjqb
NHBDD2TH/Ipu+rD1pwM6Kx4q/wAQIQDFrKjB15fw/ANmnT8xppPKmq4b8AGZduD8VbOftHxvlnej
gZdiRbkX3N1zYdITkal6UgOFBXpQhJp5bVibRMl81Y0Ex6DnI483E10xSYtqfqJ60oUaewGWtgyq
ZxXCN7rMn5yNDd9QxDtn7QVc2ksA36IfGAUd8OFIao7Gh1jUioMrVfuDAuxPDyUGwUBNKMKOX5Wv
l5VnIRqbm6v/ypPUu8ock+YO5FXkuQUptnpT0u+I/oCVd62M/jBEbhc0a53dS3YX6NxoqkTk8BVV
baCDkpIihsYMt3G+VzIgFyUbDehjhO509dk195fXuWQTwTc7w5uitw2Fk3MV9bJmIiODwJZEPf/u
1C9DvHIPF4rD5sxp+z8y5HQVs3Sqt1yZK9D8caomEJ39ECT7bs5J1VG706h5RS1An7v9lmFMm0yv
6AFduYtfMELgapx9haRAeZGl+AystO9pQK13Flf35VBHGuhlM/1l6hOEMkdFybZcoFt6KFaqQkuX
5XQXJIUitWaVmFGeYwxvwyj1J/N10o5WfucMK4WhJS06FSUZvhrVGuaAhjBQke3kFGCnTmh0P40m
grNNmp0j/ovxOZUoWbraMnKnmSCRjE852w4lOMJLQJRRNDQ8N06ySVWgOv57pvX8SCWTN3A4JNMs
dXCeaxQDzDWfa20jJQPnlprVNBQCmmpKffCf+wom8JoqOwKabwNu4ZcKnbVTZT1cvpVLxu50OyX/
QWliStFuDTNggGV9eDRJ6zutE9D0V57vs3/Pysz7iBwJ8FbBuii7llPL8gYj6ogKy989kIMKwK96
Yak9X17Vsq35K0ZSElTWhebMN6Cd8l3cjNcmsPdV/V9J7f7vRf8rRtIKK2sTtTEgBljSVT8/SnN1
O3DyNR7Z/8Wk/JUkqYfBgKmaKJDEUQ0dinZjZa/2BKynLUBMJyuaQ3grmNIQxWr/8l4uvk+ghMOc
Jhq8MBkqmTN3aLR6MpMm6Aur/1USE+TcZMr3qOO7qMSVsXhQqNm8TsJkoeBdfTBR8dzwvFSiy5+y
aNhQPNfQhAOQRHVW5hMvxyjsLnN42gCRzAzT/ImSKUCUYJobJ1spFXyCachOJxrb/siSnqt4sERG
Gqza4V2Y9RNkQtiUPzNiB9x7K40xxDKvWotsmW6/OSChVtUmEEN/VMVvBX3pUP99oX54IN9GhQ/Y
kco2z+IHxvMrAG0DW1/f///tj2SNlZQS4hJ8s6L+Gqp9zyOqXNVI4qprscDaSUgXbG7/AsYvJLle
EtTOpqJPtfotYelm5ou+vKpF03hyEtItS5DAMjuKU6+KCEPjgANi5ogWYeqXFoAeu1cte7kscdHD
PT186brBe1GcycZ1s5xtboGDfgPKFCW3g5iHorv3RuSXurV7Np/OJY2TTLHH4qxrHeypQe8d9Bqq
1lXRvBaTtmm0JKo4aKnmlOE9WrS5dyBr/ZWfWeqv8m2AWsI5AzuWtM/MGGOnaTNMbmGmlKdBb4OT
K91N+Q2uOeXfXTSei+FBA0Zo/9R7B1t9BRzmyi7oy5r19yukrTfJ2NFex1c4t7f22xikWx7m+8bn
qm8GLbw3H01V+zr4AIuY/xvlQjUioRIVGH2c3i6rweLbqP39FOlANDZhzrbDpwyKTXy9/44kBvjJ
qjHsVLa3zCYcOstZ2wB9UQ3+SpWMXJEkXtpokMpDx6+iNPV/ffduMj/+ibFPzFqiYo9/2z5PgiSC
bu6GtYB78fU8Wbdk+jK9JHWR4gsIZuhAWNGjP4YOK+s0VtYpD8nXSIDnhQUp6rYpN91O32a+vX/n
YfkOXOKfY5BsKACmfTfM9tUBECz+EPRvxsOHFmA8YV8EfUjC9Uu4on9yPqprWsMV82clg4aONk5t
K4pJqgV1wodnRbjag5b2VQ8anbQ9NF0Ght68zLpfppabpk/i0XsHT2N+JRrNu1bb0m39pPLM8X4a
4vatFoQdNdGAEUg4VvOgW0BHGtMcDH96D2aV2kNk22aD0vktpV7npymLk03pFuyQ5Fa7QxOMcVU7
DFlZpmj3g9rZj8g+ZEjWOuhIjVPqvpZNHx8ITzC8UfdxF+JKIeNt9NNN5XjFNlcGb9tUTb1hiqL7
vdtVxzJvnBDJZR6OwGN4LuqxP8S2lwaDzmpk0D23ui7Q5nRbm9z5AXp497rsJtr5DfiPgO1UC8eO
YsusDkY6kMiKHTWs0NEK/h9APvW0Md6ylnR3NVS7DD0AG6EOPVXh1JbpE/i9bL9IS/euLcTo+IbJ
u8a3p0nbtdS1KsxajPaHig28SlkyA644nYpmaY+qBvodUyBDeig7o0fSAf8M2uwPnefxF3cS45Pl
uuzOHYb0tgGCxsEVRNszJD83RS/U3xnTxT2yN+qbaHVvL6oUPzF2eRnR0WFglBy1ds9RjDokxFTv
1bgHnj2qU+4zwMbaa4Df2jRkTK1+xpOjRHFqg9ooQT/FTnNLWuLhLbh56PJRAzlO2npVhFQWoDt4
HFslik0E4K0oB+mj7+a69jAOTXJvxno6T0wV8U0D8us7BOqp4dvMLb87PIkb0D0lNMPGc8X1CXO8
nWpW5p0aExC1AYjr2rPbGeFQdfMNgKvG33Zjm0E95VW7vWwgPzN+F54Mb77jJw6ZOSFTSFRcFv06
e4Av+D0P78ghDj8qP9vqt/U+C1/7K2c/RqkP2scV6XPh8ZJ0yd0BN3btidlSutv3Dkm1XfoIqufp
HnjEb9PG3eT3AoAIR+c2Bhoc7CZZ+YBFx8SbiVvA2oJpL0n+WOBaA+QOq29rEzRQ7No2J3cTd/2P
Mnc/CO+OoI/87lj1uL+89GWfHAjyyL6jBxWob+cbnzHDKelQYmxdA4eZMdM2u94PkjIz4obAy2Ar
cDrRTgZmKsCzKRoSSXVdrSQa5rf4ywGcfIX0Vjstr10Vda8ANambWBm2prKfyi3L+/DyeheN8okg
6SUWtmMrKK41Qcc6pHs7Inyax0dLVd66zPXFtKZbix4gGu+NuU0NxB1y0KMUxAMkad4EbX8FHt0Z
9JI7jxpsc5sgtAnFcJ07m39fJWCRMEc++54Ikc8P1cSsXleMkKny9wpN2b31anPLd7tXa62TZnl9
yMTZ4JoEzqYciCepo7boZmwC9FAmA6DcrqziGq9O6M7Y4WaUMQDorvHoLjkWFoI3NMjPUDJysUJ4
WUJFWzUwRpVvdflV2mYbivD88j4uikGXOsDYVAj6JBA7sUpJN5bAlYYjXU87TjyQ3Vzr7e/LMuYA
R1Z960SGFAAh9jU8Q4eMxKEs0jhAixhJ4hWNWLpgp1LmlZ6sBFxsRsc0SBGAHqeE+b0gQa+HfEhW
gqxlhTCQlEHJHKU/eYw2syuaKwpEAeV8M83kuHhDXDYFrKn3FgMDT4U8W8rd0KTG2nVbOjFgK3pI
cMy1rM/Q5GSdiI4B8GIBXMhDI0TGN5kK6K5E7C6f2ZK9xo3+s0TJXE2aRzrWI5AkyhGXLTRG8s0C
ZnyuFN+1GJe8MH3arlXolncWWOYomAGeF/p/fogWQbRAbVxrygFH6hNtK7zI1INJD+wJjJhAcCjL
ladpaUPRfAFEEzAVoFYnGUyzG5VKRxwRgODYgr6UwLE1Vh6hRRloWJsBofBLlZ4/zANMXk2xrsJO
rpi+1QXdUfrr8pktvnQYi/sjRbpoeevyou0hJQOzujZiVKUmD2C1u21MF1zgHBRCnIem6MOeW08e
r5T/8PacfsC8DSe6GVMwA9QlvIyWjN/sAem3CajRBt2pHRqI27UAePHKn6xXUlIL8OK9iLHeKt22
4iUbXtvsRXQrV+ELrvqcukTr2ExO5KH8JI+WxWVaanUH32XqyM9JdX+W+rixAJ5uNMlRmB+CcSAS
oxmpM7KDqZe+WxKge6JNHbPrGDCgw0/qatdZlvlmu+ZXLAXeJx8nEx9UDkaWkhhb3k/gTb2a3G0H
iBGrCXI1D/kaY+yyHjsz4IINHFl5al/32gaMztiKyh19sBiGXKn3ZlWttKIsWh+AAP2PGEmRB1Pr
MfoOMbl4beltNwFPyYxcsEmM9S6fkDVeo5RZW5ikuWOrxSwFrQImacAg6AKRwEXTcd0Oa6j4a4Ik
nU1SGwiizbyDzjOgl4ekh3tmrJi0xf1Dc+U86oTeX1syo6ZDaKY1cDZjtL005LXPb5Jx5tD9MWVb
PFB+g1DssvFZvIsuBuBnkBvkmyWHrKBdZ8d6DdtjRS5zt32zNb3rsdOiy3IW9w/dsMBdRA8wHqhz
E0Pg+E01gRwLXdMY6UyR8wMixOaylCUnGtA5f6RIp1S6iNzzCRvILHqsmrGIklZ5c1oXVLJ6d18n
+Rpm/AI63jwO+fddl0QOrUd6EEwiQlM+2s5nzjFF8cyNWaBoKDcZoBd6BFq0CqLE9HvCBt+qnZXm
zqUzPP0E6SUcjBTIXukMYMbKUE2tiJgPoznc8W6lMrlQMYDzbmOUG7AJILeWY7LRcpClGHogkD/a
wMXTPpTbGHMmQXKTAm+9D7WwCLOtukc2FeAx5rdki56QD/UjfXGjbEVzFzpS5o8Bicg8u2F9AZFp
MyexpxSQ3erWiuptvN2DiwieRqTdsKABUfrGDJuj8QvjkQX6Z/Kt/WyvlFC+avX5J8gGb4pHnlnI
1nT5wdM3ur1fhUT/ergQAW9VR6P3PLEvHW7ZmBpT63mV9GfHf3umAEbKoy1+/+vNORcjpWQJIDZT
FXRTKNmAVvZdxTB2fV3rgz+qa7han93v54HFLMuaqctn5nBDtgUTGaY0hqxkyLdF93My7atW/9Em
FtLuaPG2e/h0DrJ95FdrZ6Ezimu8jOHEzWsldzHwdzck5Ony+hdc2POPku6x2ZRxLAC5EoBKc4On
cgP+Vm/cj1logNON7Vz1xuhWhM7q8WUjAC0zh3HYDPk6qdwbawxotgFo0e5JaT8W+Vqu/aufgWWd
iJCWZaREGUYG+Fm9MhDUB722VVFMoMl+VA4petwvb+PihTgRJ2lr03mtkjYQZ2QqIjkapEWD3oy1
1/irnT9flaStvU21oYuxcTbRdkkT1bkaAn4iUDCNvAatu7gkhG2wMohuPDkFlvQizdEC0mJMhvkW
s+EMboa1vMii+oF6RAWamQk2WBmRzQavQotkF6gytN+pETZFgRRxlMWBYgF2BAhGSK7qu8uHtaR+
HtiHAACCVxndqedvsjMNyLhaOCywQAUtN27Q2r1iIJes16kI/VyEwnQH3AlYlgLAUCW9BQJXlSDw
pc+Xl7KkEKdypEAtYwS7SiGngn/vNrcV2icxAJfWIJVaiQnXRM27ehIsMb3WSGNCFNGBNOmibKgD
mzjg7bHIPi6vSl87IclS8orYY6mCF0bZdaPf6r57jfn7jRfot/RqCMqwAPqktpm2B/c2fXjOg+ck
tMLLH7FkQU63VrIgJe/6Dok0aGZXgbMTcxV11IPIxdKulCRUlJ+XxS1dt1NxkgVhYsjG2oU41dGf
FH0K3Bx0q4z2a6ZqUTXR/Y0kGorB6BI8P0etZ6Ah67o2MFk0GUdqXrvJj2lNWxZ370SKZKk8LytK
vRPA6S+3vSt2igJy4vhqQD2QunfJGl/3AkgpyDtO5EkhRMUYBVIHVlWj3vIb/cLlNyMEzMQrajFA
CqVJoLyMobrTb1jURvF18vgfjg+oj5j0Q14S+ezzXRWGpQzpiPWi4OUTTKBkZmCv4RosXosTIZJK
JqOdKp+bGtdZqOqvGdIUl5ex0I2EfZwpaJDVcnRNjpgnUnDU4rCPlXLL6rsqeePJ1hk+MvMnF7c2
KI/pdaJsifp0WfCi+p/InZd+Yl1iXQMF4HzjmwlDPg2gwjCXoK3B+H0NNM9XJ52SwgVafWJIYdWN
Wf8yx6MO5k7b9BNa+aQpNrW90t28eNtO1iUd2VBTBtDHWS+ag5e/ZeI6ad6stbd6QcqMWwfUUmsG
PLakZwADn+oEkiS8aKDtytGqVvS1T9xblNBWXoGFVhKIOBElHRT4R/XeqRAKDZrvPSLUm3bZ9bRV
rs07zv1ynwTjlfemrTSjLpgToNMjoYX5YLChfXYHn6gHBbSBkfQgQmvptRsPPiJLgGH4plYDpGmD
vrR/1sYzcdIiW6NHuZlAHNWPpfKg5TtNebgsYiFNNwPu/12SpIuDTXuXqZDBrYcefV3ojhDXXRGK
qgribKOJ3y0qfu6V6t5zcWVVd0122yRhB8OWruzuUkiJb/nEZjRMC5Ou57dPazA8PvUgLKNhcmPc
djjZ+ocZPKBF9dju0ocuKhU/3pFjdWNjzOG5WcukLzgXZx8gXZMqVmgBqldoVRzFQ0TTMPXehHdD
07Uxu9W1Su8fZyo4Ny2IwjQhy3cq8JB882ca/SLHjzzKX2sNXSnJXe9XR/BwPNHtj/9D2pc1N45j
zf4iRnBfXsFFkiXZlvfyC8PlsrnvO3/9TXjuNyVBDCK6x11dUxMdUUkABwfAWTIHjpPlDZY5G02z
GI3Kwsp3mTOoDuovSZ25UfCuxC/rRsZDYk7F1CimNtcxVlTV9f6+Sm+m9KGZHv2Id3DQHcE86c4X
kJWXQaeUosY1kGr5UKvvbcK5UC8kC8CoTFNIEJcxcXdnhtKopeyrVMxvGu80/85qCEQrK8Wb8/00
Ohgc5OsRYNM4a6UueB4ZTFCQxVAVFE6xj4UwQO12OqpUVUlBsmUXjKMtxpu4tVA25qagn4Jcb2Dp
26zcB/1RCPeIdU3aXlduoSOqD6coj4g8oaQl2CS+Exe9OzdkEPfJ7A2FY8x4+ShkUnex6e87H6Ib
JsgroALT5oLdjC99CGKT9kPuNmkGuVxke9B9OtV3Rit6IxpJ8GAKZBLxPOCC5SCphSIE0CSiCZ09
URCQKWgjEO4B8IABalasI5SYIYJUoY5o3UiXZvgcinG2xaDObSpTqOgQ6U6D6gYkJyLBQXe9XnI8
+yIY4r2UyZdy+TKeLpgH0AspAEt7FDBlsycKOmmlN2E4FN1tXLbe+uAWTmYK9F88xrF1zZSDOxF4
ifAiGpWjyE9Bo3tz567j8MbFeDXJ9JWy0em4NJ9kTeaZ8mehbRQImaGWe2eiVfofAyJ3i6QKmDSx
P1gqa0EOTR/MzR3491wxKHfR/D61RyGv7iLJ9e11sIVZRJDeREoLmU+QNDL3myw3kJAMrM6WNd+e
yufJnxEZ8IacYx109RkvdoHDmGIpKaHaiAb0JK27MTmm0lPE481ecJQXEIwBKrNiRUqFeWt91ZZR
4q//824sRGwU0CLSyKl0lSCWZ0UP8hCTpYbda4tOqb4MH/KYc2dYHMcZCjXIsxtZL5mCHolASeDf
lDZD8na7vuiLi3GGwHj8WAgtcDoCocq+yspVJsS6ECb9n0BYvhRVK5SANjuAPiAhrbYbTJQi8/KD
nLliGQVN1KwYaoGRiJ12F4K3R5FEZ30cS8Hl81X/qck9Ww+q0dFqBjCmfD5G+kGbUE5S5KhdU5wy
QhVoi2RAOOAxLpIWhaiVBBbXEIIzPep1BnHjD49twssT0CW62k9/l5CNIeZo7WwtAbObdc9m8VhN
t0GAyvd9HxylxEW5/fokLLqJMzi6DmdzEPtin8cytclo2PRoexSi11RGbzanOI63nswe7noLvDAW
3cNJfN/V1T7Ln9ZHwkNgjo2iCixzFIEwqG+Q+ZRbiWP3S4HXC3thDgw9Suc8qTFXqSY+mXEcE3Me
TLAyTvdjL7hWYnojKo/b5gFKxv8rOOM8wmAGVzzKl21RfMp8EINik3d3Gbq/9ZsxhmSxsM9Rvrw+
p4vGiKgXjn7kHK6yDk1tguxPCFFVAo/l526kxmSobGPsSPqhP4jt1zrekjUqkCoExS9IZlD0d2mN
5qg2JZXWtjur/85qyC4iFtZJuSMq3AmVFzbaORYzoUNrylmVRD00w5rMqSHOcyg/jKP/+Cw/1J8F
h19zgS4A/H5nQ2Ncs+mrKeh6ANd/irfRi/GY3E5flUXKvQFuMNfRdi/aKXDW53PRZM9QNVo0fLa9
S0NOgyYFKl6n7vDdZ0Q7IqMOBj7UJHDAOIvHdoqbUlmI+QgsJDodCNTac24n8YOpbtYHtXTInY+J
LuzZmELQcSRtDJxMsXZ6qu7DIbKHiRcg4sEwF6hOCmslaykMJKLM4SZGdI0Xtf+5hbHe/nws1Kmd
jWUyJ2PqKIiwRTJiU7/FT/lBgoBR8aY+xjqJOG548cw7B2T8MJTJxT6hi9TkL8GHQfT31kF3rRtt
INKnEeGr3MtPfU2sU/ryvy0b45/hN9M6qoGsKJ+D+SIr0JYXn9cxuMNjHEg/JZIgUtvQj0pr++8S
affRjZY7HSq1TsXbfDPeJ+hUhBChyXtucxyKxjgUnNo6RKCAjbx4lRHpTkUinqAxrwjcXyLKCgxO
DdVCQYkOKToZTRuqAbbtHwWWM+vxpyyyyhacfCo6INA4n6U3CeR9FUfOGieKH1GDn/vbrttUkyNU
t3HC2YkLEQb6ARYiDKqMxDT7opnHObDSXEVhJSpyE3C9ZaVmTyLK5sgEOe54N4W6O/tuVrq8haaz
eblzLqGZnVOYgRmhYADlq/o+MJCTzGzD3CbDLkqOgnWXFQcQYBXKpjZeLI304KAT0DkufknSh443
ikbEMTlZNVQTA9FVWjcajmblb2eUFBvlE6IksvCWFbVjlTFpyp609fuIZvq2vQtQrg0FXUWGvkqw
69XGqxG+aA5gdECi5t2cBVdoVXucPMq8Nbtlhorhm0LI3WrY5cIG/BJ6PpM226GUT59Ae/CYjEdf
udPAFhzEgZPlf4JoH4DwWcetIisca75P47tcdnTZA9tVWW7H/C7OdvHkiS3uq/lLZtqiv40NtP68
FOUJJM7gm9yn0ykFkbqUOCAiN6pHs/WyRIEiwEHTb+LgpBcHoX8OjVcLCf/5kNT7QkntKtkZxUOW
bPLmwx+ekDfJrUej3xY6MaZNotzl2D8i+Gr16LNRIZhzN8xeb8hu5BM1exObX4UR2UiJEFyKEv0Y
mjak2PP4USg+lKlxLBC948LSgnGiNCfk1NSbRnCs6FMuIOQb/BKn2yy+E8rI7pBIkft4m5kezA8M
JM9+tc18b26/28qOrYPo3yGM1TfPZvJ7gOJ9WB36ik7IXpvd3BrtpPcC1W3EBl2r1aENILYn34E3
jIiFuTGTN1QLeVnkZhYv77SQXdPRNKqLIuXAp2KHl5490wK/1sKOFuPY0s7Y1dCI7NyIpIeGtOhB
vleOxnPtwsIe0Y/ME3JcgtcpOxEtD6SCMszpVYHXsatlwMcHUC/ag53Y+R26Rn3y+qgfAie/+UTi
6LVxK85F56efgNmYF8jMxtSLSTdqHGo/5UG+K99UZH4NKpLh6mo/GK5xLN3mMG3DneGA8XIjjGAj
ChzeSbDgHy4+g5l/1LgV0D3HZ8h2ZxeA9h19A2c8eMXbc05wwjnGISFv1p91z3R9C0KG4mzimWOu
L9HSJhrIl42BE2bvpew2ZYm6Yd746PevTTNz0olJNlSGhvxVRrJb1Vb2oYe2JxucA5vW9ffNtrN5
IaWFRNbl2JgTDlxhKA82MafZSwWNztyrVFK7iD86H+3xFnIj9sCxJt4omVtzqtRp3lAzNqwbRdv4
460ibNcXbOkUPVsx0HFf7tRwKk0d3WnYKnrwW9S2s5jvUMhPmuEDGSfHSsePdpCJkYQJbYa0J2kg
Q9SfkoT3wpTXjQdJu8tPsaxULi2aksdl8AThQBBo7GInufWd3wnElOcHnGqQDM1J46HPCyrDLfp+
b7SYPK7PydV3WJD8AaMEuvjQyqCzF4tBCKdUlMFnqk+1J5sV6LsHtFge5elhHehqfQGEphKUVujg
F1bZ2LKVzmmpq9GAwJtMBD0npeAqXM1Z6nIu9gqDwuxJuVfA794ABSqhZk1m3M/QNrrJt/5jsVNs
UIUXSF79Y50hBpXZoXk5ZEaA7j9bKE4t6Dk0b+AxLdK/Ym1gzIZExFJoxA4DE2JR3KVJlb3KAqRk
XEgaFkeji9NvAVIBnDjmknVoONR0rBrUPtiHXgLNJKmf0wHpwI3YFESUX4Z6Lytv67Zx/WT+mcC/
OMxDb1blPionTKCFe50jQV99E9zIvwTLDg7mY/5Q7rUjlNbthlcJef0so8iyQtlLIedgiMzSBcZs
DVaUDHa6w67bGSJ5rUnvKptm9yMh29mcodLj+GohzwCZheyCqovqDoD6sT1EiAxvLFs7Ge+DN27C
G/OWG46gTm0NkHGsgjblgxECsNK80YEEG5EhlI6bmpfzhauvE/eX8/kTpjh7qHR5WvSTCLTRke7M
Tf+JJvpmcmWIs7f7eaPfNbgYhXb7AWuatrxza9HJ4C2AYn8R7p1N1U8Sen3lORtQWIWS1n470CiW
xmNwXTZXqgGsqqg0h1oUpvxskHprGqWFacVlq/vuNqKtu8Khuil/+/eGWyMccpvdB147/CvbQWMn
Uhf0qsceGp05d4FuAheJpU/1hMJ6z3fS3/ITGHrs6q77zbHVq3cuXcwzPGZbaoIMoYywAOeDjEqW
tiWoP7WjTQO5eShudnj9kXXE6/oDBpHunrOZNTo/1TMBIzTfg4lUiFN7uSf0JKaS8xNp7ibH2Ai7
GGL336NtvJc3wiHmtNEuniE6OhrQI4aZZmsA67RszEKhzig9qNK32X39m0GeATAuAJVlQxa08OXt
qKPKuyCVGqPFy3yAcFJOutJCvQtS+dAMjycVIeiQ+COS3EO4DcrYlhSNQGeJWHN1B+XTXWJC+nqo
H00NOmylEPEeGNfXfLomZ5/LOJAe1EqVKNPTTd/p78PHTArdCx/L7UNJmq35CZ3SwYlvlJvRlnRn
tCfn8R9XwFx+AsuZogggygVnymBnM0gs3oXuZEa2ZULehBcHX1x8BFhMGuXAY47Z2nGvVVHcwH/N
yHXlc3k7juJmff2X3YcBOUxTAvOvZjJGPuYGnqfUI88dCmZxqe9uPW0PTYzpFzhTnrSbdlOjRtLj
KTsvnuZnuHTsZ5sr9utEARkJDDuSd2o5H5ClBovg5Ibh5/oQl2fx7wipnz5D6uNJm9sASKb1GkUv
auSu//10h7BnGqpcUPKC4gFcWpnbs9FA/ncIKphkoG0aBD38e2t8GPKNlKe3Ga/cY2k052iMG4RW
6xw2KdAm67ULvKLl1TzxABiD0I1IGyUKoJuPqvSn5TWAU6O9mi50EiO7A8YONLlfLockT+A17uvB
7o3fjeYU7aaJPHSzgMNsfV2uX1jYqIgs/x8S28FajAoO5wRIkSL2aOUFSZCQxMcs+BP4iRfICopL
09bJe+t1iHLFFvP2RezRzaCZxa2fNh7ne5ZOMAv8P5AUR50pyrovRz4FaqX0Ob4n+ZYIhPxaFBWB
SOZwiyIlBERakfOKXdpiFlgldDCvQ9DEYtyHGmF6QjQL2wGlHzIOpQKhTMktGmd9YFcbQFJ0MAFC
eQP6dwg5MePqxcEcKsE0CMRLtHgCN8Ih0A6K9FL3DwXP/q9XFSk6Ef2nlo4YNCohme2M0wGvAKEI
7Tfvt7f7uv90bx9RbMkznutBoXsQ565uGcjxoxfscrECoVS6cM4i+0UjR88j5EA2G2K7W84i/dCQ
X+wHjAdsHDqKOWXJgOb2JZDsy2khg0vIdo7O0Xs7/ufH847ekQAWv/Dj/v9/8YcN2RH88n7+/c9/
dImbk8PBdran0/b7tHX2p5fTy5+X7fo6X0f3JHAZoOIcPX5UmFdktm5WtZrqFx3SXnZje54X2T8/
25B387p6JlAgBeK1oDUACRurqiIORZZkSDPYzt5xPMfDoF3yL1ZYQbUXuFAV9Jyr7PaoFSvLqqiK
EPXY71/2zvHd27x+quTV5Szxdb6CDucMidra2Qkk5oHkWyGQ9scjls12eUOhE8/YEDQHRQk8Mqh+
NDVmp0eFVcRNNFMAx3k7el9kA3Owt5yN/hOAWcNhBiL1WREmBXCO7++/n56eAjKTp5E84BZmz/gz
/h+g3YNrbx+/S/vx+xExK/zzPSHUDKbAiXDqSH6KSa+/SAG9P01GyT/9wGdTW+PWnFOmPtuh22V3
t8P0EtvB2Le2zRn+dXMx1hGs+/8Fow73DAzV9OKoVRTMgfUT72GDnQkkZ+twoHTqXq7GBdYj3TDg
40DUcwklgoNsaq2GQh3pDvB2dNtTR4DhYXwO/bW+vZfn8gyTuVoEVjJ2TdUCE4poBL8lpMTvLxht
Ykf21+Z1c3+4PxxcziJeB3jpvJ4BMwdIV/VyKCYAhgcsiOc9bX7Ztzynch0NYFDUyyk1Akku64gO
zzkaUCnwyP0GlvrMM5PrzhwGiDmhULBTS9ASBtCb4+025JaH8FONdWUdSETidiNJ5pUGmxIXuZBM
/1mpvUHeeq9zHW9z/1m6nz+u0t7SPcCpuVze/mewzPZPFD/LZgmw1D6QxOjst5fGpZGHyUY+3+0d
sGV6DwQnJajY8E+KP76m4IxEQ6qdEtAX4R/MP+dg+nlyrc0HczCZKJebZfU/S0uPUef48xs2Dt08
9ETFMUo3K/0Nv+PngP/92UzYTvhx6DZe30/61X2P2sHf6WKrYITKrzrx4qt+vs1z/nN606+g34Jf
OBHoD+8LFGrS7LzIYI3WoKEn4R7DzEtRWKmm1lCFpcC4Ufz8wEU+kFeM/ta+oW7SOXm8S83VzRNc
RBrq0S2QMICTiO2fV+omVHoTuH031aTTJ4JaP2IlmqukwcP6NP8wsl0MkgFjvHIb50IcmgoOv4Lc
BQQNhXaGwOIX/jSTEb8H9ObmYrwEw94c7u2H3cNm57oY/vf36Q+mZefBz+1fTvvtyTm9vOxP2458
B85A/vDqv65eP7gf00nBhUAzr+M5WjJkuYTUOLrdRRDNF1NSgE9YUsDHVqGbz9jMxoymljpPOU52
YUmgT6MhQgiJPOOK0sD0hWqa1SFBN5gJWR9d75yumN+0SYtvkrzm5ZQW4SDqrKrg00H0gjm/QEBu
1P08JnYvvKsViCctV4aEh2RyHt/X8QtasW8g/ol5NdAPyTjbYIhExadAElj6JN3u5NGO8pDMwcFX
vFB4C/znJvfG/BU87QhxTfJjClkafbNuhdfPEuY7WCtMRkvsfHyHHvvElH0vtTwju1cHULUdKxNl
jAeUJ2SSW+U9MaODJXAKgajzZbbBxUQwd8BmRmPWJOMDVClED4sZELDMkVxDaWguJm4GXrxa1jjT
v2DOF6DMiYBWhk6LB4C2Y+jG5U09ZoioI0i6FcZf6zO8CEXZVGBSyNyx4fTGtzq5srBzLKFAqGWD
FDcquxy5d3yfc9BRm7maSguvS9QXGXipM8ZrJoWhBrWMvWLdze0u61/n9n19NMsQCt0hIro02eh5
LKp9XslzYodThUYpZ5K+0+BtHeP6IkJt0voLwlzowjr051pHebnYGGJDVF8EaYgSdG9Zb6Wujr71
bZDM4mM+prGXluVwaMvK6N2xE6Jdgt473kPo6jxiPoi56FWhPJeRKmLUsmNAIiRUkdp2NH9v9I9+
eLKiXWV5UWc5unGMNPRb8T6AAlyvLNgkwACG2xNLLC23iTobGT4ARF92K9kZ8r7qTheP4DUrtIgU
qAiCgBQyRtWnqu0463H1rP0Z/l90Zj2ESZ20qYIJF+ImbG9nwydy9NucnGF4hXJTWntNzRnxsp39
hWRm3BqSCiEnDFjx39PkYSqPmfq9PqzFjWn9hWDu1UUlzlJJIeboXaw/zegmQz/zvOmRv1xH4g2G
/vez95eaFaKZgtzCVuLptujeBUv05DDn3NsWHenZeBhPbiWKktQ9RUErIZQ+WhWtGLahodKvdg2L
47bpFWzNIhm3XVh5oml09sb5fhiIat3q+mHMN1HpgEo64KXur0tVGRtkPHYl6FrcCcDLLTK/+d8N
Ubbz7/R3sCt2MZIo9SZ5gkH+5pF0LK0diDBl8IqalO2QuYrqSpXWfmElKCM8RcNHELtWzMuXcDCu
8r1yImVDD4wqATN7C7mAbjvMubtuhUtXm7OR/ER7zqxQbrVx0CugZKnyJA+K27WO2A8JkRTO5l2y
RFTCgP5GRYkTWIIv7X2oE7W2QgH+Ah2rtZdJd9H01kXg+Nb2g79ZH9bi5J2BMdtYSjV97CWADf7g
6sEpVien7n+vgyzO3RkI/YizufPhAXErBIiBY0/uj5nupSDsF32eq10cDQpCwLAAhSO0dVwCmW0e
zFODI7xExr34HPsBrb6Zo0lIicuuGT6mCprUCjwRctR7OpNyF44fdcf5jMXh/v0KmR4IZ8OttLCP
hBJfkceHDHVd2o2SPvo8ctQlFARk8Z6QKRMI27tlWTjDocOXQmjpVk0cy7wFy5Qp2utLtzSjuF7r
IpXjU8FmdzkWvezDZsiaFHUaI+mtX42QkiHmNApch9jgnqDPClECvFZorO0SZRqkWLQoiiQKsd2l
FeiAlbRAibVcgSkD/h/aWMWc1m6QmN3RNOfSFWOI0h9HHTKitgIuz+prEBArJX1cBBYofuMQjNpB
Kn+JTYqitdoPRtkttFysvGaaitJVzaxtD32vIL2aZtqIm0mtluj3V/KA1/63tFhgfwTdq4LQ3lWN
W5rLktBBltauJNnJUaMukVFFN9fEqdJfumqhEBh3HJQSUT7py4ks0SFbCQYmsqrB4QNtw++01FTO
gbwIYoItE7ljExSTjIPyOxWSbJKJR0/R7KMAmml5yPGBi/NlmRCDAOUYTRhejkPvw66a5yi1o1ZO
nHF8r6Wa6KM2OSPaC9ZNfGk4FgjOkJbWQNDCUpz5yDtU0wTvlEzg2i1OfXr/LwAQsUPJoSKbV4WW
ptVDHiPFYDQ0vcjdLm4//w2AhqIcULUZeLxczpYVxGNgqWFqz4Pxx0rRQVSHvBqMnwOOvbKgXgBV
GOjz1nQ231fU6GCr4zi1x8bfSJFryXjRZo6gQ/jsJYDuQCUcIL9MLOFfmNs5MF2/M3fal0GPQpQE
erNV/tH3Bsr2Zc62WTK3cwjG/0hNamZiiLEF8i+U6jnK6Aqm5k0a57Sl3vJqDsGyDsoGAzoD7PvP
V0PDBA9sateG5Nth9TlCSgjPgLqPUT0Q6Laapwcx4d3CFoenwrfS6lqwuTP2kSH92Po9YKdeD22p
UpwkNn6nhQJlwz/rprhsJjgnEKDWkcdjk1IigsW5XlSp3ZeKrfsHo7ibdNCw7mTlq6i2mnYS5Cc0
eKzDUr92NbEoIMYRhczeVTmcGhUTLgUYoV6H9zIYq/M/1bhpzGSjDt461OKJCF53SnyKsBrrYqtQ
lYupgSsXKut2iFBWOCho9uBRBi+tGQL9/4Vhbuxpo3ZFq8OTT74C3d0BrHqgHo2s4C7uUs7s8bCY
Q15NFFMWemD1+S8z3edgVihvu/xtfeJ+LuLsIuFkQhkvapuua0DQYzQ1Ck5jG4+Rrw4cRZXYESMN
ESpWSRbW90meOkX1O+LyjC+6eBCmUf4tSmPJbIBC7UOjkmEeVYvnXSNBDSCIeYwbPBD50k/FopHD
MgASDcnL4ItPRsaDWDRznFUQ1qD3S5MZhzAZ1jgLOEkmofuqgmhXDpMtqNbWHN6rmqe8Sk2MXS/r
DI0ZkCLikT8U8IqdNOMiLXYuQq4kGD7MUHj1wf4kaa8cE1mcQ1TL0Mo3qv1CJ+DM14PlR8giAZBF
WJ6GObOlMno2zOIlFycy+KmjgSS+zdHk4itvijU5cqc6nVm6Rs1TA1ie67+fwmxAHxVkaVrh2LE0
FC4L2Hq3beV2WuumPEG2hYk2RAnCmvAm4LBml7Wp5bnKfFhOMJpO2Wxiwwm1rW5kTmC+C7waXh4a
s6xRZ7b9nOXYhngv6/NzFbyNgYw8DZ5MkBbMt+truuBcUNOOUguUkBi4ODDOpSlrbZbB6oNYirFB
3K8T/mjtgzlXzjrOwtlq4BaHB4SOhwQKSS5NB+WZQlRnfWon2lteP+nDFtJhubqVwPRby3g9/2Oq
IpRmSogVg60AI8O5egloZp1ozT5OunS+Hys7zMe97O662O3bhlMPvGCLBrUPlK6B8AlDvIQCB1Id
iCXOnKYz9yPuFWTsEtgItLX9xLhHU4u9PpkLhxwADVRB0Toyy2TGNgfF6CcCXHU8yJsOYmctUhoD
9tk6zJJtnMGwRbV1I5daS2F8PIvi5lhCYqCUvVH21nGWbiUGeL2RhoMAIHjiGcdZWVrXlvOAG3IJ
WlwrgMgUGjflaj+l6klAuw6qeSfl06/01pvyIvHCWKf8haGeV5ypXToGqcoP0oFYS1pXdbmYQggu
iNaU8C3xoTQbsLu09uzTuztRFE8Q4dCQT7Gqj/U5WNr257DU9Z651hC8WmMfyri/j8KpKrARQ/2l
CM2NgI7fykCXQl5wtuR1awvdImdDZe7Vmj9CIC1XUvA0fo2lO/YbWd0F1sGwdoZ6Z7XPXeZVWkq0
eDf4nCfkkj84x2aWXBQyyZgGjDca3yPxfZA9MKqQursBw0IAerqIF2TlTTDjV2cIS0aFDsBiEkiX
vlbzc+YHRC7Abp69SyHHry76BJO2suFOhVoh5qjshnYuggJm1KKlV2i2LWhFe3Rmo1d6aDjh6uWF
REwBLCkgTEEh66XxJMHo90KEsSl6ib50NUIByDBFbpupGekk/1MN4tJNwkG+gZbHo+BLijMYrW4j
AGzhEA+z3bo1L40eRQYoc0VSG09rxkFZQ1nFWq7CsnzTNbRyr6KcFo2KAiShs3mzDnbdEwI7PkNj
I3pFrARtGWmIT+V3YIghQlVXpGtPcF52WKjOkMVOXsvHKvRKCR3Qxk4HM2V8gJMWsgfRIPH96AiO
FHM+bOG6RBsEkAdH+MwEh+PlsghKIyCkhlkYkRdNqvIORwNnopdctIyaDhT6gvvB0JktbCV+WAst
9VZJZCTO1CdhTSZj2Mn1XEVQP7fax/XZXkJE8S2KGqHHgpAMY2t9hYyZmftAjOr4rgsaxMnEOTlW
YMt1/KBtyDre0lmH1whKV1AjoYNG8nIS8fjQBFQy41EOZgC/282w2PBrHWPxADoHYbyvOs6NOIQA
6QULxIZoohkDwU01xWnjgRT9uJkRSclj6zQaFuTsoz+cD1jIQhrn60hn/cz9q12byLjP4zJvxXZR
ffTdsz67g4RiiddRPmYhHhK/1jEXrROOCRaITXrVb5uJQpDENUwnHSziZ81h8DVOzn7JVqiyGwKr
CEuhoPdyVJCOS2YU1kCRuDmI6d4YHwR5Yw2n9YEsOhudkhsgkWVJBrMH0IpVV3pBnU2Q3yeKcFOF
1eNkRm7QdbdhUDvrcIvzZuBWqSIUjucqAyeCSqDNLHgbpauafaMX1kGfzZd1kCWrx7b+LwhjD2WM
J3rYA0TTRseCvqEQJ04lf6yjLF52ZHSuoNYBLvSKZCvFZTaPEx12r2anGj3JsQUuSvSRCX4Jl6Ju
0Wu2H7Qvw/pX9yyEWw14SBifwvY46SgRtvzIwsOjwy6LfklgEg1r2etD3x67bJNp70MxblClzfHK
P8fBxcMZNLgK2O7Bu4kOPvBvXlplnZuVmv7cNu/E0A4e8t6uoIhwa7nzLbqqdsGTtTE9qpvnhK5/
W+x4GgJXFsR8AHMVSYNKkAMJ190MNVFyUSIpwrHRnwN2bYyM1zQEMRPGGM+t0ZM87TF8CkOnd9Sb
alPuq5jMoW3c2OBXeaPkF7W3blZXG/JnfJQIWzFRScPWSWcZNM70EOBq/K3MAkF4Ai2JVv6s8fgn
eUjMTCoBZAOaCkideAMFNKJbkJA59X1ktxxvuYwErlYEKn+ahy+Npg21QGn1EfGGRCRGe4sm3t58
EuttDwK+9em72vuYPtpGgzZllKriQncJpYM1JFIy+hrSejcpB7fqcE+VOR7muhCJgWFcTBQKcSHX
gBG2/rH4EEAJ/aDWbnIYHA264FQ+Zn1c9C9kbVJF6wgCwagLRLHP5bgKUcvhUyf4NOMjVr7HCRQl
/h04C9dhllYKMsG4DqNjHxIdzPbumm4I6hArFQiHLtiJMgRq9nJx6njiBNe3BjqDZ0iM9YkZiHXC
ltqEVG7m2tqD1rolSq44llx2jtSrJC2qjWwhR9Y0f0rtbX2kixOKEf7cfk1kli4ntKvNeW4tOqE1
KM0E1QkqtzVtLfhex1k0yDMc+rQ6u5yYgpCCnhyXk8Dcxxru8p7Q8BzW8qr9HQvzYsikaR4aaU5t
8aSfpF0IEoJT85VVpN3qj63hCM94rM12hHs6r1yV/tVXdvl3eCyJbQJmFyWMMI1j/zpZNanGbTxO
JFC+Jz/y5OlWVDiPw8WFoz0r0GzEpYU1UcOc5EHyMaFZ8UcFubwO9abJCVCbvb5wi5OKUkO0hRmU
7IDZCtkUdXKswUAT6D3HH2X0JAzgILrTeDqNiwPS6FMH+QOkeBigFM8AqCTiAWqlwk6vv5FU/bTS
yBbrirO7eUjMnqtTP5r8GkiDfLJMT81elcawc26CZ/EERTruv0NiTlARtFma6OPualXmce4Loug1
MjDxc9moD3XSHSKweY3hk1xCmDm8h04W+HJxZTd/qSmYK0poResRkqLxDumN3fq68iaBXjDONmSX
QlBMrfBtUuU0lgsRIjGEOOvDOgrd1lf7AllJyLxDNQSVH5coQWUNskTvoOb4nnbffY+Q2E6sbqbS
Hv6sQ113G1FXeobFLGuY4RzESw8hVDd/kzc5eJ49iGM6QevgOgYdTNvHu+g3r6OUTtT1EHEFRGga
8X022KdOsTSYCd0g410h3TWoAFgf2OJKIbP1fwDMSuE1Uk5JBYBKT51YOUytk4JQsG+ddZxFF32G
w9wZDLnoM70Djha9R9kM1oCTlPxex1j0JmcYdKxnVieoQjClFGOC6k+cvI2QhUqk0I67B5NXIrs4
byhfVUFignwaGz4bgr7KjAlYdUlCQDVEFO2R14y9aOFnKMzBFtbNICoiPH+ILQuqpNYnRuF24r3p
e6r5tD59i8fMGRhzwolBOihSB7BIPNKoWOPWg2dJT2gMaOptFf1ah+PMINvolOMJIGvTz+XgrSs2
Y7kJlSdu5dR16SrduLgWo3Ueydtr8eFygkgCOLUgpbw3vP5NdAMixqDUItM9uMnutY3+2DkfkBXj
nG2LFv8X2GDK+MAwnHQ5is7sRjA3M3gtkRw4+q3BcbWLHuIMhnGCWjSmpR8DBiVPJApzIr+ur9P1
G/xyBg3G9VWKkiVqB4RZ/lZBmVPV28F6UdUHuXoNwcQkSDdm4XJAF/fy2bCY020MexSjJADVSpxm
eUVwG3eSiAqHmY5i/Okg7BzmD52OF4j1a4xCW+hewen81I8lqeKCxOrwvP5NiwZ79kmMqxQ6MdDK
AJ/UI+RmmI9l6dXpQy1s1mGWFlQDAQVSkMjRy2wbe1a2WY/SDQTmZSeaQOk8zxzLXHxZnUFcbT0t
CswiNHBfvk3ckShIA3rR87zpvORPT4mw/1dAxkj1IhADMQcgYtrf+c6/6fdtQEbQ232LREb+wVuf
w6WlOh8gY7KgtNfrLDIxh/3rKDqjcZKMN41HesJDYWzUj2EOSoVRTenXaGIcSAqO7631vT6YJUeC
GkYNqmy0Cp7NgOtD0cRjhcFkYLPHg0NTvfmfa7Rjk5+BsN7KlEsxlGuAVKDyzYJHq3Ks+P+R9mXL
cePKtl/ECJLg+AoONao0y7ZeGLZscZ5nfv1Z0L1nuwrFKIT3Udv90B2hJIBEAshcudaj1dA2ObRl
4lbQ4b49rLWz7dwi5xOyGtpjpsKiUftaiBY87HGVzsVx/J0Kq6aCOeRjmGX3gzqPMCaVL2nvTsMr
ERxn1z2FbAZBPoEWTTSxYute3j66TtIYlSx77LYvplG322lWfSjbfLfRfUJT8J1spraZ3Tgc1L1l
ZN8BHAVbJXoa4g9gno56PvpkWjpBIXMtkhoAGYCDgxWvr9CdgLhEcokUlDVItECpPwT1lpT9BGN7
J9L7XZvmc1vcvmvCEnXTFraqeqSomThL86GN/4q2xESfG+EmGlei0Jp7GCnmiI6h4pbZcMqllC5C
Ns61WGwAEIL6A5I1gH9drimufVYE5DqOPsXVp5RGxc/bm2B1cc4MsBBzdmWVEyu0zRwGQqWkI8iF
SA/xiuGt1DylyOltY2ujMb+QUQwmRPiu197SZjmeUIcop/dq/Kj/GdqIhTn//dxg6qjXzDBAud5G
+jYkrRuZL1B/FsSNtSk7t8L+/9mUFVCuCPKEjSLZDaDZlT1NAY+9hRfu8+35WvNmyGMjZcBO46vu
o2zMS4j54SSewW5Xtz7pA181BXFjdVH+Gvm6fZ0PRw8GtZVhJAAZuGVuokF0+q4dUyZDXIM8Cq9U
njsLjXyoUyQ4pki9XUB/DzqF6SkRYWTWx/EfKzxvVmHqqBioGIcaoufocwqEVBzrFnAAMmJDBse5
XPi+1xFfZlgArBWBbIfcgtHfxxPUakGftquab9ihabepwpiO2K94Zd72h/WJ/M8H8CKIiSQlDWrA
LJ0aOQ26s43Xsv0+/bOYB9tGgED//3F+sbyceUQox0qptBinokRo+v7Qs2dbdHVZ3UQ2GsSQVgBE
k++LDmbSgqweCZpCfdObZz3egUi6bL1ElLtcO+VRJvyPIT4mANIaJgw2hCyiOt6N4+ssbbXue5Nv
NRFU8BpnwWbuzBgXGpgGV2PXMNb1dPHNZ5vGdE6oEdGHI/32bXEoWIY8g26JqM6z6ptnlrmHOmCu
RTZDwAb1yYwueelUseAYvxZN5wbHuX+Sj4mNHiRs4/s+d9snyZFOklNvwjuofbn1rnI8Onnh8+gW
rxpY80Xv2dWX9Nns8u5fWI0RLRJ8xnpXnsNT+aa4VUeT5z/Se/ugPO57t6HNneHd3nQCB+J3Q6lC
Z2lmcDc1j2gLeE56tPpj3bla+p4ZglabNWNAwrAWFctkZN+XIQYKIVrWs2A8paUfq6DjN/VdvzTb
VrGdWJmgrFEJmteuOSCwrhZRFRWlJwXscZxN0gVxHGS4mpaxExAZ+p/A8cW0k+6DeqdbkFX/g7sy
TepTqh4Boemmze0ZXn3gn38Bc+6zgCNZaFyOB3xBWJ5UcEiHrj76VXYXhXcN/Ct5CvDg/W9sIm/G
CmDAEfCJTd2Oug49+3jUgGFi1FBpfoirB6k5RAZAnEZO6zKl6G4RmGWTyedTbRmobPCjAkvMAz4y
yyrQXwKzdkGk31W6tCil2OOhn6R8V7QQgrLMJdvUZgVu3iQheJCoIx6p1iLjyzrQQfdjKtjZa9cM
VgyUiWqi7s8XQfpkKdNGDXMnaJ5a8i1rCNZcBEdfO7vOjXA3c7VY5i4PotzRwGMS7Q3rHtclMOLe
nt+1MHhuhfPlbF7MQZIxFLwzqFkTagbb2xZE4+B8NZCVXC4UWNDTxzFH1hA2NJtGIoDC2gEJSnVw
OKKvVMbD7nJPpBa6F6omyUEa0rwlpv3QKNKJGNPBMvpNq3aCYa36AEPwo2kbPZ48GLxG2rWwF+C7
DBnMK9332voEQlGw6VZX568R/qo5oYSojTaQcVbbO40mA/4gWP9rujQEM/RuQaReY0Vf/rFZhmMQ
Qu0b2ciY6Urln9J9fJgOlV+Ac9+Jj6Y34qhYPLR07YVMGSxjcLW5AeeyWfs22j+4NVOQKLHqFr4B
nk/I/+KAOgL2Nz6nuxTaLcAo3HbFVRf5u2/5RJ2egoAPJNg50j8RdLM+eqmmqf27qB5qUbVh1T3+
muITdoo2W2McY2RTmEEsaznGU+Sq0yioXa46yF+n50/4NI8TfQkwokHvN5MyPS44/m5P2upIIBeu
AAmHfiqeJcdQAn1AJ1futNUHSLFpGnlj+OO2jTUAlWkhRcBYeFREVe4emBtZM8h1DeJaZ/Hto+aE
+/BPs42+hY/VLyQeyZMFVbXfKop2X738ZbFLv93+hpVxXnwCu2mcnam90YZ6LVU5WHTmQIPCmCw/
mJqJ1hytKDIRm/RaRhdt9gAz4dnAOkr4ZBrJ0OanYcRantBEwuGlHwOAt3oTAB2nWqDR0kfoZXkg
Tecn0HS6PdqVe9OFee50kQcVIL0Usmat5ksoTU1INkGMpnaIfC9LgvNy7b5yYY07Zdo2L9MUzTpQ
53vqkG5YOq9pQ2pGbz3BwY4E3DEQShes7I0Lo9zBo8+2pnUqZjiq7qtwxCVf9Lxce75cmGA+deYz
IbHKXMowLkl6DHS/tTwSha4GnqHgewrZw0KizW+SS34SeVH8LUp6Z5g9ZHUcEz0Q8WE0PuTwx1y/
WEPg3V7g9TkHYTOiKvMxvi+XxClobyd8W1+95elnO/zUIXBfWZu8edEWF87nWuXkCqyu7CILRByo
hLDiusWTVJBYL7PIwqTPe/mP9qOu6bCtXd1JX3SnPyi72hshEyYa60pgxzNexlsS/VIIh9w6RInU
QZ4We3fyofvxM3hXveXDpnnph3+Kk+Hn90Cbkl3yKDo+V4erExukBeDE1vnTU561oFaMFjfBiSbk
zSjvEpFg/erY8LQBxS1SmiZPvpBJMgHDeY+dqpKNOX2omT+HrQPuoEnUXbByVQO97l9T3I6pI2T3
jRKmIEOdSa7cb+1iM5v+bR9Z25fnVrjFqqa6s+sWVtCsPan3rVUIYtvqopwNgw3zbFeOiV6qVQwD
ieoY4Ws8+FEs6o9ZubnY+lcBhuF+dZ5VOkKPBNRGM2CNY9mDMCi1FC9Pf6WBGytHMjroKMtilQIM
IBjc2r6+sMydUxLJKrDhwHJUP/Yoi+eAsvxCcnBBnaJiSsPC9NaqSdD4Az8K1A6Sq9zprNhJkJEB
hRJkabL2pYRYeC8hcQct854meU+lGe8HQShZWUUQGPw1yo9TtpI5ZS2QxfJQGg+y8mlMH7c9ceUQ
vDDBXT/BELOQeoKJEG1UM20gWLuD+BOdLcGifeEmuYvuuSW+WNcOnT4qMiyRanzR+3qfBDNNRib+
OWMiAVcnn0323VCe8ZqojWMOnkXFAu7GonIKJXA92sWD4c9544bGqxrITq5+xKpJAaKkg148TKN+
n0ix4LtXAsLFZ/OXlHiIFJ1RHwzIZ6glJMbebOAlRVRbq+sAqkdgCsFnAlTh5YYNtSio2hldobOx
aG+xbefvIdywoblGIjxDdET2rjDQ8S2nkf3vjywdXcrYw4qhgeiEf4SMWZ0XXRgDsZU9l/KhyLzb
XnbtyPj9Jg4nmNDRdcSNLh+quAkS/P4WhVq7DiG7k/q2/P22lRV0IcwAuItMCep0sHU5iQzwoZc6
2tez+AlSPmPqy2QDmUgjDGkb3OuLWw/UtI+dU7+AIahzHJXqlb+IQuPacA0NbR42hqxegaW7qFKS
WcVw6/JPmRrHbpY2c6++C4Z7fSxCJA4/aAGHhDzUIC6H22WFUmddzZovqf4ibwZXfsv3oB+50xun
o+Zd/rtw8kO2NwVx6VqbCDcNmAW3CprPbVSOLy0vstxLlYwAPBrGAspbPK8/FcAND3OpDimVsw5Y
/q5eBicuSftYTlmBN0uuNMRV4rh8UJCaugd2C6zvZWW3oNMZA9Ub22YAQt7oc3QbQle9pF2dRi+B
2bcv41Ji7YicWls1SETnMXOMy9iE8QDrDRJ65DPRuH85nrrPM0NLGlTatRC5mcrsvczOFMeULIuC
ROMIMh5c0bMEEsCSEM749X68Mo/3j26hFMU01C7NK0EGnHmDzZ/s1PfgJwSEjxJy1Laj7QK3/D4g
Rb0FY2JB9/m9dor+/DvyBMP/a//r8Du7LUjKZDeyDftl9hkahwBa5cE3Pd/c9tfVXXFmhXNXPa2G
RGeMK1b7lKauAqEtyBbftrG2JUAMB9SrBvJc3MIvZ7JvwXZakYE1AVUPaq/fRTbZGMGCI7qklhQI
NsL1PQ5YZlBQgapXsUBNwj/qaiKFSo8hof3JsRuVqtHP2wNatYB8M0AnjFnoKnIGpaqqEbsCmIZv
a4FbN//Ks4C9zAjT/9cCd1WcayBMqhQWJtCABYdlfJaTg5221CbPt8dyfcbBkk1ARYNsF7jBODfv
g6ExUnWEmy8ntAPI9TaIvGKECJETiaiErru32bD+GuNpFmrcbJqCtYM1tZurd+O8yWvPSj0l3Bqa
PxG3bO/z2C2DrUVE1OeqYKR8M1wg5RYcFMbrU/soT1R6tZ3ZGze/szvdvesiGkFP75uypeGuogoa
WipnpoVjOaOXA5kruMKsbbzzqVAvNwVUDYH4YvMu18cGFU17G0aCB81aAD03wW2ECl2HgcK6//oM
TA47FZDHxQXHQ2L7kuW05fa2J63Un9jq4oxHvgrOxKeOpiJNtQIoUies/LZ7kJfvarK1oFOIFrzu
j0V2mfZeSSDwKRgF8c9W1IO7ti0RrHGZAcIdDwI25WcRE5wZYdITjBfC5g64B+mgCqLlqgWmAIvr
P+vD5yzIS1WlqsEgsqSlSn4nxyJKw5X8GyIXZhEMkejZBMvK5SCaWpLrIEXDzKgDFnDI5yfF3krp
Xdh5peFCJIXWLYBu+CMoH65tjzPD/N5MzSHshgGG0axmSxuF/Eq6kzK/ttVe+XcM/8Ug+a2YzAhF
FRtkFZYgwfxZLepeimL3tkOKRsRvMcirGTNr5ooIAb/QfVYc8BIJjF9ytwXQWWBtbUOfzx+323rA
9tpUZmMC9sp8b7t9Mv64PaC1g9SGdANKuyDvvHoRVJXeNHXX47AONEBWmvhPPKgSHcsFuoVTuHiN
0arObZtrk8jSdCiwAvV+pXc2SRGJbQbEy9Nn6LvnliPJr6VCZ3s/pi+3ba1MoSKDbRhkdoAYKjzH
q9YPSikZsNXZSPyqmvFSdcbiZ6ZQyHMlNCpfzdiA4oEBka+4hHKAh6+FUBUXMVXm+BSWD2hmOklK
ta/IKZKJb+m4Ht8e33UbJePIOGN44OJHCbZlKUNmFg2bua8VG3P5EQYnbd50bej1zaMqv1jkE7Ti
t+1ehS3OLHebaJuOWDlBuU5PSl8iG8sQ5VevvIRZAK0DymWqCXgxH7VCBSi9dkYeYSwconjK8JpI
G03a9oCAZ7Eo2cQ++OJuDnO4SbJ2PxA84m18GSRRWkLxLgKUQ1GOij06Sac5bfJeSqJyyNrMnRvi
QkhbwQkgXgDQUVU890vxQgpRsv7K6dlYTAUkI5AxBj8BFzdiDTksawAaJ+q+W+BkrR8g+Xt7/ddW
59wEG+XZwagjwVPnXwxE4yuINsy4wP0Gee/Q6eqHWhHcjlcX52xAnJPbqS3XMWsnnNO90gyOZFZ0
tBL672lhbuY4t56kRO2HlEGlgr1ivQ7ZXdM+maIOxLX1QQs33hKqyepi3OtlShZrMQKGackgTzxI
P6qq3o5h8Xh7jdY8zYAuDx66Kv5+hY6zNQoiWV80E6HBShPtgHbMnoadkrzetnJ9R8OcoRJhG6we
ATAqtzhyl5hFP4JzL+6l974mG1Ui6OaUnVlP6ThFx7H9RUbLrefGt/vQC7GlLHS/Zb0o97gaDC3G
T4FcjIGeBM7xSWWMuMzleAwsnUaLGGmGdAI/tlbSEneQEYr3ZVxTu4rROrA45SLSLr86BL7m4u8H
cNvCsOssN1FDhWZO6hZoWTEPxeCDiJ6Guez1JXDUolaFtb1xPmZu+vVgTELceYAaaiY/7n618aYc
ibt0vwTrzAITHyHPDXF7Qy/sOTahAIx1nWLAdAtajaZrmM0+7MKEIV1cs/tFlnQzjoWXqFCiJ6J6
h3CFua2jpYNqjWyC2zygmQoK3Jxq1p9F/6iNX3N01029k2qbthegD9binaWBiwySTIzonJtli0BR
GuTpCKlKsg1Nm9plcFST585yE+NXMri3J/vqWvblR3/NcXNdlyB0kUCY7ITR8q2Ya2/QjH3Vg+2R
8SIqoi6eVR8CBhuEduBkAKz8MppD2S+xrbZCXri33Ll2y+q0yJtkrv6bYaEXGVlM9E+CAujSThQv
Za/FsFPnz2xTDDWQHECD1neWiNZtdQZtJAfwcAOSgz/PqyaPjCZB0rSRFUcOt0RyUSOdg58x+Vdc
JtaKUUKjZIm0Iu4sl4OKZ2vqIAqHm0PndbprKI9Dei8bo2Mqx7YTnLvMz/hNeG6M+elZTFfitAoj
E8aKoS02QEnLVLK0bqf25J9fVNy4uAtYmi61hlQuu4CdzPkjk/D8TgUOseZ4NjwBWvAKCqU8l4PS
gpu8TOAQFRpE0750ACChFR4g9n81mjNL3LUrAZnbYpewFHYdlaAGrwSnYfhxe9uuhf/z4XD+ndSD
JpcFjOiAGNbkqa3xFNA3ivKSzzVtp/u69m5bXJ1AJFvRdQTuT9wnLv0Bh03YFzPL6kUnrfQreRdn
L8AO/d+scF43Q12rRy0by1RAZEcJpfclW/axot5nUUBv27pOV4A8FDsWbHUYDwISF2ojwPWVxGI5
F1wWmgLknXZFDZBM9dqnCYYMjaQqjh99H/bDLlAVR0cn4O1vWIn2+ASknpAzw6uR39JTBdGEin2C
qX2qpjc0bqXvhrKhsvkxCNVOVkIVo4OGBhzg3Sj2cRtNbaeyXdiLINcHZ44l37asF82YttCFO+Sh
IVIyZJcQLoawiYVsImPABqjz0mcWpZl6QrCaEFnxRsPyADS7PX8rUYpJnoBTE5lZEJRxXlm0bTY3
LD0fSe9VeMpnQEYyAdJKZIPzSS2LZTScwsYyNrSw3lNTOirW5N8eycr+uhgJtzZjnOokrOAJDdq2
Setk9S4mz0pnCmbsth1d5hryF7RdKsqC0UBGj5byPUQF+qRC551gJ38VEvjFR04AbKf4l23yiH4V
rM81afCsXhqIk9C+mYHpjzTFdgMFnerQ2imj0sv72vYAC9R20TiNuwm08vswJsVWAy4eYiKGyZgP
o9RdrHrcLFGU+LDW/4EuoxzTJqqLB6uzg9xLG2TLDvG0hCbN5xRCTB12nbntwZwLLY+yJV6aVSjP
Ssv0LRgX+UcStuHRjqv5HXhSM3hMe5X80PrZdMtIihrgTMxwY2WK8TuI0+XBzNRcdSVrKDZVVaHK
YEzhmDjL1PTBpgGlwXC0m1SqfdKCbmOjhGH0rdGH8ZvUgDzAKcoy+lGhhyOmUhjkyM136rAFUXPh
j0mT2ILzbi2wfNX+UOVhmilclmGpcAzmioaGuqJzO33T4PpaadupPlaal1tPt513bYucW1MvNzpS
1/GcqLBmouO1r1DARUnCQnLjtpk13z03w8WTNl3gPjPMKOS3kj+mwdPQf9RCwmU2N7znAtsH2kPc
Ue2rtrAm0FHkiwxc/euPirhqviHafRolAJocpGQDMQ67fjAMwSN67cWBCsBfs2z0ZzeusYvCDO8B
AEPI72HQgUJ6ytqUgttB1wcqa/et5EGnWRIpbV2z+jCdY1AgI3yyoiBPlWnVSydB3ASoRjP+0Mr3
ZZh8SIyEw2uftnsjBLoSD4Iw1XcTlBdT/RFH6W6Jyv1MzM3tFV45oS4+hZuDDr334MnFp2ijYlBS
6q6kVxCT6tAaX6Y7Fcis2wZXLlIYOE4oZG0Z0IMLu4ERFLGWj7mTlcZzmZWeZVWpo+fBqZfKT1CT
bgGiea406/dtu2tqXeeG+U5RPVfSUVIGoMzLZQeSMVx2rNx00D/f3cnGMI24AqXJIVlas9ynkRQc
ZDOLIQtdtdEnOhdlyelSA4iCPh8eZHVOtkluoX1ak9IM/Tp90P2IUn16G0Lwd4MHJKr30Tjo+xlp
/gc5wYFcIG98e1BrLoxbKbrrQdoBYkm+tzoJl7aLBjQ7KxJ4qAKojMlWqyMqaD80Yqde06QvyMg8
6NlmqVNClan/FHzCdeBTvnpHLEPGcoLF8HIXmaFutpMNoKIxg8hS9iMlf7PHAuSdaCBtIbMFdbdM
GhylbagSTQ8xqL47PX7u1GetT+4C5WUyK0ciIsj/ytwwRT0DmWb0mqI+xt02QcZMtEYGijcs7BB3
9k51YnO5R26JBmXkVYtMk/nXNOR+1oJDX3++PTErIRqiB5D2YSIZECPg5gWiSYtEYhk4VAlkbCTa
2K35ZigicZWVEG2rX1kxpGHwVuDPnTGZDL2GW8/jQg3wxEIdto82OXQAbo/nusmGKYGDGRalFHQK
AaJ1udCtMoIF1Jpzp1Z/THh5a9+H0m0UN1/2g/yq9X7Q0yjaAoxIM8juyeQ+i3dRuJWJo+K/3f6a
69llmXykNdDTgYuowd0R5SxZJGwspON01niz7efCySbntpGVmIGVQ3CFJqOFlK7B7ttnJ4SU2bjg
Rijhuv7d/Qv7edpQCi3255luI7r9dy16BRygAJ0x/l0V3A+X9vpoMMkEaQEnBOk/eMMn/R0Ep5NI
0Jl99uV5e2mGC/q4PpK6LWEmn3o6aqcZheLbM3d9rDALePcA/MpKkNwzQc/mWMl1WChJ783ya7G4
kEnaZIsXFLvbptYGA+ZUXK+AukQzI3egAL4WwBUQf1I76R66IgZjd5eLSCyu4cMQqzyPJtycJaGk
D0aHToQOss8DkGz1LM2UKNFpCT6bNvZnIM9A6Yv3uiiHtzaZqF/huMShiSDPjbAsoUuwFMDnG3gy
x8OdmrvschRMhyUVFZiuwwmG+dfWV4/TmcfHI7Sooxi2yNJBQckCaceBxAdL9FpZHRMa5lAsAckM
GGkvPT2NDOS2Ddw7oGZJFeCFzczv51PWvRciZqv1g+DMFreLp0Fr+9SELTxecSf/Iyu4k2+NoHQ0
89eCBHes+SXIB6eX2565MkY8xdBojG2Avgq+fAJYadyaWllASOMzRBeNWuBkhoBssjftxPsvbCHN
APdAyhI/l/MpjU1eJH1VOLYKsIm2UdWNXOlO1Pa0+/eCKoSuIOoDKzqavvjra9XNtRrONWy1G0O5
W1IbCTCFLr1g/lbqT5eGuD1XkbkxsgmG+vyQRndLtZnIb9XyUIovzJ4OxQE1F1l9K8ud1Xp9Kngg
sH3FhUm0ijNcIFTvoWjMBbFCt7MQl9HCCfQRihgQYY8NZ2T1UPO5aCtHJb9Tkdbiyv67sMmdawTR
TM012Fy0zLcTX8mDrUn2eieqqIkGxwWVqu70pJqgWUcIoPkGcn/mTPv0Q9EDt9MA+5X92Ppx20lX
rorng9O4VAjO8tmyVAyuMJFz23etu2jvS6vhke9MSbP7d2sAVsvobccTC5T6l1tinuQBCpUKHv5l
7BFoOKfNUUKmL60nv+5HyFmICOzXNvy5RW7xdL2Pi9GUCwfIkE07/ZRyKFRbhh9HOaivRLeTVWsA
POsotyjgpuG2PJq6kyhtML5uKt25MKluQO8NfIVqCIVM0SP9au0Io3gHXwOQuTjU+QJPMKrj0PeK
hHKrI7WOAsrHyFDRBnBnJY94sd1eu6tDnVljoCW8E5E75Y+HKNaLNgtgTbJ/tjnURjUB9P66WZez
wB0KQaR1dZmgHmFslo94m+38ZfuHbKR99RY7vwYKnWAqu5hcPxLAda92HiwDRiTjB+LKwL9c+uVQ
tmZcZyZY0SCBhFzt0J3a8i0BY0w6ATzfbit0F96eTpFJ7rTN8hFPURXuEc7vGaqccsGYSIvMr5Sf
g6U7tkjT/Op6zo2Rm121X7qhQN6WTtPJUn2ilrjObm4P6ipUcja4y3KwhEtuRrARISQHoW+P6OGa
3FoTxJE1XwTBGDI1SHTCG7k4AmRnG6kx7DTVS0ZyUO8KfHF9sv4a4MKGkXYzuHuYgekZGQlFeYwm
wfVANAbmIGfXuk6fSZJ2MGFFoa/3AV00kY8JTPCQ0FIBVVDOpqmNDKqFb7ItWIf1aYKSF6MsQeaM
uw0Ek2oMAB9iDElLzdFvmifVeLrtU9egc+ZUrH8U6mSgeuXvNqMRGQAVYhRoUNt8H9z0LduN40bZ
pLti027rrcDeqhOf2eMGVRd6L6sV7A2+8qx8H76rzlPqBK2rPhzHI5h3XHkjav65rsNxg+Q8WuuW
NALADDMZphBH0CEh7y72YeidREP7oHkfSaD7ByVg2rpyLdi2q34CmgyA8dDegX6dS1dUQJKamg1G
bAZ3dX5vtYLq0fqM/v393G4Kh2FI+hy/X5qhTE0GD42Q8nKXieSpRePgtlRtkFCfWYgr0QaTK9tA
FiECrrk9v9bpP0PhGy4brZeSMYQJ1qIbuu/x43Icth/oVok+i0NG0RPuV6+1YAKFZrmLRRzY8TKN
MGurzvz0mH/KDshZcSM8jD++zW6+e7XdXMQIf936xwaLP2DYAz0camKXftGjIU1GLQmyODat9/qH
upk31l392bkvD1A9nu8j7IUQZF/Jq3wQ0X1dP+8569yhXNstMBEBtsSsQwXIK9/QF9zQKfCkjfot
EmyBa06zL2todUSqBwgWHnNU5uDaW9gVIDnWn/Wb6iAdfjB2ymZ6Kr9P+4YCR3OAoI7IZ1eHyTTj
QMyInyuANmTcp2WcMEwwjVFDh2wvDZNTAxD6vKt0NwlOtaj+uTpYE6V9DUBFHKL8M7hNg6GvJAw2
z73ek72ip/WmOOhPGR2Ps2/59uO4nTaJ98/YBszyuWEuthpt3dWDDMMpRJBlOisvGnCLtS6I4WuB
4NwMF9CwlqgTqDAjqz/MkdWP/tw+JFbvqucWuJAmmUGgBsB7UmQia6ruK1976CgNjy06Y6lFX9tt
sXkkO/1BtC9WginIO1E51lCpAQaFG5s6VZG+NFAGrdtXBbWa2p213WS/3R7gyskOKzgMGFTCwLX/
cuuThOnGNVDEyjR0k6nQO0tRvo4E2dyVdULSwpBxfQDjHWLNpRU5aEzSFxM2nf1qm49yJKBT+GpZ
usgXMMYuvMcMVGSgzsCTXAxKrbdRmUfOYQINYri17wm1Nokb+JDr8eND6nWH/BG0QN7kQDz37WHc
6CcDL42C5g/tPWLNIfC002nZFE65U2novmaCObiaae4T2Ryd3QMjK+4kAHojR5NO6XhIDY+IqNKu
phkmsIaMM1zGP3y3xBCCgqkZi8iBkqicPWkikSDmcvwso58KqihI+5uAoVwOQRrkMM5HcG2BbUBp
nsduP0Z+AU26WLCvr3yfDeTMEDdXoR1gX4RV5KjlAhX3fWy+a5knN4IlWWk1ROsuuwsRglvt1R7L
FqQlCRSznM413iZqetUx9cjpvXIBrHDCTXeM9+Dj30U0OemP2ZO9y13cADbSS+mJimYriwdFJGgA
6gBXIqXA7XeSF3LeFGPkKOpnF7v9IEIorUzqhQEulOVdohgzlBQhdna/BD4UdisgUkW4hRUfQdUN
vqejLAApSm6rp0EOwq+OWanvsqClhbrthtKxMlRU3H+MXQD5n5niycvQeF0SZYKpaXnQyk3f7gdL
cCFbGw2yIQSJSKYRz79JsjLSxr4jWBTtQ6uoVRyCFsqXKKmmApdfW/5zS2z1zsJDgXZFxjIROaWO
+m2BKvZ/0bIIer6zwXAeZheWLJeVhvnyTZXGLVW9wK28NtzMKoWImbP8vr1A1086rNC5Rc7lQhsY
p2yCxUby4zfJpppTO8UhPNa4amkf6F0WgaGvE9ecSc7/OmnBEaHBZL8vpDsQf9TOH9uZHPk7KOj0
Gd2g0GubN7cHuhLbkamGvwPVCHAJXzzsxnFItVaPnBwZuvRVM7ykEeANvoppXPCFDXQeEbgiyKLZ
N5w5CJGMZSgmA0SHbn0C9xm19uZ9/jTR2Bn95BM9p7R0Opoei9Mn8UZ6AuyNWqec/hxp+Ov2eK9f
DBrkqc4+hvNWq8lbvSvNyJmdxIGQZuRqM+3cBcx70a/OC/yCTrVTugFIQoySBoLzfiWUXZjnPBn9
WYHVBZiLjPyxNBpWOhRgnkpQwt0e53UVmhsn58BJWqp1u8DQ7BGa0/bU+KqXvZRO/tRtle2yeR0c
zc8o8TS3O9kbe99vUZz5Z/0DzDZajBl0CTd5njrXska7NCsbijcSFLucBFdP634RyVqvRCBUi4F3
Br0AOBT5Pp8+JmpsLH3s6B0wLS9x/np7Mq9fI5jMcwPsA848uAmRz4s7GOg+WgQ5m2a7+BB61i76
tZzke30TOnnkefZOJEl+jfriLF/tnbhW6wGWW69Eu/l37bPfLPctjYBzvpPe62Mb41wX3eBFE8pt
kkHtiyhXYLVK/TZ/6KrP2xN6vQuAPUKVBYNjcgL8dS+ORpu0TQjUaQJ6WjvoTpa2tLuuBJC2niIR
fOz6LYSCAKsJoGaMCAS80eX6ZdlSpVDhwAWIgGsBaH90wXXu+HOhltvlHlTe/YS+pS9IGYTObxlV
HsF2ZLH7MgTiA9BAgfiNHlZwlFx+gGZNUgrQIPL2YMt2WbTT7sOHkQqTBNcrd2mIG2mtJVkGCiK0
HDxnR6ByFwqkfHWId7nzTf1QfQvy5IK76IqPXtrkYlqaF4sODQAgQ2j1Iu/B1fujx3z+se5jBwBd
mv8qBCbXphM3TWjEAPGCkgg3nYOp5slX75le6yAC84rInewHQCDlxC27kQYioO6qB+GYtMF6DsSa
wZ9h8jwYibRE6AQ9EjfZ5d7o2R5ODlRHKNkkn+GLeTdYoPMw3emjd/pO4EArhyiD6/39AG5hY9tA
f7WJD8gp8aXtgk6So/XZHb//tvx5P7khqIvRneABww1W5kP6ogFP6Mj7U7dAGRikV6K65eoePvsg
btXxBpoWm5F71bNntKVjNn6Mq3IoCdaa/R5+6wCOh1olqHZA6snZabOlD/o+SJ14uleiFnBff6we
erX1q/Hn7bC05laEKagAggdGJh6VmNY6EJgaTFllbz+mhTw9jll7WOa02ZYDWKugy/SLtPN0SGMR
I9/qxsWbzgRjGrhN+DaXMSST1FiYTh2xKTALrxV1TbMTn59IEH6wxzxaWQC/vIxBYVIbWWEkgFfp
vWdKuPuY3SGt4m+dOTsDkDsmmApuT+jqoM7iLrdPEygERSAyRC9w/ZCAx7gTIZGv8YXsxck07/8f
zcIV2/QEuBHRkeJCQ9e2LDJqT6Ybxm9kVreSZOzb6qUJo8MQtS5olBx09YOSp9VoAqxcZ75qSbTV
es3RlI/bIyfXs80+DDQaCgQagDfkht6EyVCaBbp4rBICz1IfpvtIL2XVyew4eQOP4fLDsjMb7SP9
uE20Of0f0r6s2U2difYXUQUCBLwCxvbe3qP3mBcqIzOISQy//i5S9ya2zLUq56vKOS+pSltS02p1
r17Lb3pk45h26zIMpc2hW6Ph8l42TH0sQ5KGvjp0Zr4L26w33GoYu5ty1DF5C5kZ3bdIzH70KY8G
nyjF+CMvU+NnHDZJ0Bojxm2GhJJvFm/MfTlM2e0U2f0IQulmfu6dRgMJhpp94n2Y7KH23QbQVWuL
g1L2zl2mchn+eG1noGmAyVnM+AEiKexM1GOmpVg0Y6xJSbZ4HJANrR086Ztmr+vAjgPvEbpTZXDJ
0O6lN5qmoy+0DoDvQzVDQJKMdmyl8wxm8o69hIBWJVIGqOWnn39i5xaEmuSAcdopLaBcoNTMBR0q
7W9C2XV7GQ9hA3UfzNbjn4NvnX/GxbSEjwFs/512UEdUWz65FejZfhrerrvwyr2+WAIPDMIhuqdi
XafXUyuaQpB69N74vfOZX7hWkNWuS47JfvbY0+jJ+nArj+Bzm8KzxS5Jx2mEEDgGxq/sdtjY/ryt
Dvl9ve88dKH3MtDpZcw/N7j8/Ulqn5tdQy0Og+o2ei5ek0O2HzfMU5+vb+aK05/u5e/84sSMyZKY
Dg3M8MAKQF7bBiaWIxs4lVkR/C8t40nT62X3vs9+9ISR9ArlEX1/fS2SLROxKHZEwi4fYCU9hNvK
i99bn2+SwJK8HS/7TuDeP/G/i2edZoBIYIQd40kL+K67bTaICx/5dni6vqDVz/avo5MlcJwczkys
Aq8HGKLqbg79qMEc6et1E5d4UoyOYoQU+aOOqIeFndvoq46r3YxKjpZ/MuUGsdev0Gamz6GFpHyb
kV+WGlSWBDZ0maQtVjF4iXjxGx1+btWM+5CCMRks3Q73SNJBrWVX4xKoJNXG/8/yUKVVCZBzuogr
0/I+b0mRAS5L+02l125oQ+IWspGoTYfaBizvUERSIEcyFH40Z98ku7tyghiZtcHWsxDAYnr8fJ3M
CFPHWMDp4JkfNpDw2FUHPfXYbbiLiOtsTeaWWyhBvV+3u7K9Z2bJudk87TQjZjCrtTdgPVX0H1OF
2rHs9bhSf1gqGxigAJoOd5clLA8TkryrY4zUObwpVS+OY36H9GD4BY6VdqcavR25NGPjN7s0+vty
HJjuqjxjm2zEbNhgjc1zni1FJhQZi9cmMbLHOlf6b8xRZkm1b6VyCpwffimeZstgjzjDnxQMb3DL
gQjWU/8GJvoNhIliX93PN1VQYULupd1dP4SVa/3MoHAIoP4F3vi3TlL7pEOIxpJVQ9ZO+XRFQuLc
GVFnK0jWMNC4Ael0pTA3BJ9N+u+839i536N9KJXp4OY89yal5oDPLHpBNq03fZ/dl3rv9ryR0PCt
7Bc4gJAyL+we6EIID6qy4HU6ZBim6+3BTxQknv8MMkXghvAhHlCQokR/SkhRhlgzBt5gIWTyGm1D
yg3viduW3G00XfI8XDkcgFYxlo9xG3TCRNAnVw2WYwYfpR1QJ5VfmvGhqzZpJvPqtazr1IxwRfBh
qMd0Qi40bZ1jlLvEq56t2/whfERR8Bd43LLEJSh6KL4MWbMitYHdBM0M9Meg7Yoa57lbgN+gC7MM
K9SO5tG4MTbKJv1mPH0z7zEUx71sDxmBfjcVrpfsdW/apdtBVk1ecZmznyB8YpnpJMSelk0uP6l9
l8oGSNaujzMDwieWqgk3EwcGzO+LnlwIMUTuGn5CXDXe9N+opAq/9mw8syccZ5zk0C6N4aHxvr+r
qFv64WHeGpBivAFS/wm83e/g9/fe9Jfu83q0Ws1wT49T+DgUJddzg2CpzUe6L/eJ7fN3AxJyrrY4
ktc9Z8G/B8izxS6f0El6E08cTAKLIpMNkiZV2USjrB4n8w8hpKRqiqmcZU0lyfaUp7uKSdaw/pn/
/QiWzPdkDTWL83qesIa6BGhXZ147vlPArbTg+vGs2kHvF2B16DHh/X5ux+Qai3kBOwWkv8wRg6hf
O/3eSWW4kpWExQSS6o8dwQEpmJYnSLOiVa88TvyuBQFBL/O0JTCIr9FTG4KnZTQElwiHjTl6TkMI
vheb0krdaNh18x1pnpJyrzpfp/9wXZ4tTXC3hYJQSewlWBhevwyW1qrHqltddlSyLRSdLq6mzumx
vNA+muyhwfioLiMkktkQ3G6q5rAgHWw00fNs76rBg0K5e93l1iMC2PRt5EvQYxdb9b1NkshosWG1
gwF603eSHTQyFup5S32dJtdI3pr82IYArGN0vM9fFFnmsfrUAvYGbHiQXgfaSXD7qq0hhV7B7Xsw
Y1hPGG+GcGGARmhYOK4KSV91POSV5FtbLzCQhY8VXwLeKcIJdiY4uaYEiVXjjz5Ukb/NBQZtXMdD
G+bB9Nid+gzklbTRvixG/C7QNvhjVjjUVNFT7AL4FunWwrtyDCLXbW5Hr/+oj/Wt7Bm7FlFOrQlZ
nUWzeWqA9vOSYseMu7ABEb7f8M11J1p+85U1iYiSxinsuFusmM1HCS6G+c7mDFBsxMkgLD6uG1tN
SU7WJM6Pa0o9zjWBNSBBt+g94MjSB+seKVDqFlu8f8hHhHpR/HzUbxovT/2h8Xgq+25kaxaykmrs
WRfGcJ/54Qtg53fzrvXio7P5SfZtELrNltVuf3s7SuLqWkzA1wqOLUAPMVMgeO3MtKyyVaSCeeM3
TYMyMgQjnq/v8NorCpDmv0YEHx1mzc6aCWvrAu6bu/4eNcWvxWHwQ5dvh10vy/BWM7BTg4Kb9o2G
IVANBslWy4NwO75ET4AVz56GkSZpz3B1D6G7CVLahQ9KLBcMqO469ZLvJSWS50OX7gbZM2fdxJ9q
r8gZUg1NOiQjQtoiM4i+2ZhBDYZ7189pJfFZ4tafsofggjzLVMWG3hx4REewTt1rsux/JXqg/Irc
H//HK1Z8TecWbzsoNaCugiCcKb/G8VmJ72LZBbCyWWdmhHV0sd4ljQMzenSI0gOPd2YoifarW3Wy
EuGKmYli11FWQKmOQCOghXh09HL9MGSLEHIqpYka1COwCPRd3Mr5FfMOOj+Suau1L5MCb0kxdIAW
4UVjZ27tTGEEVtLIcFmCWkCcu6XuluU9SjOwB7Tg3G5Y9Tr2r6FsYGr5DIU4f2Z98ZeTPDhTdJ4q
Khyu4Om2dayjyuvbySrdSKdQlsz9dCzgiO32+tYuMe2aWSHmJXka4fWNRc9gMQwPuXk3ap9680Wf
JR/U5RmicGAZoF4xQISCss35+op2qGmrWikUhNQYFJD1fYHBg1z953lKDBEh18JsAUyh1yt4o9n1
dVdONINiTOsa/R0bj0M9eYO+V7stt8CQLWk+rS1sYZSBzI+Br0BUXRgZlF4ZszIP3VBFe83iZ6X9
54tpEan7Y0IcpjN7WjphBRMMkriN8aH31G8n/7onrGSrv6XwALOy0Uy7QAyGmtPhiWRn3qxBM9lm
XvHLAcKk1ZfZF+uLckePmS9T/rgMHudGBbefFGYNwwijtTVsaNr6gyySr+Q0MAEAPlxCg6SPWEKu
uy6KEwhjePWmfAFJs1cE6bbcO4d831IAFMudXr5ZW+Y9Da5zSLfOQYajvoz1579ACMKFodBSTfAL
LO4yZW+SDdc57qy36ye4YmahYUCBcRnMvoCO4/Na+DsTLLB/NZ1bHZha9aWXcXWsAC1tS4eHAE6t
ghr+dwnmJFKpLXHqIi+QkbrFc/amcTfapJqHso6b3CTb0Af2EIpwd3wTBcVRqm238rg4ty9Ekjqf
SessapH9zRxA1TMwPrX7KSBu/mrf/bC2X39c39aVi+HMoNji69W5KVIbBsMvpgZeQi9747ea62zM
u34MtF9gLnUlJi/DMhoeEGJDIoWgCeac82iZqpPSmCM8pvGVY/pY3/MjVJvpgTKUz+at80XzMr8O
Pd2UNjTXvAhkoQCzgkkAld4l3p0cr4lBSS0LI3hRHubuXIfPudrfD7PS7jU1VHbXV7q20FNry685
sQbsHKibdAVTL0mduQb7OpbgtY0+7Znspu7XdWMroRqEqAAL4oIAT8LFrqYsDusaB+lUkTeqX0do
fVJ2vG5kJaIBGYtIQ8EScjnNB8VyoJCdHnkp5huBKVU76wkpoIzBbs0M2MxwpwLxg3q8eEyJDaSc
MuCJjUI/tISYLcMjrO0WBDlQOCAgX0CN+vxoEidRCrIo7YBtyCfWm1MAnfrvAxPA3/5G/KFIAuUN
sQaOYTk22Gi0KfYTb4O8903dv34gl5mVDTp7glQAei2XDdopdgqtXqRerTDI5o+4Gdw02TO0abVg
oaHmpZweavk+z9Mq2AQsfhFUxKrEvl48K4UTR+B115ndzmCPDCevCNXwEbrH8HMrRiUNm8kMz7J5
7ztgZHBrzQZ2BaUvBeMcKLq2YGFUUPFP5nbA1LlivBVhi9dIonK2S5mezT7XkVCpBe3ibT/kuuZz
JFeHthn6A9qNzX2tTVF/y6zEeKQzxc0zT3NAuim+paRQv5Cpsm/HxG73YEQyE0/TCuRmBmg+IRKF
zgTGviOH/gJ19xjMhj19S5TJfKrasDjGUCx6Z5nd3xpOBr5K2HhiNsQGwRxNYr8YHX5j5JR+8Dqu
tySbYs0d+6GbfLBKl/dVAm32Wc3byJsalX9F3p22AYm0at9T+JvbDFbxOJRNN9+CAWAIHx2IRj+k
o2NzDxhjp3PHMq72lhlPbwzTgVAm4eD1q7SO+GiC0W2c6IBShnbFJj/qpxRi6SRWHnJSqh9ZPYdP
VdcmwI1ZZr0vuJL6FpuG5oYbZeuhHB2XtyXLqhscox5tQJ44/SQ1+C/B6ZUVL0lPGMpnoPcNwIGc
/Gqh2kkCxWpKFIEsq89Qbov6D2IM3WcFzt/Y5bGdftOiRt80UW+MLhBt+sGIW1TVOxoqkvvjsoCC
8vBCGwdpGFS8RChRglw1VmpoRZBi9gyAnonSbedU3SYd80Je/EwVWZ3hN5ZCdHkTWQG4MSAfDSji
ebjgRV3H0aIwpRxRoCoPH0COzm5xZ7y8RPf8NvHo0bzPNrXfPxbf4o2NNAwKvDI2qrWwiGFDzNNA
IX4h0D//FWYYWUZZ4GPXs4BC+7OHLMj1cKKtXJALgdAfE8KVBWnTsbI7mHBCkGe45G7yvqGObLnk
0Sl9/QnM0YfGdfYypJFsaUI8ZmVuAQINu5EO8E8+ucM/k+ctIl0nKxNqU92k9cb0O1Li+2qT+5E8
SfZuLS6C8B23o4Wxc0cEy3SYJ6nKbkLuWBHli8Ut67OMIxQRa7tE18eZ2zwoQidCFCoon90uDhPi
dxkpfjSRnsJ/k/aWJQOvJZfE2uaeXqdCwpVH4ThEi8Lj0L+CF9alsaQ5v+Y1pwaWH3CS6NhNtwzu
jOgFDOQtI+UWJAOeObGbkvwHS6dXqvDacCD9TMN04U8ev2Qm9UEE52OKEyAW2fjmaoZwcnkLm6ZW
fcUGBZd3O+1AHN7iqS3TkFvJD6EjskhGgHgT+oxCfpDwiXBEM2SjWRkUZhUUW3qM52JjhNr2unPK
TAn7NlZqkU0Kat8hS6DStC9zwBLB3q3egcf0fzMlbNyoWRHPFmGoagS/Gk0wR+/n1Zuh1n6pUO+6
sbXLwMI4DoouEJbGLO+559VRxfvWwRYOzEvaxMUMs27snEZ3zXE/pDKnWHP0U3OCo7daZkylAnMT
lHsS7k/qr5C7PH+7vqqVTr8Nejg0tqDIbWDMXgiH3DGbeGAcz0DwSFg75/gTPeTvuHIa9JoSzG6o
u+HW2bGPwfFl2NI1x0eSj7ItAffhBaCH9mNv5iZsx0rnAtttAyeizdXm+hIlVsR351RGKk0m3Kgp
6NXs+JEaz7QPrttYO62TlYjFkWJuwAQ9YSUmM+l20LMGDUKwOGJmBW3lMD3+b+aEbyyZjDpvc5jT
9e+59X0ReGLh6Mbp+3U7a0UCSF3+OSGx75nWYONWlldY8tV5UVFrdOcDima4PA/WBg0tjjlUO0i+
ScwuSHMxCbKRdiANAjrKFBufDUJIE/YQsOO4QQtQqZnPPTlqE8q4iR9XQYeRVFm7fO37XgCS4Po0
TOgnCt+3E2vxEFUG9hSSNB6b9duq74/9wIqN1txzNJkVR4KaWguV4JmmWOLCiCwK2yETBjPsogqo
DEa/UfRHMwOLmJ2U6p7Z9Qek2WW99FWLC7YfrXTIc4kTPLTvjLbOcNVUU24BD6Al8y4bEu0LyUIl
9mqjDvMtCIwLSVdgJS+AzKdOoXyHquhFwoIjLjM6oCdYxua+6u+sUMaAtfKVQ4cS4GHw4aBPZwjH
pwBwbRs98MNqlhUbc1ZjyLO2I5CI1s/r3nmxhzbmMn7XPyww2OHP+UVQ8XHSBqcvPQMsu2Tcaf2P
xngyk+/UlESui6iyWEKlFTL0Nqg2xdPq076ztIqXHp8ykEJ2vp7sIG/jhJJL4ML1BTvCitLW6VER
xYp0EAbj2fXdZqo3aGmQ5c6nGRo3LJMBBmUml+M8yeOsckDFaoZJPDLcJvTj+LmdIsgIeJn5PeaV
e/3M1ndyQV1ieG1RDzo3N0WtnRMLyqignHZzfs+G1OXJk5n9c6K1bKVJLJC14D5zxIrFHCLTUgsY
avN3s7hT8qBBbaF0NvUgGx5b3cITU8IlULLRscZF7XVSDio0nkjRb/L8JiLYw+xg/jOGTViZ8IHp
iR6rCwcNHLEOsji8jYZhd/2ULpMRwYbgiEXiFIkBcUxkwl9K+jxpYKEfXXu66dKbZg6ywaOQMWQ7
9MMVc/Jo8jo4z7R7RKMK6PkXya9ZNvDsFhJ+jeCj0DatKtXAr4GEat/cGtAvQUXS5cCJM3rrhI1L
1KBub+Ny08uU4y/xBotx1CRBdG1hLEKEkCi0ziK7BQF/aJPPDGkEqYd7BQIEtpZtJ6dy5xKooOZL
6eTIRcNCdhQX4LjF/qLqhckIglagcNx4LUxDosygidYoxs4ATVbQxu1foeqBR6W+U4Dz4kX41aDN
h6FKLsbLJhqsQ4IalRdcVeSCtw4E95zmNlYP5aGhpH5IGoy9geYjqt9Ch+ytCow+YwbXGDeRmX0s
Epoh7Q5NUck0NNdCx+lPET4zMzT1Me+wEZByg5jgRnV+6vGdWkf/ZcdPDQk73tmFiic5DNWQ7siz
N93eEpW5bfVCUdtU8NTlrZuyRz2WDU9fwtt+b/dydaqYI0ZJ4Tw8OmqX8drBdi81EZ1tTPpDV58K
bZOO5iZLH+LpviD/4XKD2T82l/B2cgPMBr6svobNOqnmekOSSc99Cr7TbZMn4yd32PB8/YNeu7j/
WoRQ3blFPjd9biCJ9CaonlZhjZvbuiuTY+GUHkq6/nVrl4SgvzcVA4gQUEDWI5I45GBLq3oVxNVm
bLvx7Knqk2mAbMB6sSGBOkCrZwJJ/kcVPvSlxJfWffaPaXHqtx0VM7MnmO5Ayz2QoOh7v9BRA5fp
xa97DmACi1AN2ntid8NqRmVuCCwV1VscBs3kkegOlWZX02+Aa7Nmb+aSxa2GRjSg/tgUPMea57zU
KtikGSAQVpCrhqeEBzsNFPOW1ts53FDFT2Tz4ZcNzOVAT+wKHdOE20qfa7CLERGvcfZNd29SBEKv
Gw5FD+R454d5gOcJhjlCKpsBWD1TvMXQo9LR1BQ7VVqbTplTGFBkqZrXfkifkmHwhvgtV2R3z3Kv
iffe8ur7f5aWX3LyZXYjz9VxgKUqzH0Wx77Ok4Ap5X8IAEvKTgAmwLPgAoCm8VFJCKjWcwUlditN
I1DnIuaUhvEl03rJSMPa9qHGAapCB/9Btfd8UXbdFJqiKqCRJ6U3hjokU0HqpNRPodF717/8tf07
NSX4p44uTKSjPYOyRtH4md6Zbm6n1GdUJmxw+T6HS56aElzSMsuY8wKmqvK2JV+I80jZfV8fYvYd
fS19/qJqb1q4I/y9yp61EUD97fW1rsXUkx8gFlfKEXAkTH8hTah+FMWNah80I/Vs8lgksm7+sm2i
W56aEsN3HRqtE0WVB/XPX1n8loGOoaLcZ2jC2CwOuJFLFrdm8e+FAWauc5+J54QVfLkwTONHqoAL
wlXCyo1HT1fv0lz2ga+5zV9riKfn1kKthvogw/1vldVNUoGyvg2RcP68fmBrVhznN3MseGGAOzm3
oqRUyVoewjlLc++0/SuEDv2ah5vrZlY/txMzQtak23GeaAbMIIu87SojmGEiGc1dUxDJDO/KKf2W
rYYELp53GEsRVpTk/9cFLWdoN3kIYfUBhIsYSbAe005RfbMZYxdA0UaSTyyvEcEhwTa86GSB/RRQ
vGWrT+JkyXoaF0VcoQuTKM86+LG9An1oiRNe9N3BAGGgSAT0ioXyiS444VzrYVXoeBgX9RvtfTU5
TLPbhl9sZwKFNYSZZcDgyxYkLKLODYg/CI3R+xTWVVdcoU2tVl4CShIdQ3R5z91+trypRyluMHcO
mTcJMdzMVPZ6r7mWFW3MLtl2c+o20XAPwQ4/pMNmptaLWmmubUOlysmC1Ml8VkIQlcjmUFZ8gOIM
wGCFNxNcQHg4zhnqCbmiVZ5iIU3O3dre0HBT95+RXntDKEvtLuqTCywF0Fb0AlC4Bs3S+ck3NgoK
ZDFnFZir+TZgnhvtKApNyXmnDZuh3yqm5FJZCbRIlS0oxKG5hzlH4XVgVkBK5LNReWBk8JMITT5r
U0X3jX2ojUSyvpWPFw7g4Jo08SBA/el8edM45PXIsDx05X0WIl9N3Tz9UXRP14PEyqmZGIZH1wFj
25h5XtZ88gFZvFSSjGNNY7c1CWp18T4aXkiGF2a3sxDp/zdzy885MVdpzaxayxaO0WvlxK7m3Kf8
IQ5fy4G7xX95VGF1GEpfWhu6JjIWFaxOxlallQfSmdx2G5Sy00zzW/KW2G4L7dHqrpKpga+d3KLC
jW8AnwIEAc6XGJHeHON8qDxocHc6yq35z3J6GaT8uiveCFT/XztCeI8KZ6C1hqBk2jvu3FAKRWID
vRsvZ1IU0OLZYpjFPWWAYgUgIHTeztc0RWPTGAlsWdrjaDwqIzSiuEsSr++4azqBpfkVCxoAt1J9
a8t4wtdeOHBOmAafMP6I/FoFtVIKwcLfTtqp37P6i2UGED1mjqeaALL023yUfBdrF8upScFR4y4c
y5biFGnbePPsHAtdNkCzeoAnqxIiWEz1aYCsMwJmHR9qswmUqA54k9yZWf7O40mC7l57s53uooi9
JjRvmQ1NpUVb+UcTP1i56uZx9ICK4g3T+6MSgbIeZd/O+GhtWWa19hQ/sy58Fk7ldBNzsNq43Wf1
pk7B+MSelf5HGL3Z8aFiR83eNPoLMySvjrU345ll4UNJFELKyYblpk59pUH/rIsPJk0fGlq9tiwP
puF5go6pEkEWJT1OOoDAuSScSzdfuDsynU7VwLD5Wf0jD5/6evA7xyvSB157Od+XM17r760M+Lga
i5auMkIRQFRi4jJNkTqWBqzGml92R6t9DEFnW0qSsLU7BAxM/8+KKH+WpWFfKSasmAYypB65SjBr
OwKNzwX99nL9BlnJxVA2UsHTCxIXjF8IX01iTSUY5BCKHPtVKbMtZW+ToxwbSD8pFT2kJtDTZizh
jpEYFYs54M3RlGFh2oYybMVfzfA2RckhNlF9PlhR4tJS4i9LQBUCLkZc0QglEAkDf5zwtWDIyolI
g/wPM96sIy5p9hOwd9e3csU7zowIH4ZZ0CLsdBiZx8cOdZzcAVEiMlpZ3iRbjOD7iQI5aYstduxv
wKyis4AOq4xgdyWaIv3E5AqqGIvQiuAXZY1JxAytOg+dVSN/cyDqMG8mM0W5VnY4q/t2kukK63EI
BiAqFaZY+DDzn/VwtKKj2UneVGs+ByIdHD6wbAuC/fzOtSG5ACJmpEpQXnAhWe5or3H1YUNKzey+
z0BfImb8uz8gdQeMGVc8IIfCFk4gX4zSARaBuHWVLvSg/HrQwDZF8n+G1iB7PzEl1izQc8jMOltM
KYMHBqCdQt7BkejOlS3rY6ydFsjlgdIDkBI9QSHDbUEFxsbIrLypa/IfZRhV32ymKR8DadmxtUho
bqYqj24HM84P+TxbBzqRottqmhPvs96qKtceE6N7BLpa6zfJHNfcV/WCSzKOlSiKRjbRnGXUC+0m
YfeZOY5tP1kVcioIyJCAto8myIhyzITqVewOzef10177YIB6ABSAIEtFw/7cvyLaM86gCe/FXe1m
FZDBnyMSSKo+2kksCWera0PbF017VOIvmhuK0VS9vqxtrhvtfSTxtCEWu2sihjnLmd1neZXssHgJ
5GHtGQ2KfLTw0MFDG198scW5XicoajKMnNPwzS7V6dmKDO04JyPRPJ3n3edA9WxHjML8VZu989UZ
Y75pOYgF3RE9nz1A1OYHHizR5II/xH6208zMtkplDINPax7Hm4bT7N2ModBXUL31U6XRfkWzjnqH
pkWaNBVfefdai7gieDk0kJaLgOiQgUdlyAB+ZtUnMe6Ik/smfWLkiZDRj8eb1tigJXndVVaO78zm
8omdvNoMa264YUMZVsnR9Mxnv5igAdr4YIuG0COAQGjnX7e41n08Myl8teM0RKNlLCabjQpWLmNb
zNulB6tZO6aBJI7tnegOdaauDkr2xGTSPetLBpmZBrEUpI/C14jLFpxNeQ+WRfWOVX7bPdsd+nLz
Br3oEs4gWe7KAwvL/WNOTDAyjAyxUMOppiowjWRXOfcT3/e1p2A6rce8bEjfGJj/0OShP8ZGql6x
7lV/7QuXTaXaYGeIsNxo3qeZZyTvLPUi1ZuS11jfjeYHg5z09TWvZAVnSxbiz5AgXyXLDhPyFPOf
6nxv9L+um1gOSciizkwIFzXjPJ9HFbsax+CjBT5D1QIT7VWn2BWz3ywnu7lucSWogv0KVCHggbZA
hyfsozJozjDrM/Nm52ayfZXbrtN8S8KtJT2zNVN4/0MBxADVKnoQ5x+l0xQYxYmAhB2VL1XpmzNQ
GtDXIYU7zjJIzcodiskfsJkjr4J2rVjTMDqw6YCoh3ldgS5meUBuuknT71wqG7nih5gqwVsCsQ1p
j0hcoXGVhjzXmGf0JvDLpWX0uWvkRuwPbQe5oqlVSeyOjloeqGJ3g1+kGBfy62gsJNjzNffUQF5L
APxA8Vf8JTyKQ7ucUvhOjSGfCPyuGKAPbcv7Z4exNAuiXQBYINb8fryehNZFfqDT5oyhkermYFRW
yRGNUyf7pssYRNc+BhBk6CqGFVCiF3GkvMSUkQHqQ88G82X5xqDLq7Y3INYrlHFbVPEeF9/1ta09
ehfKu0USU8U8jTgpbytNw2qtwvWr/lKzLVJaF4oNLmb0+ZgFmfNZVW+R/paWMlrWlW/j1LAoMAkF
7EztdBg2oCZU9yA7gLaH82iGX0nO3XoIkvDGqbfmvEscrzUeG+sjiT7n6r6VMvkYKzHoZA/EiDB2
U8F7ip+iKI1nwnkHDUCiwjfVr6nVenqzI8Uhmv1ycsFLb2KoqRz/Q6TFS9nAuAous4vJA0sP9cjQ
a/zTtrNJzYc4Bl9K9Sk57JVPF88VfDI63q2Y1hLiEbE6UoQUVqCtBRXbnHwNi629OHITpNNNk3KP
QtxeYvXinjZAMo182QK+A4hhRwi44RDi5eo04CzYzwf9Vvdrz7l3PLZJ9u139TtxrcO0A7Wq/Sxj
Eb04WMGycH+FDm2GemFCjxO2q9LkQI18d311FzFIMCHcX61OpjEFm7rn0H5b6cNDaZZubuWS7/Ti
axHMLCs9iUE1zxpDC7GHE6isUEexwIJZZ77Bj0MqK4TJlrT8/YmtiakEOhXYNdIZPupvBeIetSX7
dtmTF1YkJKxpOxgo+2NF2ZtzMJ5G3wnCvX43fHa3YZDf8OfJlbnDRXgVTC6bfLKwUNUSy2lxVlG6
U6Hz2LR303BXo23TUL/Uto4eXHeOdYPg9XGW8tOF6ITWU/Rycwxozh/Dfe1lh+xxvtG95P26mcvC
7bIwsBqiEYXvC6NL5wtjwLwMhgE7VnJIiptwfACSwiXaOwXHkxpgYNvAU2p5pdqyKsGqsyCVQkte
1SHFI5guxzlLWQrTcXtTQkhQBQVDLINPrDAXLwv8a0VwFp5amRkvVlqM38xH6OQGyQ17L9kmol5z
O+3rY/qqDK7xLJNOkq1P8BlM6E4KBfAPtcxtam2h++WS7vH6+a2GqZPVLQH0xC/rMpnN2YSNsYi8
clHI7f3/zYIQ+JGCskRRYAHH6IYKiqSyAuLv3OQskf/tgwu2DQ14aoj9J8xRkrnsxswDJn6bPOPJ
G9TevKNvAerAHr+jH0kQ36SuHbSH18ltd5IsbWVSdvGRvz9A8JHRTOyKRvgBo38X+s735LbZ/8wO
dJ/e6yDUpaV7I3tKrH7fJyYF56hMUAFUxQA+CTt9SZ0UHCXF0B7muKKepU+QXs2n5zxqv4JFe3/9
RKXLFZwGWmVjR2vYpncxENeR7zykAd0mT+W7eQdhOmVrOK62EOpLfGk12iAhBuEAIVCBEfE+dTa0
KZpUkNIxo6fC1r3aeRnaepOk7MBbyytH9akZv83dG7PTjQFA9PWlLwcpehrSGGKg20k0SxWu3EEp
BtJoWHmRalkaqNak7gyumD+cnGUH26601+sG12IA/IoCVQBAgyoiWMZk0LoY6bC3dMMBb6Llwyyt
Lyy+crGqEyOC+8L2mDADRmL9ewK0ZrXLkRP1zUvbv11fzur+nVgSvHYc6yniPWZl2Ag9p6FEvJ4x
u49EV8ZSLNs4wUeRDtG8KWCpc75G0c7Kjpa1ub6YywcM4g7KhniaoQByCfwxaGS2yvLZ19Yiv7ih
PjRnfpo3w0t/K9NFW/veFxFU4/eU1kUDg5C6boE9x/cefrWSIAMCPWHMrVV3cL7qSlDLdCbXN/CP
QbFtZ6P2ks4tDJJK39ARknK0CwqwxUk2cUmEL53vrx0hRc9GIEwnSAF45AZTHC9t6pMfje2BI9IF
hkZL/Sa4bnHdB/8aFDJzVplag5YvfBDMCeXGMPwyP+oyPsK1i/XkvMRpN7MEhwbA8xmecB9FuuVM
UgKV/fvL359c3BbkIkENqWZeOHppF7ny+eZVj1vSOtQdoNogFh152uYgUdCQ+FjHpoPY6PjWqIbr
QPNT2SfTuwolwOsnsxqHFmoGsASZKEYIrhCBTyg0Klh0tEMScq9MgzIa3AEAtjaReMHq/p3YEryA
2Llimg32b6HJUehTob9dX8xljXqJDicWhLuixHCM0YywUFN/Sm9Yc6yi58b4P6RdV3PjOLP9Raxi
BvHKoGBZtuUw6YVlT2DOASB//T2Yh28kiCWW977sbu1UTatBoNHoPn2OVzbbIb0vNK9N70BRzBRU
rW2vXJsGW74rMZkrWO508DyKA362Q0JW2NoQYgcqsYZhuoKM05uZKC1129RBo7oH9nM0ePOcE7t4
tKMsQ79NxeSMZs1m62pmtHbyFkMKCGchRQo5+iviSaJHrOlCA78ILF960LG7nq7E5DUT4vCfOW0U
dGqS3EQqmJKHbADhdJk+lJiUv/1xF8/GmSfSPYbLZXSSGWY6NIkOFmHQ2VW0u5QnmL220jtobYDZ
I40OZlOtoawX0y+oxPxvGaWrjbW1NukEy/icU9d6hJL0987ty516ME6F3wb6syDYXXvBLh7OM6ti
Sc5WlkE81hpr4TJK5Kq+abOXKt5CkH5uVtLpxaP5z5Lc/U3TbnSiFpZi4PJbU3V7feXwr+wSOdAQ
oyKkrWAhN/Gmqjc6bzEyt9KhX3NDijCUa7UdU3ymUftCHNh4ub0HFz8IWLeQHEIxCJQhlx+kTNOS
W02KXDiPQNHkFdxP86MSPqV8d9vSNUYKoQzPM7yzEc/Qh5JcyXItzQ27wpXpTG5oHMbxTx66Vfqg
tOB3rgJm7EjxfQqPtfUESq0V60uOYgYF9GwmKnn2FXbDzIDzr5rMYye6MbfV87yrQKG374P7ySeW
W7v3rTd0nrJSJ162i/YJ0FGA2sojyaGtlKkS1viAaffexsrG5j/imj5y69XIupXAtRRRnL+tdvT3
TUyUXn5NMcdqOTNqUrqpenw+FOkHNxwXwAQwdI0ZWoy/by/rokHQ1kPvCtVfgOQvDSo1UpQa5VEv
c6rD1H3vACV3+EPsMG8Oo9e5AJ1Ylq58S/GXyskekgbMjAIpTTG0emmUoF5DSm2EUdNx1Wyvj4cJ
BeHbni0aAWQZOrfoZQBCeWmEOnxIjRa1ttbsNl0475tY3XbRmkrEYvovgCNwBz0aIHov7bRMz+wM
3XavSPLj1D7OU4NsonuAQFJQ9OYmbuIn8Io+T2nn0fz9tpNL0QVdNfQSqWhDydhlm84lNCfF2wOS
KAq/H6tftw0sriI4DTAkDxkRVS6qZLrZcNVA+kDCGepjOPuKuokiZ2VHiAv5akecmZEubNXInYqI
PAziYe6g6+5QQF3wBS292+6s2RGH/ez60iqNjYODZ0aIHDZByzwr3hut96w1FqLFc3XmkHQ7J04I
6AwEd71KV92Uvps1OpQvvfk4EL8EjqVzVpC7ix8KWlgYBAFdiCG30Wo2ULVtEB4h0DrN31QbFFUr
CI8lExgEhO6f4HrBtPfl4kFuApVqBTVQmqYe4UEJ2aH+84x2AHCfGZEuGahMQLu4hJHCdp5UezjR
NSTq0pk5tyAFBsMoiwr9NpwZEAVo/NHKVz7FYs6NDhqUYU2UIa/gp5k6JSB5w6nsnK9q9UCHw6S/
KMNbGp8wRhkflSOq4PPaG3ppb59ZlV9qMXLt3BL1G5bN6OJ96cHRVztg2NrePkNi68pn9dyOtA2i
VmUcktKZpzV2uU306TTyr+2Mkcb5ZwGCVZdkH7ctLm68f+tpyXuizIwqq3CYMkv17A7s/sMz4OG3
jawtn7QtCr3TozaEWyPdQrHYnW23Ia4Rr7zY18yI3XkWgSrSMYMTmKnx4sz55Bb2R892tbqCRr6e
h0C2dv6ZxKKeGTInLSc6gyELNf1oep9DfLBjWD+3fHAjgAl0S0cmt4YmXzhdaDeBlxvdIKDP5IoH
TaO0A4MLkupRvetL8jAOr7c/1NLxEh0t4AVw6yHcSUE8tKAaTUNhgjQPjSgL1LObxINbpIY7sQbl
sDtilD6zvvHom16vMUAsfEIofdiOQLOjYa5LKwvEn1YkOi4RFZOtrNqm5rdY/WElK+dsYddfmBE/
4+wDosMRmRmBmb4fdmEPQUCz+dOXqn97OReO84UZaTX7YW7GpIeZvEuPJiR9CTRoTpzQY4uxJ4ry
wG17Czcjwbtfp4I4DP+U7KWY7m7SDld9ajdfTL0K4uFPHEZbhb1gS7m8+qAJW1nKRR/PbEq3sWIq
zGp6XYQsv51f2uzkgj4jcdP+s4AggIAAxxGK4JDVuNKkrLu2iBJhCMow28HBsPNc3DVztPImWdwa
Z2YkfwyOmVmmwgwG8hr7CVzC+ec5G+GJAyYmUP7hMBMpHPZhU5eZA2GJkVG3TALaomrljkiZ+rXm
6qI3FHoPUIfBaZbnGAALwpESpnjM/MHeGaD9yNfqJctGQPeK/AWeyVCtrjBKMloOqk4AZ+b62wQ5
VytaufmX9hmwoEC/4TEF6jFp0aKI60o0gN7dTLVtGKOzkZogrjcnn47U63OOwmmypimx5JlgmHXw
kkJMkp9wKbPFAHwEdsbeUT1A/hqf0BHwJWNecW8p8J1bkiISYO+g1c7gXkxNrx7M+3Kk+6iMfdw0
+9tRYskpCBIBDiD6KlcP4TFXQkwiowhccztgarptUzuYWrpyG4tgI+UyBLJEWD1wheIVJ32whgwU
qHKUgGhWusm0Ba1g7Bxs4k7p5rZDS2t3bkm690ExMYcTh0Olspm57trkY6TBaLzcNrN0/Z6bEet6
dmloiq5GcBdmrPmRMLqtgCq7bWLZE4JnO46ShVGaSxOQwiBoiaKiVZR/Jo7i7VcyBGxNRGRxA9j/
rEghLskgAB+LKvFQP1XDfooDzlduBX3JE0OFCyDcBbmjTNVS87HI1NSCJy4izq/6Pnme7l4VLz/w
nbVpD8me3KGf+6i75UO0UQ4n1Ue+9vX2ci45ev4jxI88+2JJUVCwxOBH9NMDt74oQ+Kp3conW7Mh
fbKWsxY3Lmw45saMvjENHKRrJLFLsQ8NeUqg0w5SdLl0xXM948TBnZSk80ddxPejURwyI93kUKCw
GgeEaPHaPNdSLmEYaLqiOocxODkTsypoo/XgFfOSsfY19SHFtdEUldu1kWfXAfh92FrtSiyVHDHO
TUqfaxSkMbWKiNEU5AGIOE9nxc+x1oKCOpuRrPG7rXkofTkTrIRGaGNVp6quvN7k72ENaZJ87L5V
o/pdpVEVhAl9KCzVWSmgLbWuiODgwcgcMJv41+XOTMc4beoJqwsI2cZIkr1m6542QgWb9DtcNqhG
pr5QTBlHYxMrdeBE76oSPeXxymVwfU4NzDdSMHSBNwTj8mKRzo4Iy+OiTjiKzPlA3dHcJ/WP1Plm
k83tk7i8g//tJinkKOqQ8byGvzPR+FatUS+0HHX0C6K88yr8DoqMY2ytdVSunUOXBnhYAV0DGb0M
m4/mQp9qRVxB7IDXmgG2vDnx2vDPbeeW6pSwYwNGLsC3wANeLqLJm4rbFbwrdPuoZrY35bYP1ttt
o6SHIvsOXru9xUEQEk27yBp+3ja/eGxE/RCFaxv1KePSuj2OY4vBO7yZqp99VuCkJNBDGJFJvBfK
2tTI4pKeGZPuWgzOJWHXEdTC9PC5tr9kMyYjO9Cbg//otluLx/PMkrSoVtX0qd3CrQkiwcgzDqQE
mU1HdgOvHtNe9VuQADpzGtw2u9T8A+Tk33KKFTg7ESX+yHEY7MZpvdPz1kshzWA1jTvS/MinyYsz
7SkCI62eqrtw6F+K2n4kCesxsplvm2xwMUWxEi8WP/G/cCF3mgWtNpRYxPFBwyCPNzTybdMP0b2b
VupBiwf1zJLkPSMtrbQY3pv8h2m4Rb7L0fwCSCSMStceV7bu4uV5Zk0KwdUk5muEX4lhuur0LUR5
Wvv8pBNeJWfB1pKCT8xA0mPlYidZbsIC02pBIr8mlLK4Xc9ckQIpGM6GWBMRfR76b1CVuY8hrTeG
X8I2Dkw7CZL4vSzXJqFX1k9mSO0bxQ55AaOhqvtmrEM3ONnWSr9yFJcyXyhD4RVkYC6WyCB/AuIK
i2Z44EXg/WCpvUvnNZ6xZU/+mZDqkGPbQohVQVzpxuguJTHQ/PGXcJ63t0/3Yvg680SKlZXRQ3Bl
gifmFO3brj5q47NWOsD42CtHdqmlC7SsqasmZn0AKpNquSbtO8WIKZLPaHAxNT5bz3nnWsYXYkIz
dzOEjxZzSxO0UkPQrfEXrlqX1jNGWt6ZLRzVBUWcebLju9iBbsMBk2P58GHjl7RuDXZ5HRBBthJD
F4PImevSKneENUMrCgJV0uJ16c32NkoGPyreQCBrKiu7c6kce7HS0p0URXEdF3jSevH8YI1BDcy/
NW7npEX69gzamFz3ebqCPVjcSAILLQ6EAQ24y1sCqhQMAjSwWYOxqWwh84KGdeko2wEu3t6zi8Ff
8BCA08sUUkSXpsbJKqZQR2nAikdAErVAGcxtjofMbH5Dbrm/bW3JMTHNQ1Xw40PlXbI2VZEJHiOw
UeIpAvqQLP/VN3QEpamdQPfKerttbbHgjPQTHFEWgQqkXAuLKup0qgVzAD6a2y6r7/uuqXyrj/h+
TCd7O9jGzz5pOpc7Q+Ub3AHzdDi/FHa9xiR5vc5IhTEjDwY9TKpf0U2zqgV/3dCAvsJhgc7zvQ2u
trgz3dz4HnFzZddeB7xLa9IBnUd9TNMW1vpZ8xtdD3Ly1PBPFzOFERClAhIgqsLSLtXjjEeEJlAQ
LNhPxm3+5JDxrUr7aqXYs+ANNgs69ZhxM9HAlHaNZSoxRxoMJSvlBxgq3SEJbHVlxa5vWIzaIo8X
7Q+C4raULGgDONkwa4Zjbn/k4X7OfUjrtCT3eXaoqq/8y+2tueQScD+gLUbFBRVH6UJXexVluGjK
vWwKFGdnOS/z51FSkIP4Z0LGYdU6s1SIxUF5sTnm0ffGDpRy81kvQMSP4SGEDhwxlIEvgweINAyO
hB3KLzm9MzHQbjbkmK9WKBZiMHrXYqkEfgj8CNJq9Wk0ghRmRBsgeXbK93o8Vdxn0+gBeQly+E5R
RMvvtm/XoQo2UdzGvIJBAJ6Sdrfi6HFShbCZFp7WvSROCzLUfcU+zShnXtoRv+PsRUD0IY3UEk2x
iXj98DKVGzI/tubX/5830vauU2bZsQNvLIzIxk7pFtqLqQLb8nrbzsK+xqoh5mLqADSKcsRtkrjq
1V54k7+w8VSqj425vW1C/NTLQo5YsH8mpAs5tuqZUmGCk4+I7LXWj0C8Zf6Z1/p414kpzid4moB0
gq4FDsvll+m7HiKzYniD16eopc+qM6x0nRYtOHhao1KO20mGxhlaCt24EC21ofX69KtpfDqPgAfo
LRBQiZjgE5Q8GOJ66vjf9hl564wNiE7dLHwskzUqxqWzcm5HegPpvATclaF4bRd+BNqQiLxFOdq5
5oo/S+uF5jHat6j8Co6Uyy8y9HiN1KB0ATn4o179zldl3P5WjqXNBZA0bhrQPEAbQlZlsBVQWXFw
vnj1PWai9j8g/Uj8Jgh/dNspKFzV/XLU74yNFWDidHa/Fph2GO8iH7UCF9UQ4LTfwyACUmTarr1h
FiYZUTgQpJAaBBuQREkBqcV8ZDmVeI4NFkQL+KsKKaOYFC7GWNy2OlL6x7TTU28Mmyw9qWMH4nTl
ddANX9Vaz44qhK9mrWCzcBZR2wNtBK4aFbFSugDA9x+CZAkPq9DOD+E8HNpE2xqNtZlwLKd5DRqx
ZE5D795BSod7R86LqyrPMkawz9purr9PJMwct5ghcOFVOfS63HTSTOalQ2PtSqXA1KppjsSdOWF3
URONAR1mEIVmYOsr3X5wABtW07F7C1EbFnRM5udVg8UVDPoHwDRRXpfbilNlzL0hxI+hAjWZX9X0
vl0DRS0EXAwxodOqUsjuUJkAKx51sK4S3PIjf0Ezb8rukU/fDrhL1++FDel4T5bWRF0HG7T9Nv8w
8XWB1rV+68mPYTzlUetaQ7Fic9mtv7QSmJm6ko1u6n4wq796b+0+iv4kVmAa77fdun5H4uOA8xnM
FX9NSBdvCOZ8CDVC460LA6bssj+d5aflw0wDvfsPCey5KSkO0ynKY3OAKeogOGo7lvxAl++2Owtn
48Id6SNlw8Q6UCdCuDOB7AV4VcgXCLq4VDsYnyaMQb//3B0pHdNI04aakDRk1U9Nucu7PzX3WLT9
pEOAGaM7hMklNKZQ/paCfZuQqgZuHtkXqEwd9mqUvRdZz4ppeLOx8oGuLjDYsohA41tgMYOO5+XF
koTFSKfcLDzmvNjhH0Xzi/lpWEv6l6yA9RuqO3jMXPOZTxZjXVJZkFCL+Ck1PsyKH+vS8Rt7Xkle
rys0cAii4HiV4dkLMJcUmBszsouSwFTbNT4f7kZjF2Y7WuFSOGgWEOqBDaWnlH1PyWGVmXnJz7/q
9UBVI/rJYY8OjontUZTAWQH/TrbE2WM6wE2UtdblVT4ALwHfBgBAR/EC4LXLz+YYSV7TCYamefCm
dHjgkXm6vQuXTQgqPUy0WVcJrV6pbWxaGO/C6Ou+7nDDo2X587aNpfXCOBC0hvHCAX+etPuieEgc
M6xLb7Y+HH6qyXeQ2boqWzFzFVOxWhRad9h52Ol411yuVjSkGQOvCVbLPFQNPRYm8bVurZuwZkWK
Q5SNDKqHsNLWpSiTgbTV/FWUxQrzweKagRcD60aQrcmj5H1ipbQaYSYCPUD5wTHQ0nR+t9axuO6+
iUX7nx0QHF4uWm33lZUy2MnLzlegfcN/GNXdHOsu+hhgx36oWrf8y/J7e09c3U6SXWlr6w3NozEU
ds0+cFB0B2THTXMnGIFFMo1ntVyrdC6sKFURAMFHjwRTk+cuSh4mPe8ziHEAJBTxyk16hmmhL+Fa
3WjNkDhyZy9eO8FEIyYTIEJn5MULSQx9D8Qmplja+kdG4nYllVhYSaDGoSOB5Ag5o5zSD0gEB81A
kOjq7IvaTD5K5hATKoDxUsujURA3ND99Q4oxK1xdNsDPGt4q0tcDVa3iJKkQfOS2x0boCsc+BQlU
2KwguxZOGyI8Kqlo9OOzyQqWycjaxiEIHZZC75yijF0bGJHKWBU2XfpoOt7C4G1Aog9JocuPRie1
HhkmMr0JEOtEfx3pyciDpDVWvtbSzUXPDQmPz3YHD2O8zQoYCufSz4CIN9imI4E9ebV9p2Uuhy50
o/hdVkEy45AYny1q4suhLo1jgFoTAr6U25S0amYDWAnMSuiBpmSBPpmBplfPt4+3iLUX78xLM44U
VqCJpOVKDjNRHHtm+IMZDeoxld/r2q6q13bJojVxQ6K2CR4Kuc6Q8IYrzAG/JNS0PbWuDqr5kSS/
o7Hz43xtFG7hxkTZDPJWICWzUBuUdoqmdGrTjXDNSMonpTDuSfN+e/EWN/2ZBSmANOrUQiABFgho
x8podGetfzazfHPbzKIjKDcLXkTsCJmDsU9KTJuoQJ12TnRSCX8xkrUHrViLq20gNA+gdgL+JTlN
qxL876KClGjIw+cQFIhl9UrAXompI+elLAN9PBHzSH6rcQ1RtH5728GlM41yKgj8RO4BVpTLo1ZC
qji0Jsgvpc4j0BBeyX4mQxCq88qZXorA6BLgFgWSAuha6Ui3VsE0PcEETWqQ4+zUPq9sF6PtLtTe
tyNGapJi7Y65BlrggAGVjLlaLKzgCb30LZ9ZWYLZCiLClvHVRL/HTorhB8mNQ91bx3LobHS44le7
Jc8J48y1sljbtyZT78Ki2Vtma2zqvinwWjPebq+6sCx/c3AkINdD/+y6aN7WlsaSKURqzjTX6DAX
40Iaoi5+h1biTvR1Vep06TOL0TIiIpp+xSUW5YOV2G0EaltUs8LhgxCQ6s5ekq185kXHzuxImZ/T
kFhxKqXwwvGt52DU3qsWeJMtKHkctXpTs/9w90FGDz1LcXpQG7v8xAk2rxKyGKm5k3omK0DCyIAg
1FbcWoo252bE8p5dSBChTjvNwfLZ9IkRKGjMke/Q19ubYumIoMGBzyT2KwitL404SSfgpEnpQUMu
jI8FIPsO2VF105fBqljIokdnxqQPFatt1RV5iqiD6fymOejJtsvX0MbX9UpxAv92bUR3Ga3sS5fA
+u2wxkBsA/WNa8WGy2wQkAOL4TKe7vUq3FgMRBUKNCWsFK2d8mdhlceM0804gWeyASLU+gNo1ErQ
W9qlSCdBUADW/eveOsJ8yNIYD7qyJ35fVzjhf7K624L7qZw9pTrWhX/72y4tN0DKJgYlKOB7MutU
TZS+mfsc37Yp0l2j5qaXGTE/VgaAfP/BFNYd2TswIbjxL9fcxD4KSwrnqnY+UigxMK6+2oS93DZz
jTCFDSB1wOKFixHcJNLRM5AlFqp4Fc2ltSVZ/Db2ybEbf0/hL4OxvRP3MYqCqmeZ7EVLeGDpbe0D
4u6OFsa+bv+YpeTm/OhIPmcdapMKLmtvgsgOGbxSA+ikuu+TN31cyQgWI+m/g2NKWds4myrLI5iK
tO+1s+PZqdVfm3p/26E1K9LBsSnLeGfBCnX2tP461Y+j4o5ro1VL5wBzzugjoDhtAXwlbZUoH9Ok
wCsMUpo+HX6rEHyCNdJVbq0kGwx3eM60loguHQXUW/G5MOF4TcCWpJVeABkNgdA6DihaRGkbBQ45
3V5AKr6DfMWemxGZ3VnI7rUmHRS0S1Cl1snbkIH5ZBd2SZ8Go0WmFzPkWrgBI1hpuaD5Hgq/1uj4
jljF/IlqUe1BZTBXPKQEWvXs6Er/hQ9akkKdsqNoByktttoUs+pA24p8FNNMn0e7zWtUAjTnJQ1T
euKQSvWg3919b/C3QKgEBBnf8sbh2z6uomwTKebYg7xEhbBt3GdoabcMlS4fh7YDJVTaVA5kuNRs
w2JulAFjDGwIpMttl82z4XctqZ/qsJkLN0nzNneHuieY7bbqTdMXXhH1Sux2ZlXmLo+HmrpTw5oH
2oKO2rVtXv5SBpJ8m9SsT9yENCokziMTrypuzkipuyYaMApV6/ZdNhLD10mkvrBmBNBpMCf7SYsL
yoN+rFkUEK7nj5kOBJZeG5HtxqadYxwHY5huo6jhF1BucHKMC50UXsoM8qi1RbuPo5ZseDoiO5jM
OlW3Zkl726NTSt5Y2oA6bEC9fKu1fbUpTKcuoW3Yd5WnJyY7jFEHOL0KWk+PccDXY0uv16hslw7h
+RaSIlw7s7kdUxyPQsdYQvgwhM8ERR/nPwg8YxoWFBTgocD7HZLSl3u1S1Uz1kSBceKPZbWLSZCq
m6l5c5zMrdNDSPaGsrt9PhZP4ZlJ4fvZ8eAOuBbRH0OJLi68Wm8gNB+jxV3P32/bWVzDv+h/wNaF
rOKlHdo181jmsNPzdsdicL806Vtq2M/1wFYuvuseFW4kDBajG/nX1t8/P/dpKlmiiVLwDAIF50Od
Tr2ZeJMDAodgnoMuO6XtKj/1tYMoLP3FdKHQjZFLKVJn6hC1SdegSEePUfNUsWPLf0bx+1QB140u
2YYkrzjnoH4M9Lp3K91Psm99/nF7ma8j+eWv0C+XmWmQ5utBZO+NEHZUw5d2ynzM+XshePXrr3Hi
Jd3Ku/V6A8EimBMxLiQELGW/0YQGVVbcl5jrt7y6UTZm4uxZuGZmofgKO8jUxJyzreM/Lj0L2WjX
+VzhJmT2i0nHUzLG7a6PIYhoJJVb6BkD6SUeeX3S7sEx1AQglXFWttZ1fgFWCyQ6qHtBrgulqcsf
MTsZrRNRiU267ohcNt6GhTP4/aRAI3SeUI21Yv319idd2M7CcwBAMTcD/j45Zww1nhdaBqMQpU3o
7yyeXKPFl1S+K8X7OD1MOlRq12Aci5/1zKh0bapFiGauiY3EwZ2fava3Ph42VbsG4Fl2TrQgUOOG
5K5c9VCNRg8rs0M9gObgvX1o6WuBbKN4dDrPbIOiOxZhuZIlLh5VIGGwnGjBXSFPC4xO0KHFlu2K
34JcKK0ewnByS+X37S+3uIZndqTDGFJaTTmBb213V+UffRFoa1oP4jNcZjfYG2cmpMytTelgaQVc
6dvTrFYunz7NSAIowbkFaSNADYRYcQknsjrFEhX7LHFOJD84+rDWwlsMXmfOiPU8i9sFiH7RYoEz
pfOokF9KBwVHvjfwdAm1e6aFbtfr/2Er4EQB3EPB/KrKjDvUaAD2dFBhFiz1cfE4JQ/lmGwM/un6
BHK6f3ZknQoWd8akxrATa+XB1sqgt3N/ziP/8zvu3Ix0CRU8H81BhZkBchiUOUEM8aa66Fa8uQZT
Y1MgEhGA4SCTjfTh8kuxhtWJ6qDqWoPIFk0UFpobHbSCk8uz3iiOmT6gZuY0ykOiJmNgtFP5w2HF
eNC70gDfRjv9B+kL4MjRYAEGWUcHWNo79Uhrmqg5BIBtnrttkXde1LAwGGrtP5zqc9+lU02M1sQz
Ab474fhShdqvjpg+qVae1Utn4dyKdLC1EqimKcSXJOwr7WsXrFde2JyAdojVGaknJjuC/7B3AN5G
PwcIvavSRFQnWR3rKHEnIL7apI1q3VXA2aK3mVsrp24pammivoVirI6uvXSN9l3eR5UwNQzGfRtW
T0m5xt21eLGgGyb2KZgcMJx5uUXjMEv7WUWfoxFUOa1nTDtd3fXjxugDjT7pdgzY1wruZuliwfJh
hALlLqSAkk1FoepUcxS3MYPpElCS5fO0L0zQSZf9yte6LhJqYPsDFBmDUrAmZyIko007J3qJjiJ0
kRV/hnS8Zn9v9WPJ7sr27fbeWHTszJpUJSQF6+eigLUYZWOn3Bpqj7pK51bJygouRhbcyMikKbI8
8MJffjZlbvOuFH5Nluo7Vr8xaOEnA1hRO8VLIT/Npq8UKLqp4ccwJ5swnbzP+4ofgDKyYf/dPZe/
oCiqOuIMF16MV3ZY/AQDjF+ozV6lyco3XDrj0A5DEoJ+D8STrEtLSgmRHaoUUDZIjfGbOs2sdUOm
YRpG7UznvbKn7tECC1nvKWhP4jmIHPE//ARojiITQncaHX9pxyaz7ZRFoghIy+PosI2au7R/spx7
I90znriEtCtnf2njov0DIUqo94quzKXTDsQVtC5PIPHtvM8astinApMvnRa7hPtRF698zYWMHd8S
7xKxp9C+k/aT3lR1MfUNqgWD0xyayXTuINwYM5ebaQIpzLbf9r3TrSH5F58rGFAQRP8qFCnlG9JK
RqEiQVB9LUPXMCBmob001OXlD2t6TLLH2ny07e3c9Jvbu1csn5wQEgBwBQsP6nK2tLyaQzBLwmwk
hMq7YuqHEtWRMlp58y3UfIGIRP8Onw/oP4AyLz+i3YaFbhX4iAQ6V+0EgpInnp7sAjW1bWzv1O5e
1zdzYnoMuZT2vVjju7r6qqCPBaORjWaPieteHjcK5zEE4wuwxhPa826Yqb4y8zsnqe650v8qk2Fl
F13fJn8NAgeOuITbUUaXTSQmPEIZxtOVNnGhOeQzY7gHgson8+S3DUW2VWyUhm3Bdry22iKbuvim
wjiA1aLNbaGfLmVbEMfplGHGXB4fqd8ydaeodEMgs4xi/EYZjLc5YZjXA9E3sBh19HR7R11d1sI6
ajbiF4BCVObnKDFTMEOXBeMi0QeLHVdHWn7bwtXtAgvoHQiKIAdEi3IJIR8j3hhjCGaTMDDjfaMd
eBkM5bfbVha/4bkZKXGDtJaiKi2WUf1S60H0Znyo3ycfRApm5E7b28aujqHkknRAeBlrvRXB1kj2
LZKBpHmkTnDbxjU85q8RIO0pmumgY5DOeocEYG47kEaVFt9kUHlwo4hqHum1advTLHNLi2V+XmUR
xlJ7/oCWFMgFNGbddcVwGvt5WvtFYgmlnQo0PjSqMPUrRNulXzSjqOvYA9DhU5MFoIpwwcKBNvN4
II3thXq7I7R+QBVgO1nhMSbRKW5+3F6UpciA/QoeIIB3hcDyZWQykpChWJ1i0k3/A44jt3AeQlV5
GihDkOIrz63rKC++gNCbFjPI1zg5Y+xAuCfmj2stNCD2193T0CBB3FTN9zGx0w0moB77aCYPqN8f
U0chfjpnKwf073eWVt3CHhANOMQnsMde+hxaTszHMMbwZW0jWXDGAg0bgH7NVzQ+dL/PhjZyQTBc
xoe2aXDIEqA/0YIstXlPSNq+ciMbZrdXiPnujJHhZ4oxDxjZKbI7tZnKOMhm/E14ftvda0UTza/D
Gti8ruynIJrt4k23e6Dy+0p7VXtT+dOga7ClqaJ/scKw2eWQRvTT2Jzv48QswI4UhrEbFU7+hJop
XytYiD12uRpCJFVEag0joqqc+KsJUcdJA6Jh1GdfwYwe5z/CeU3gYs2KiJpntYqQloVV57CSGIc4
fRkYCBc/nYkKuVfcc2AshzopsohLG3VbVOFMYaOx3HKG6BVGktEyjUG/8NlDc2lISu8zWvahRmAI
gt0Ym/8ZNUdqBHPrNmtd06uUF1ybAEMC1CDg9RDsvnRJCYeczgQhC/QYVvk4Jn5PXsbqAUclq3xS
rCD4rpJNnE+kmRQJmI4ZehlKkXEwJujoO3iODpEpnTyV1s8eNFOZ1rqDY2z4GtX2YkRA9QGZFwHP
EXTMLh1MR9tkkJKHlvMUUOeEfmo5fC3Jazy+D/SUgDwD900Xrdyg17sRfmKnEDAvQj9P7sGzXJ+g
oguWBRb3OzQ0kaFkj3ZrriznsncOpSj2g6AOryPJO7CYtkzM7FchA+32RzeBXPQwUzfioCWD1Pvd
CGm7WltJaq93DdyjhngwoD8GzPqlWcfsSWgXGPq2+7d5eOH1XZTe94qbKW9qu9PWhj2vH6HYNuJN
pGNIH3orcn1iqIa6AJEwBvT7t2L0OYCSmR8mQZ+5JP1m5F4Eq/aDU29vn8OlVOvcrnQOUz0ugc2E
n07XbxPCd2z6NEJCuIYhUywmOKSuGFbanvV6XuILQr2y7vYN201NIajTq9XBk6VNeW5KyreyKgLx
L+b0PCfqMRJk7xwrB9Z6DZopTtRlvL/0SAopUQrJqTaGmVAz3Zo/8ewbxZs6nH7FQ7VyzpbiCXp7
IDoAPB58g8Lls6gvmHe6kvW4aSGTQZ9pSl1qndrwZVAxV7lGuqMv7QdbdDEBGbIROKVgojXK2LSG
SPBAZd1rLq1f9BlfLlCaUxd+gZikYh6HSPQYC2dnYGytfogJioXp1hkB7P3VKo1b1C/5vCttPymL
59v7dWnpz3+ftF/tpjMyK0LikUAwB4CeadOSk9F99MlKivOX1kH+yAinkGbEuC9CnBR4jNZBhcDC
SrS4ocpkm09gqHObuHX77NTYk48xAjcDQC7HDMaQ/6iNQxV6efPTMu4y/qV0uGtzT7VPPFq5Oxez
8POfJm3zAVAHlPuwCE1xmNQCix9gtr5NfYO+psXGTv0x21WKn0eFX/4HYgdIbME8KGMFoFPakE2D
qXGM8ufeHKseGFUwv+CxtTGepfB7bkS83852fdbVtISmFG4X7Xvfu1a/Jf9H2nf1SK4jzf4iAfLm
VaZUrrvauxehZ3pG3nv9+htsfHtOiUUU0edid7EPA3QWyVQymRkZkW+U6GnUtnlwknnsjKzn4Lk5
yuvretbCeIY5XUscU8eEy+0EoSKL9+xkeS8GkkUN/WQR81aUT/WzALndEtFWSQeITO2a5SHCs0WV
PjMegoQRN3BdflOpg+AXjAXrHYQWWpLHKkzFyaOOIdkcZbWwPIWSnSoOxHiuf5aM81pZo85rTOQw
EwhHSprslrqErCDGNCIALmU7Vz8UCJVBZe66SUasX5mkzgxzXXKhDTApN4ondr07ljcizzEYB7Yy
QoWbZUySoCFMNuGY23W2Rx6MbbXNxh1qTqYjM08M3xP6IOBKAPXS+sTyIlEzdSZ7mD3G026Mb7tC
gUCSq4WeWjzFiepEw1dbfMX6MVi26Aq5o6rbirgxe3RQdl24aYLMlXoP4jLOlAHZNWyQUaSqXUan
0eJkSMytOfu51NYgPvaFHOPvN2hMWWBOlRrfqH+NgukZX9ePWuJtDZWNNebYWwvJUoL6V6m5rfAa
g0/C6uw02omz18SbSjlakieXd52+z2cUl+UHS3vL8siveFcQK/wCjfG/g7oYymvFLBhFEb/GwjaD
bi280QZHS0W7HXZ6AZD7+NY3k69pd0XujhOv0MsIVud8RDR5j4CyWTuR1DSo7ybrCerFUNncTxHn
AmR+X2e0R+LaHYUlEKw2hpmifYub0Q2rbVHzcBGsuHFevaHiRgXi1HYwUb1RzN0w/9GHJ+AWZ2MP
QdLS3MSiz3EkEmCpSx0aEHgMohtgIrWnMrfBWqJplDS8lQBn6SM7i5+N0suCPZCH9mS9KiipdEhx
OLHq+0wu7KJ8jYIjwOiYK19vppELM5qOOqjA7Pal/8w95ZfiRl+lM1Z2vIOke/gV2eVrd2MeZo5t
xjmCpRzc2lDqwpwzTV+VNl0dGKCSIiwQpulijGeYvOvbyjhFDMijm4SqFOC1NNKuyo1qqmMB12cd
O5250UUfgHtgH2wtdhGLgHa5bpDxCZwb/K67nqUHulw0UjUFcBs1sbOkAvXtbumPicKpg7P27mxh
34/TMzuDCMkqNbfwnhBCxzRQTJrslvcN8IxQ2ZxR9cBfInI7ESQTrMBRrNex4cAnGMEaImMYyCcU
VvAE6m5JdWHJlRT+B36TY1v2jlInh26MvZKovAwJZ98Y8XpljroboBOqhIIIn8vkr7QGxleW7Ezw
anNvYi952jE8a/TtoPUgIitgTdbdJvkEAbWtNoDHu5p8n/Z/r7se45pG5QplD5CG4jWLpxL1KWuZ
VXddmDoHkPT4wyZ7Kv153+xaD3h5R3iOHfUUHjHeeyt8gLTLq/zk6CLg2K33Y+wNqdad/RRqm0Ux
0IveEKCq1dZ4bOw7dcAI3+b6gi+/NRiRUc4CUINUeqicVVtydIImrFcGxY3aA38eI5l8MITddTuX
QQR2CJABI3qgraHTn2QJS7GKYUfCRIzhoYy11K9ykdgD9HUNIC01zgWnkA9rHZTXFqntw7s6kYIA
FpXTR+wob633mOxiv/eeflv28hY//M5bL3ZaB1rFVWerbnys7GxfPoabxVM8lPZ8XoPl8jtd/yTK
lTNxLAEjJpsdeE2xHax9271bmlt07vXdZrSmzi0pNLMAmA2qsSBuvKi6giJvEMQbowvCG0lJkk1s
5Royp6b8UiM9fIgkM/L13uLCz5nO9c+hA1iy/pjEWQrHEerBzug0eDV4kWN53S8wrtzNLvTJAcOw
24OwNTirZ26zCq5rwB3wGKOLl0GDSeRcRPW5q29aMBdn8r1pvE+aWzecSMj06jNLZAPObpBcS8Sm
IHXudKxcC8RFtW6LYMwt1W00vg7qvdr9+G7EwZ5ZpOITqDyg4aXAomL45egtsoF2xCmo/kMnihj6
p+tBj3WrU1RMM+lHiIYT644mtfYASBBqAU3/N1AfxPhpsm5Br33dc9ln949ZegoqCMUk1AuyPgmS
tdCjFu50yyssTxw5L7LLi3m1QLoJLoUNRONKWBJUT8tuxuVOmt+uL4b9Gf67iSp1+UuCUBl9FIEb
mqgKll6OYna3tJ4VxCD6fR4w9TPvBp7KG2NlgCFj+ldDgQv1LcpHkkgJBzONkdsnR0O6y7S3/OcZ
B6qHZyao4BoDqJKMM2pUaXHXyXfN8AxEzDKf5J4Txhkly7UlKmZONZCjaBHiIfqWfqpOU9iZPbyE
zrgJj8qtXY+Oakefe+Q8p3avJPbfv+JHxql/fPNxUncJiqVoAOKeBNEu3RifMQpOlGORYGGqurdV
39yLn3Vmpy+lnx0KCF3vp79Tu+GhiRlfw8ouFV/qHkVKY4BdM7jLxMekdkzTURHQk3n7c1ddmaKc
Blx2oPrQsc9m9rcT3vQ/0eiU1Wy3/Y1Uv0jJTRjwRlwY18PKJOVEmYARejPB6lBOGqW3RfQb61jw
ej3kr1w7O8qBhjltl9nEwizpa8YgnuAG1kMdPWTxNpA5MYW5Ikg1E04+UkOlHqBiP7bROKLSqKJQ
MKArFwM1nB2VnnNazC/8zI66vnfScZCVtIOdcDnJmhtUTwMvVyF/gt42ODwiCIqWgCRQ/lB0ZlTK
Aeh3A8yoleJfhVdpZhsgMzOAm4KilDoXxUR1wFggAwQWBE9P5cdFKznvIqYJMCOSzhSAXTTICiOW
2ohFkyj1VVYPOujsr381rPMm1Iv/M0DF96iT5GkpclCO5/cimulyejKyh4iXzrGO+9wM5VZNUg+4
qbCOqN0txYuB0daA41GsSHNugvKoKGzDaEqxErN8EeJ3qyS8UEAgpHbGE21nngrIi8B7AOkniR4O
NlN1BDMY+mtafFS7CkMzNedYeBaoxaRIVsqSdJU7XAmoA1UaJwtjHsjZEsi/n+V9TVehhmcBBiBE
z7H6pMyYqh05J8K0AfZzosKAoh/dGgxBUVSnE1rw5XQSBNcsj0r+97r7MtJXIg34jwni3mfLyJqw
TdUKJqr5tjPt3nJV4Lmqm1rY9lXtFgZPEIAVi2VQnhHtAXAe0/co0A2gSFBQdYzmTa23rlziyTW7
gn5EfK7Bf3d9fUynPjNHra/TrMgYSSnXbDDus42NF8wbz8224iEq2Wf177qoYDkOJuRSFxjqpw89
8WtQcKocl2OuBY05oqVAOsVUuDRrKwcwGAV5pXoaq+c42qkhoHiPScLJuDiG6Mmiuh/7PK8R+MV5
O+RPyFpB3zEAl6VzCJeZm/bvimgesxBkMp0EwJujR69CVtoQUvEsnnI4M0JboOMAhRmGi2iPE8G+
m4BUES6u2Cro/RvTFXtI23AyRGbEOTNDeZrUJYkUhTAji/eC8AYOseuezHpJEIEsHLEJ5AoS+/Wn
WiZ6UgQEKICpfK8WooOZpK4Sy1spGg/ieDsVBbAkclHbhdXyZijIH6dzAUzkkjozAcHRPMAJRqwM
s1sQim6lQ+6j5OuKgo3Gra9MduABSTZxTH4LCFwzSSLJWWhCpOghCAyTsl/s4oenYhe2tvRqObVb
/UX1wI9upXvpQ3EEtxFs4ev6drO8BsMaigWddvJfarcxcWYpS4GPbTJPZZqBQ2Y7CsB87a6bYX0B
wGGQ/AGVWZNmVIm6QVlaE19AKfly8GeYT7PBqz8zIFYo8fxrhFaAb/K5hyohjPSVAwiNK5s3gfGu
Gr6lORL6ucVDYoGih/Nxsz6Ic6tU6SecMdHTE6ttcYg70H78XHQAyzLwIeDbxnQ+XZ9o5GGplgof
RDcJOggljKT1Mdkp105tpHrngCEGgz7Xz4t1XypAToKvDSB1iK2snXJSFjLCCJtBp4JwEWoryWC3
lVA7RtyZvjbKslu1VXwjdAFqe3Mu+dd/ANNh/l00XR1BA7lNTbLouvzMjV1tvvf95roJdqQ5s0Gd
XD0OUHkGpZAj6buolTBbqQF8cpd1dwtKxG3gloInyt51q6xLR0FkI5qreDzRuMosE0ylz2BURSqV
KV6Njy7AALeQvcgFJ7FiftykQ4gKP6r8NCmGmCv9YFk9WmZN7C5J4YXgULKjTEaeqPGUPpgndmaM
uhjAL5AFUw06a7G6m1W3G59Tk3NizL0jvJKYqRDRL6AyAyGMjKzIRhxYXUDFT7ANEFNAGUzTocgQ
8UYtmd/Av9a+6XHOAnOt1x0wMFjQHKuPkfm+NG+htdznhXgQCxO5AqYEVB7I8HIXQS6MxJFw8WI6
hw6US2XpqQjlKvQaW7Qc73vDB7UIxwe/sU3rOwc0rpieQw9NBD0L/XrXe6CucgV3jjm4s6feRK68
U9ziMG8y13QXx3Qjd3JsUEaMpVv47ufeMT3Ok5XRS17/CBJYz/Y3NiqtUcUZ++uDgmbaSL+sQ+C2
N/Gu3Fk34L35Sv8cZRsDX675cP0jvIzZa9PkFM5MS4sZNWmD9Ws65q5FxVZ4b5rvLby2xdTnoNSN
CU5GrA6fOj5x9eMDShjvv7W9eVq2ra3fd8f4I78vn7rb5Rd0u0LVkbzg8/o6Lz+Y9TrJv5+t01jw
1BUV/Igmd+rkDpQ4krLN82M58x4gl3NtEGE6dykqjQkzsVB0GaYMO3uvU7Tx7OpX/nwcXoS/5lZ9
6FI0mq6vjnmKmK4yTIi/oI9OnWJaTMVsziLeWBJmhnvLqaLf1y1895MvTvHMBH2KcQyG6AUmSgCS
TjUoNv3ORdw5PSWG/Vu0o7/60yvY9ywHhBt+DaYY24zsfhP/0m/7Q8ITsCTm6J+DoixGZjDATBh6
1ueZjolRKZWCy0PayxhWVr3Z/AsqfM5rkrFs8N7piLNIAMBwTkNztCzv51i04LxJXG6sPhy2xWA1
i20Umh66hhWZN7GYR7ehBaSw25R5fTuOGfBeixLvsxxsrH7QSNByqese4HY9yB5lwayPcjJNsy1D
hmyLZFSLP1qQ+YNBv0wEqJHF8Szj1Rdrj5klJI2TtbK+S9q2xg5nksADCV8GeKyPzGACQQOoOh0F
QZ0aAhSHVQKKK3rzWASOChK83dgRgzUmdGR5VH1t7jGbONSmc925LkM9zBPOfQn4fBRRqI8TveAR
vAFh7sSyXG86Iw3fzFkBQy1YcjgXJ9MUUfBDOxSDghfpnJVISZGApirrhxnj9UW8iypQizUDOFt/
viqcHNwTfBJkOHvtokmlCOWYtTkKH1V7KE29upeTzvxlVgpAJ9dtyfLF94BJOCRReK/JEuBQ1BZO
cYc6dAWqndEpnqxTuZ1cTXL7zI7tNrHTY+cFm/QY+qareZmHQPSKAXzOj2Ds7eo3UIFPSvtuDEfC
G5UcNe0lMt7T4j9s6soGtalzKoZ9acLGUpyC/tREmyR+vL6Xl8F0tZWKuD63ZlraTlhgQl3mjSRl
2zlq3Z+bALmDCvZOPOyBG16bMEa1qNUAJoTE2MS6cTcWKWcVDEwj8pkzG1TAHromKzoBNmovi7zk
Ln82j+JODj1pb/mRLQFixTsc1s6dm6ScsI2NCPzJMJlh7MsCqnbgDGZecsCC0eHcAuViIbQoSoFY
aI7GYwSgsK062oPq6na+Gd3WHRzzZOwhFMKpxDHwqmvDlN8JmRFbUwT+LPM+uxtcCQnju3aQ72LH
3BkeWKc21ov0MtwEDk/ziSxpfdPBsopiMKaacQPRQENdGzooisKyXmJovHhK3koDQhGTi1kbcfp1
3TEZFwFQ80CVgewE9VoaY47wYmXfrFaldJohMyBNoSuGzqS7ZuDPge5jROW6RVbQwALxDkTtz4QK
0PpT6JOotKoSgOMCqZ847fPks285Ni6TBVg4s0H89iz5a5RGAPkJbAiFHf8d2lcxxCgp74MjcYE6
KEMk8niSDgGRCxqMVutA96ZOYEF+FvfVo07cQt7Upo28/scYFFDYnZmiFhSNcjA1AsZvc+0gQEA4
jx71BlrvFuhbDni718uPm5yQMUXvn3ASoqxKo3oybbD0doAqV1WdagVje0BpDrOvVj8WDYGoAKT4
wOsDEXSw5FHfWSjrtVGkQw4Ng8qeY4wrLTHGkUavVeuH657HiFbnpr6LImdeEVRqKS4dTM16bU9t
cZr76v26CYZz45ig566BOwRczdRqMPyMnA7KRSDYCd08UO5S9PGjlEcUwIr1IpoomFMG+AmCPFTg
7WNLGMNszp1l3PTLQ5wdhOQllEE770I2BBncYYGgVnJbZXd19nR9jYyxKjAYKzgrTL+AlZpWuMDU
NgibA2hdyffjbIM+7mjuvNRP/dYGy+C8se4FvGNHG9Pgz4LPg4qyTtFUCbch0XvHQPD62xYFwRji
FMJUEnCvROYjj/9DygjuXnCOfwsA0AFY67Uy0InKVly9oF29yPfcVJHxZsQeosGDp6MEAjmNes6o
8TDruaTjbaod0tG17GIz2NN9fLPcdxl4bzef8rbecg6OERZJIx5gPRDpQJ2SMrpUWtlpNRYGCLvd
74GW7IC9ju2eHFVunwZX9q3baqvcBttmBhg2d1LH0Gzgize8H8O6YFc/hiS4Z19juuRNlbX4MVpv
S1AmGuzACd3U7u6SDZ6T4ht0FZwQD6TYuf3ibAT521TkXtmm7yCziKW0gO3hLf07710p9Gpbvevf
f5tfiz9tW6fbjkfdsJN7IPBKW3Iq9/pPYKCN4ABnZ0Hc/Gz5fQ3CiYacRelZj8rbYNeOcqP5cDpn
8oSbe/m+4lTrGUVfSJDhyQc1WvSaodpBmcRlP4YNOuZS58+RM3vtDepep7b10ruJY4wRCMkr3QRp
kwoGGJpRYw5TEMg3FQJhuhVzwV6WbSzzIFuMUAAeHwzqIwoitab7ZaZW1nFlSnChWXL61FNUjZNI
sI4JLDNEv9lEyoKZ4fWeBUERtUUJ5un2tvWjVxWCVkcZ4k+Pd+lb5GEcGgWJ1ub4BiMDXBmlMnlZ
iPLCzGF0dFo/3EogT3OabfsOcvUbeSuftMRuNtB4OEiIfpxMg1GbtIDMFHEjExTcBfeVYS1TBX7a
3OncwK9vkp25x4To9Eu+Q1p4X7zErraL39PX+DHxO871yQhQOiZ7JLAuEEJ+uu6c11KjRAEEOYri
Johu4/rGsP6OMicOMtyGcEDpqKSj1Y7n8/pMgZosoFIGZu4RmDf1Tee1xRi+jzoDEPcozgEIT5cc
irbv5lQFIXfV1za4dOTiBNqn6z5CvlUqguF9QJobIOBXcBeu1yBngaqPA3nsSb6UP42mXxqvqg7B
lIcAA/OCzmNgY0UPjEogfkDoB6xS9NBwnA+zoA+Yy+s6f/RCW/i0BhczEjaIC/9DcFzZoj4AYUnB
agD6T6fAoMJtfmN+RRvd7TfyRj45kR3diL9E3kuT4RUrm1RKhZneWR4l2Cy96En0wdluRy6YWhCW
o9vO3gP5df0IWbFlZZGEgbMrQBClaUh6zP4ZuIB/iy9p6HT2vAMc07W84FFysn2/+zluHi+Js2Ok
HGdsZYCmiGRTaT0uwkGtnFF3lC63i5k3ecvKUs9t0YWVMh80vZtgC8+w1hOxMMdw1MfikLh3xn37
+PNhGqyN8OeBugWc4nSN2FSHAlFNRLDsZ2fBdZOoTzV4tK6f28XnTUS0UZQA/zRyfMSq9bFhZEdc
8EhBaxHMHhJgCpALMXhsIjwjlG/UlWR1wQQjWtDZHWTXleI/9O+xEhAjgPAKpWC8w6hAKErjpE8T
EKaJDGdX3BHCFdf36iKgf1uADXApAgVIn0jXV1U8yAA1TrXlFjVkjx6kzHLEX9fNMHYLGQDGmwib
DVhAyb+ffUlB2UBpogYyp607YBknG3yf4Y+fBZAGAFYW+Tph1QNJ7NqI0JaR1pCmaBEp92gvu1oB
REfIiUOspZxbkddW5mwM+iQgVpR0B6JIX4r7k2K0/s93TIXkAMhqcPQX6qfDhKK8vkxQ/c60Yzcp
N4YxgIqs/w9mwJSAGwOINqBzqWgzL4KsNxqGddtGsZHQGLViCynnurhIl3AwgDjiFjQA/8WNu94y
uawLVPR1Qv2gbUYQrpbL7IM6xm2z5AG6hW6EUdbr23dx/VImqRiQmFVtTB3mFUHQ4JSiF1efYdC5
KchP1WyjNr7GU/ojf3F14aNqjAYG0lCwexmAUawXaSylXmkdOqomOO7HFE+TsfK0tPL1xXwYgpyT
I10iiog9ZLwobAE/gerW2l4UKH3Q5wAcjEHt95kH7czc8svEKY3nNH2RpPsoerNCTmectUpghgkD
GwqfQEytrSKrGuO8QbFVafZhBFRsZ7fxoZ0suxw4FV5GaEJ3D3k22JogCGrRXlOkGWguYApJ8C5X
gmOfpT0qJ397q7u/7i0sUzISQig049bA5bRelVqU7agN8BZNH0AxIFX9jRnN3bFqayDswvk/RCqM
yxJRGHDwk9bX2t4og/cmkPFBNLLuEeFs00A7kleIYZ0VYDzIclGMIdrnayuWlc7wHvQQSyk13NQI
DXvJivtYysBWgRnWueCRcbItggVOAd0nqKgoi7XRDBnUagl2Q/uTzZMvA8q8hE1rJ2a6aXUerI5n
j6SMZ9dKO7VdaUSwV+XxXzHqgHOb9mRmvQWVkt7w8iVG6Cfsk/8sj/rEZ7wz6yzFhprFuKmEJ2Bd
NyWPPpppBK8fC5yw5IlF7WFRzpZZkjVMqbyrlftu0Dxd4pHJMD3+zAq1c2HeN2lCsDxTJG/EJnjr
MaapLL/DuOEgIVjrQbMVQRH3i4ne6/qMlGVOkiWZEYmHh2y0nFAQ7IgXfBk3DKrThK8A1wt6rlRY
UhMV3A8CSShFyY3EVzF+DdBlLYL2vo4B0uPEC6Y5ELSCawIiwhdAuXmKoMNbkVtzqfZGesyUr2as
Pf0P5LJ2g/J4PTpdPHwISN8wiL7SN86SWlwjjr0IuV1gdSzrtwCBcKWIOdUgljsgPYOCIcYQQIxD
eTY+IgxAtIi1KOPsoDTh9uP8gZ6GDZU3Tv2C5Q/In6AKY5CWP93QiqUabzgDsJUE6pfgAsnEbStn
nOv/snyLPTu3Ql0euhrnhVVjQV2m5l/Coun7YFKau1Ie5mdJWIwtuiuVD9RKhuK80R6SCr1yu4D0
ykmGwv0jWK/lcdj9/CSxxRZqNxj2t+gnep9VS5FFKgp8VnCnxNXdVD9ft8A8SIgUYNKKvLFozLQc
aoU1N8RCXKfxfhBzsMZNigQFsKTSgs8uAk/mz01+E/Pi6gRhMT1eG3SKErQagnCc5W+j+Lqkyn2F
frqDNsvmuqnLGgd1rFQwsWIwDEc6nEeot0E2Yl7e00Gdp0EUPXHLWnHUyG959yjraweqCVe1jo4R
CMrXEUwSwsZYNCCbqqbbYeh2t8T9Mcim7YxQFjT9PlUbzp7yTFKPjAEiAeB3h0kQY9mdqtuT+bsL
QDYH6RPDL+L/EM/wvtRAAEpgVbQK1zDPgxoKiGcdSPh6Q3wrxGoPwQQ3MeSbbo5dITe860fJdFRS
hDMJ4hisOetNjepl0hILKZeBBpy6QBAvLw5qiT6LqXFKccxUmZD1I37CIP63tiUbSaqVPTw0QOtG
SUdbxfVqhJsk/T0ZtqDc1sGjIW9UgxOFmKEOHgOfUYkUBPW4igCXXVKVQOJaw5aK/K7p0k3Q80iL
WVkQquv/M/M9xXGeBZlzKPfEP0VIbYbdi4CmRV1uonmxuawzrGPTQJ4KdBig26AWX29lqAlSImck
p5wCoO4D88uqR8MRuimCsnXqX3cS5vd+HlsoLwktqFdkLU5L75XbuHkoTcgzp+XoZ1q4kZfsfVq0
tyaHtnnEuRFZZwcEBDoSSJxRJKN8xqiHIggT+Exaa5Bp1NS/Vpfv0Vn+8SAmQhowaQjV4CxECYYK
aXGnFOUygdgJuMb3ssYUtjIbnLjJPDUNfNMWWEdFbOj61JJ+ykFEAhuFMdugFbbLJMFVD+JAnfM+
ZJ4Y3voo8SCMXHLFQx0cgicL4Hw6BDikfWeB6PQGyWY12ao6WrofDUlr2voop7dqp0UPciT3B7Nv
Ik6d5nLNeM4hsuCXoIQCNZT1mjVlxNgxsgAHnQxv1O05KN2wA+V28XDdSS8/Pxgy0X3CeDOOkjak
DKPWKxYq/UF7LPSPKQ/trNjiqQpE2Y8DytoUWfPZl65JVqVMRL5Pmhu7tTyrRBrFSyEuPX9thHLI
QdPaWiJQuDzwwvaXJQx2qnESIZYNMqiH+xQ+ibi8XkhsDo04hYDLpFXj6tmwzY1sowi8IgnDDKDX
uNEw3IVPmW7CzBLShUpCvblojU/AXHwjQPwIK55yCscOPa2pCKgUjZhVc/R8tqNK2LTC5AXajweP
oKiM8iZQwSgdgF6PioaChQ5PW0MFJp0DcJuapQn61LKA4lXw888Yk5pIVAmJKiQX6FGgEDJUUZ5Z
kA3TK6gtQMEZtKM3Zhm7ZvOhV9HGlGpn4WHIL9Me0u7DSw6rxOgHzZmix22UBDGsmln2VDXNi1zh
lhaBURELKMxDeCMPLe/658uIExIAYjqUFoDoAwn02hUHJUyyfoHoTWCIm0H5lc2jvyDXmrVxc90S
+UvrCiEc8V9LtJcEcQlV4wmWOvNZMy1coZ4QaN4yfWgyUhOv/nGfE1cL5NiwpyJmRi/wzlpc9aaF
XrUDgsJnlBQqO5ATt1CqkZOuMqM+tEFIE4Egf2j4bKJJUWbWyOZQCdgrZhLaaVh7QRt9BMP4tVjy
C2Z6QKFZ3EmoCP3/bSv1VWRdGQArj22NwNBmjEjjbpNxo8uvGJf1WuHN4InQMT0G9DO6JREUEp0D
9Ybaa1OblpjNA5oqup/k2RUDezA4eSvrawDs8//soJWw9symrMQq0LGwRIJ4x/SqWosTJFA8f8ut
V1PgsaBflhkkmNJAZwxgJqjkqX00lmiEZjeCZa0fZAiOKuHPG3MSUZZE7oguAEmr1gsCdzEKDT3i
V4XxTnsWx8RLu9yya6MqOF81azGoHeui9R1N6Jc2OmqZkMkQ6srCygZLLDelupyNxk0PCQ9gL4Ek
xNOQ3Alnd3HfiGnaQDAEUrqgq6wC7WDkELYT5uQUicIJ8mfaPpDHI+in9qbZ7AS5fK7r5aaSw9AV
CsSaNrpDD0lFLjvsS7nbBlD2skNR4alzXAofkJ8KfmrSdkU2REM4x2YA/UQalU4j6JtKyrdiBASs
LrrQ13TiKcL8VeCI0LVeNDeRQscafowpJq0CRUZ1CdPCyKYp32qrAB3IGYJ0pbQPBwPKjQ+g2/Cv
BwLGLUymxcHBCc4fiCBQkTzP8jqv5hCBAEEoaEVfh6yhyhtc/W6KU2Ecks2gaQFZI7ApdMLeZuqS
yBY+y2kDna7bX5Obf7Z245pO3dr+/Lt5fSCg9+JwTE+Nnb08Ck/RvvowXC7I9ALfTHYVb2e8/AyM
mNBpfZ/UhaSkWHA5pV7RPxszGYPqpu1SN27T9O4cNA9S1Zi21vJCPnOz8eok1pHD0fO7SLtrJdZg
W02sz3nqoFIkHbKIB3NmfMdY4r9m6Iy3aCwofMFMXKLTlOm3XRS/X3cbxrVMmpMYZMfgGjSmqKhk
Ys46zQWcp948qMHtULwpADlOD2b7pqrbPuDUPxnVCKhTn9kjYf8scHRzZwZznICprXbL5jad7Rhl
eEhgLntV+AD3BsaThWF7fZGMgiiskgIINN2hPURPdKVDZdVVAyVdayt0vnkvehBPfMd7SHdVN98N
fvr767pJloecW6TWqSCnyivADNGcEU+zAvrsUDvFwtvPraBxB4AusM4o0lGRRa8tQK0zKINoGUjK
u3lXN62LITLOXcyKoXAQ6OShIwNxRNrfO2tMJ3MqcWqn6Dhthl0L6K30UR7V34nNHW6R4QN0jDm3
Rrk9NHoCVMlhrdtgpnOr+7EvHZrDcptBCwVw4Ot7yPrIFCgYAO0KvB3GTNYeOSZmVCOfx0c2F7bS
/sHb9bqBSyQVItW5BbLeM583ME/dizksKCAp3nVvsoNRGUJeoktuehz2i/OJ+vHP+3VAtODGgRwU
Xugo/K2tygmGqQe9RYwSnyRtr8jemPH8gngxfVIANWDED/wXyLep6BFojRw001g6xS45mTdP+pe8
s26XvfiYuo4JpBjm4hwhdq9vKOvbArgQ6jFoDZHQtV5ZkM5RCQAAYhaUwItGt0MFFQ5e2UhiZLoE
w/iPGeI4Z8c2F6ERNdWAoHEqZ3twkRGWjvkEfG3qGzflsXnRt/XB2i2c0PFdcL7c1X8Nk/WfGdYq
jNJUOdYn+x8TDC+n4jgiam2UR9T//lRHUEW4Q2h3ANuic/4q7L2+d7LP2Z1tbceFwrOuiPN9oD5H
XUj0UNTxc7rW07bGI+iKD7pbefJjVbrtZvLA2bWtj/EpfXXSjvPxMI0DBIbGJrwML8j1XoS6WVoo
eeLr1A995uctxr3H+zRyi+APNANyHl8fw6OBNsPAFB6OYO+ns4psaBrVSkEJp8QikI+TLY/3HcS8
zRg08DFGHzgXIsOXDYzkAOJB5LVRdFivT5gHrUY1qAQ/4AC5QvP3ECJVVeSRs4+MKEdQEMCgkWcB
yvFrO4UiVUEUQ1+1Mxthv4xyh5a0NjnXv8xLeDYuWGA60GfABiLjpj7NBPqXej7O+DSfzQ/j2LkG
UJXBnRXbQMhOTu8uezC1CzfmJuTBIVhhdmWb+l7rpJnrvoZt2Wn/5i/NMbtTDiD2M+GkVuUsjlLb
1bP4en3JrI09XzH1sZppDYfJYLXND9PwUvJ0DBkfAPQrUIkCrw+A7zRGUe6NtAQcp3SExqtENIhS
wEmepPYYpZ4c+jNvOJGVK60MUrdVlaZWV1XE4EH3u6N0NA7LwfKEP607u5iAEw/t9voWMpdIgCWo
KUDwiQZJAFOojZ0I3zTKad9bk4/un61bfxXjF96ZNmQcfdGQOfRezHNTAT9CR5owpVLnNg5FPaZ4
liKF77ZGON7mgupeXxfTI7EsEJgCyIi3CvXRqb0SlRr+44QoiwvqSxbvYvGmQxWjh6jNszzb5nIH
+uww/sx6f0Byxct8Was8/wXUYabaNEx1oeKbCBZhrxi9fFJr7ff1dV7GTGhNAWclQ0caHSOF/Iiz
+yoXtCCc2rbCkMujWKAZve+mQ6eeBHGvqn+u2yIZxfpuXNuijg2QBaHMSXye+09D9SFEnkxHKb6x
eCzg5A+tDQGlcXZ2VCRrlFSCd+DsklT0BPx/O3Q7cGxx4jIjyfjGgmBMEuhJpFHrvZstcY4ni8Rl
vCK7ynQkyEpI8akueTILrAUR1Mn/WfquYp6dkgZl5TjKpRLcVss2V8G/YCXeMuoP1w+ItSAQJAEy
gH46Gm7UvmWpVCc92k3Qk8xPhhX+mpr4RkTpBSN/nLuTlaEBsWNp6B5CmRQcbOvNA8g+z5QQtuSk
OvR9eLfMum80uY3yxSZNu62o3EmYTs9qGVrBt7L0qOvNMWw1u1Z+NWnKWTrrcXv+e+gthg5OXLY9
fs+iBa/lIHlqI+21qtgnaXTXopGQAZBvoFwBLEJkT8WPv0NkERgcwiseapgSHUfByDynkEEDUUlr
2bm0myQH/E2ZHDu5gEf9+/WDZvgTBHZQ0gawWcLYHhXcFmi+zXkVw9oy2Z3mz9nnMnCCNM8GFb60
AMyHVhBVThMX9hL4xRy6NZciieGyq5VQLhvW1SRKLVaipr7ZvQuY8M7cKPGu7xfPChUlo8rqO7XH
WvTZKUKg5naoP8rm03Ur7B3DGx3Mh/+PtOvakWNXkl9UQHnzWqbd9HinmZeCZiSV95b19RvU3tVU
s7lNSBc4wHkQMNHJSiaTycwI2nDIbAlbWVILblh7uQJSDX3nYICWiJTZ+Kb8AWH5HON5mOSlpZ9e
ui7128LapcSbB0ETwvmxAndGARsj5ODhQU/t6e5uSitMZwsLJnUaMtZ+X2vNcdBrkO/nKnQbw606
iV4deMtHXwAwHYc0GZNkp5h5amWtU5Q1+thTPDQ6R7kot06vPF/+Spxj2UaijBlGSHahiMjANFmT
KqRu4Aumek0WTPGGH5cRzs9JWuZCRgXSOnD+sI+J8dQNkC3EvcKyE2jEjXEJIr6pCKBJ8z6RdEBc
jES6decf7PRspm6zOmHoo+mgVzibe7AL2Ddp+AyxqSl9qMrjrP79Gy160tAzggdaB2V1nf6YFZgj
Y8Q/w2iFFyf2vopfZc2AciLxTAuceSXC0fwpR/lj6IiyuvOVVWUsqayg4QEdf+zrPdSKjN7RkR/3
iT86b7oWhMNh0t8H2fvbTwgglNnpECXCOnu6JaGiDV2FDLUevs3mW9juo+GlVQ+LiITq3BtPgNhj
q6syy8gnZAZK+w3cCVBz2V62hAad01xKRXENLVMosIEGln2P6vRxqfreRC41Xy39nVlupfi1jXbN
dFWrV1EnmJ3gfaE1HOOHVVSmQzsALq+JR+T9QtptmLxL865PRb22XCxQPaDpH53DaIA5dcNxgYYt
4gmOfPmlt9Odbiz3ldYGUju4aFcRZDzn4YlyQ9K+eFCK4//016yc3pD6NKroeThBLdSyNpP9HNbB
5Y91HtwpBqavHLzrQfadOUGqFHKJ1ZQhm69+GuShSY8xQSukoHTI8zkMRIFXBekvOi2YdVOUpig1
i6Io9yakaPrp/rIZ3GCEowM3u9/xj1mqQW7qsm7S2qtK36yf1fAz0m+1dF9ATyAT1Vp5XoA9+geM
CUao7cbDkONAtBfdTbK9Yd0bRu1a8r4T3c95LmChXoTBaiS+ZzQJ/WRPpRFj4aCT7Obt1snQGxKL
WCO5KBoYXHDyokuVVemO28rAKy1Y1x3pnji1qzoPkiXSYOZ5GhKVPyDMqtnNJCHSAmTB5qz2XfK5
KAdZydzLnsD9OHjSR1aMWu4Zp2pZ150FKSJ8nMy4KsDQskNVoXP1aH63BvNajcJCsIW4iAZeJRHu
ZIwtMFsoNuLSkEOcTWHxgyYSneU10l6CQFdfbS8bx13DP1BoPzmNCKNe9l1aVXAHsuuyfQOeS6i5
xakAhusPKxhmu5qh0QzDBJgwD8zxbYgf6uTlsiXcRcM7iYUHLcs6a8N20lhv0URfe6p6P6ab3jjI
ToheTc8UNXxzjUHwgeYLOiOhUXW6ZjG4nCatgDFTB11fonkpevdnnQjOb+6nWcHQf18F67yYbDOl
MNlQoHjszUlAFNPtq38IpXS49P/MoQu7wgFfX64qGXBaI95rg/1SLtG/fP4VBLNTUTyOSjy4QIQh
ejCS28S5XWZBQsf//F9WMHum052hMagjd0q2iaOrIds2Ecgq9codhYUD6q5sQrJaMvYCA2rRqWt0
gA1lDPK6iY7oLVvJeDcH2++tIhgX3W/MIQXb87jLFue/W082azAtzFA3EfARXgf1adS3YSeq+Au8
3GDuzmoOHiq7BkbeOr4V38q941qinlyBj7MTN41ZTYoMCRVPiXynD0Z7Y6gHS1S64voG1T3DvD6a
l9imE00mcazMQJnqz7B0GxKM+X0eRp4FAufLUYhTs8UlZoXFuHqsTMlsjcBSt8pmOCQ31U31jFeu
nbW4IJpB8nA37Ky/vrVTUAxHYbFwQLGEt7Fudbjk1Aiv8pMGgszipyWK4PR3n7n8CoImZKsokUZ5
r9kh7DLLF7v8mJXvmeON9qM9qS56gwWryN1gKzQmxIZxnyt5A4Nq0FMlrvpWXrWudS1tE9/Zaj8u
o/Hd42v1mEBrjZBumXTcplsJhOHJ4MfzDJINdzKg5f5yGeucXg5Xv/Wnoj9mtY5ZP3dGFwMM2jRF
IHvJi+5FgXUzHtpdtneeJdcJxqA/SFtt2z4kfi1KzUQfknHQLopGuamwtHFr7NBUMM6vBrp2Fe1N
ra9H9R9uHGtzmbCM9r+sjXSgqaX+kVskcdH8tCGtsr+8rpza6cm6/m48W60rBqFqNBRiXfsoaMMn
o/QtdCIt6W4e/MrcVQnO0HgXyqIxJWrAhX3BNn4uyhwbNdg5vLDNXkYn3TvzkxFSTIzbOynYyFKv
af/lcvK1PX4LB6+MrcKli6MMoMPUbgqQqUFDEvwFavc2FZVbTILCMPcoWMExBU7MYTWZTMNLCSUy
AqILqIc95JIlsEq0lEyIUaXeWMYCMHL1aaRe3R+sIUT1EUK0HnHcTnR/EJnFBJkor2Np1oAXkmur
v6mqJ7V5vOyW9Cdf8g4mtIxNXjcOhVimx5l8aESQ9XB6x0/dngknsx1GZjoCwJ77l4VID4qTurUS
34M/MyCmcZWUt3WOWcTCFO248wbKU2gmkLS22shpAmhTr160Aur2eXRlWeSQ68mhdWRvqUu3UszA
mGXB+cCPYcjyLVyPKM3ZaRAtwd0xaD0Oo1TSvVz+lNN4GxfLRllCv2jTa9CJCGpCXF9BAoFRJVya
QRlyiqhhFHHOU7rjjCkwmykoFR3sZ6J2fO5RtIJhki59sFsnJVjTPhk3BZRS2ym5HRPVL7SfsSOi
yeE8gOETrl5eGatM3PwSvUDFNXyXYpfKVpj75rrdRWDL2eMEOqSzq7yle9GLPff7rXAZM82210Yw
TiDt6xW3LzLPGbY95AbkxVWr12wUJGX8Vf16YGbil26kS6dKeGAOoQyJfl77tav8pdtoorOVl87S
ijxYAEwLFBTMbjTMzhgWNF95kJfYz5Jzhc1/n7bm9RjHIlfhRcs1FrP9oJpQVnKJPTCr2TaO/Km6
H5YdqjqBI7lRjFwTk4KXoxlvHdeQ9Cetjh29iOomT2Bel/8q7Ctp+DX3zyDL9WJJ8y9D8TyEXq4h
AoLOVLwQnkK1w9jPOfi1vCXbWCE4L95V+xiSagN9KjsSUvLxYtkajnHIorK0eugA1yAjsvR9Hquu
ZN/b6DJanKNdBXXxczBNgZFcd1kZyfplnPdWrdFPiI6meTtWuB2gYcUUUULygtfaOuZg1SrMcPeo
Y3nV9J7JnhzfZSIKb95BR+vz0OLEsyGoIU+/Fx6JhshsEB8ru7oZ6/AB+YLgwBFBMGdpWUm1XfUt
0oM6POJlJ2g60UWRu1B0EhXkz5RDhnFwFJWapLQRKDSMLSvxWyfPbipiXeVu3D8gZ5NJKIQldjcj
+FmEvC/9U+LE+wQF3/mjkx7TRLm3Qd55eTdxlw4NoXjUtRyMsjBfp0RLhR12+DoZeW+dO/3vWSzw
mLb6+8ynmeWSjBJNEBPT3NlOchtn6BiIILMWkn+pfYB110aPAnoRoSd56mlmPCYTeFDwjUBl4UaW
VLjJ0B+aWPR+xneGP0CsUt1gzbmaGQCSa1wp6tf/nRcWhFRuCPiyhs0rZORNVoKbLjrwwQiQuzZ4
dwZIowquYZzGSnwhkGLjM6GxBnQOp6uGF2/VHtGO7JF78H2E9/78WR1AtR9uin35Gm3nQ7klfrYP
3fwg6gDmxvIVNhNcS6nria3BRkKnaaI89uIiwWDZnHiLAzWpLN9NuC1ddnnOWYVxX0xHg+Ifbfln
fUSlkcaYb0PHdR4ko6+PoO5y28qXnJfLQLybJzrYQQCE9lvKkcFsrgxMYGZhOugENIZAJ8VWypdN
mGGQvV12vf4TTQE3BgpoKTGPqSHqcuDZiXYp9BpTWgn8//TDmos8lVOKniF9aAZfy9UyUKbMcYes
6j1sotKXY1BGXraZE08wkIbpAHQgYBqRbX5Uy6EkoYLHsTyEJo+zfEwE1AuXMTiNpBCdgKg6nimp
uBFbZh8XozOLAS9VJtHvihFtWUDrr2zFLg8SIbhez9Id6lLWlYL8w1OX9DvYNdDAZY6Zm0QQz0r/
nsCP/iQ0s4MdCOQI7EN0TVS5mDXYPRqfRvOYRZkPoSesOnFD0xEEbU78OQFjguqAZ2C5NgE2RzNa
lySDeKrZGq4Uk4/LS805kYCEl1TcbLDO7F4pGxQrnA55XUvGzMtjpP95kki+QqR9QxJj0+aO4oIw
7mc/V0+XsXlWgssJggt4XUPuwASmMg7tHi3rCIBWvC8jcAOVKMANovlcEYzKbBOlJEtlwUR067Zq
4epD5E6iQU1OMD9ZR7ptVvlxX5IBnI54KZQW08MssAUt1V4L9Cq4vGa8Pb/+XtTYFQ5JUajsajx1
RaS7sZA1QjVTq1tPAq/5VO0ug/GcA6KhmNMFQSy6VhiwuF9aNZ9h1NB1o9doKkhAZXN+qUrMv8l6
+SPJoQBStWP6LLdDIbh385YU3Yw2xu8wVA127lNT+xl05sMsoR10qVs3Xdr+zui7xk+MsvOWZR4E
eLylBYGCQSnAICLAEhqAu2CM9AzWNiCjGIcXpzsM4U6JrpNesL15pRtMoP6BYhkNlqrQjURHfNNn
I3QVY/RIFX8zetPL1PA1G9o92l4/Sa3uiSy6qP5+gGcKU8p62zFXjyVzliiiVw/jtrjJb/uN4ybB
XbkBJekCzUX6TNF9jNcg0DJE7LKcdOAEmtkl5Wg2ZkIfzwxyp6ieOt733YOaHQsUxBXBThFhMe6T
j42yzB2wonk6loPptmnn6WMXjGl8l44ONFhHwXflQa4/KxvQOgMFdtQW0U2W3o0KGFMM5VaqWi8b
MX+4WJY7GtLd5T3K2yVU5gpsYApqVOxt2U4bu55ouwUEsgdT9qTwWUkyn0SCg4Jr2wqHiaJ4xe/G
VAOOHU7+delXJebdmzsp29giOWUuFE4FdIGDMReN9Kcb35KGbNAMBOwKxNcR5DlBwNr0ft8qO0O/
skWjiFw4mhdjDXESss1yoVEXxu8nwkGOkl2zmApY8tDtRYqK3DiFo/h5El7X+fT3tA6YgsfQA3iI
cWc965TRGkxAJgTJcV3cUkZHCPTJzfaye3CNW2HQf1+dF2lWaqE8AWNOrY9+zK7CJPFwI3xEAr3H
kKKrSZb/95AWdNfAvwse7jOOorGYGnuh3cqT8iRJnhO9Wcu+m54KPBcKi0W8I2oNxkSUalDD2EIp
Gu+5qRePP/QUGmLoX5a17znqmuF0lRh/3Vmu0mZ5JEz4H74d4551nIxySiElZdnMSn9Y+mQzTObm
8jJyJqeBo9LBPhkLCar500+3YCCta2gSqE6Da2qPUYJHV7DTYRzCV6NPPHGhMiVBBrMQzeLxFhUi
ALRxFNvBYGdzUznFKEiNvS7jNVSyk6BInmXrZTAPkfVQaglaa54uG8uLYr9p8TD4R+V16C9auSmY
CqK0k7CmSqw+DiC7GAo1iDFk2JYiriTu4bvCYjs47DlG61OGddWzHzE0HApo4Xho0HtuoyRIymqv
9nPjyrVza8vRy2U7eTkGJcpGiyTo3M9e6/GINnaDjIPfycF1ET44SKnQLOc6UuSVtaC7RwTG7I1l
wZRmqgBs1D6daKv2uZ+nr00TzBhnvGwX/VNsTrG2izls26UDqQvtyRyVFzX/Dg6jf/j7eKZHJzAG
xTAbdOofkdxHdu3g73dO8ajE44daSP6/QDhoI4IIG0i4GYhabjWnwqMdOOj9HIzbch0L0gMO9Q12
NHRm/gPBEk6WtVzIeYbk3bqtEq8+zvtsS+6ab/rGfDTd7/UvqIUHVdAF9laaXG1/2UD6Dc6+EVqK
qbi2BfYdNp6E/TilqAV7ltx7RumSDsoVoqlB3nlD+5b/D4RJE8BjrtktfQbRnOfG2he5ry42hpI1
r5hvi8/LFnG9bgXGZLKg0iSNUQJMnSVXAaefLkoiuWsGEmm0TIPj6Wz2GQ8tiaW2qG6SCP13oPuB
clv+rKSdwL/5OCBcQFAAnTT7bSCuiM1Ku+RsO562Mm44QYbBC19ROlF1jPuFHBRVEGiRNLLXHElO
M6jTIfw5chv05iGF7lX/06gzVy6ftPDh7z8RpfvCuAMaPs64hZwFEhWlBZevyWuPIqckKoLxVu4L
AGOQp5GBNItd5DYAzOm7BSMa6xCLjgwRBrNzYrxyd2UKDGJunPReM26QaF9eJ94BuDaD2Te1PMh4
hQLENB7jFMS3+3rwhQJsIkOYDWNARUgdNKC0WrcpmmxD0NlX9G1w2RjewbO6YbI3d0tSnX6iQYBq
oNtu7DxnaC7OzM/S+XUZiWvQVwnJosu6yhtSZyBIrYFUQ03IhBJEYW7zTpDwccuRa3uovSuUBsOR
pJ6wbGOy3Bu25E4Nju1Y8U09ex6V3o+dHh+O4O0XrEBLP7pllWzyPL1pm1n0Y0SLy2T0uZx3pU6v
78NBunUeyT00nKFi6yqW62zlfbgjfhmkz/arSNuemzitl4E5IYludCpJsdiz7bxMmNFNlmqTg/DU
quLDrOsugtcW/BB+XPxDC+JJ4YDZ5THuuINOm0Wj5HqePxoQJk4BCNgIKE6Ux8s+9f/YaaPuBf5b
SEgxdrZNX5GG9jtigivc50QrNqgZfrOKaJ82M5K1fDC8zEgfK8c5yA2pN5d/ACdC4/KE2xPOaMyo
sRfS0Q5jrUKflRdVMXbn51TZ8C7PmLb6eEhFwY1nLuB0E20LKOnjLePUu/NmSh0zRfnAjqUbXUFe
bPSoeSVeD3WzDDSUJDYDIneuTPLdZUs52/cEmtm+ud72XZvD0kK5Tusgb17KUADB2S6AQHesRivM
GEo6ta406zCZaQNI2tyngy/pQepswvGq1wT9WFxboNqL2RpUKyEjfAo0kkwxEgvLOJo7lRzi6iWd
ni4vF9eWFQTNh1ZxKJfMKAsTQJRJkA7XDShBwZe7zDtHJLhAF57JFTHY92UMs2pLOzlzVuPDgHi9
SA6kfp8jjFZ8XLaHbqQzFIxY0VFwSLeyN+m8kMZOzRYcermrjK7jld+1YDiqEMy9DMS7S4ODDLd2
cPJiOJcl6s/wOJ1XMfXta3KIHshNAsJBaR/tC6ANohdXTl66RjtrSIUOvBxLMt7IjvE2PdbHeJNc
20d5E22XrbFthfKiXECM7TtUABHdR0zEsrKyjRcL5jlQUB3x/thPgm3E8258oP8gnHUuZGrizMoA
BFm6G6GL3e2L0P+Xj7TCYNIsG+oiUzgCg9wvPrnJwQfyow3IJnyN36XNP9z3VPDegUAJwY8yDp1u
JrD9qeNCn6ajQp7RJAlufqThhXvZKN5GWqGwlX6rHjS5nnCBGPRvve4V6lWZvvbL9jIK78RYozAr
p4fFIMUJbEkdcKhDpWq+ytONlL462k253F8G47kCZelApZtKGbB7yR5AkwHqInSRk1ZFzc3s3Gmp
48DCQKtg9XhQNtxZoTLFYMJjAl6tKQuExxCGqmyH512Svg+izmPeB7IdOjWGaXoNA7enblDP06h3
5Yj+lfhHq/l2uUk6zBiLyFp4rQKgC/qDwzpChPlhdUJbG7gCA2UTBVBZQlHtzgiDPJCOtajth7ty
KzjGI+osKYwW5JWe3KEVvgbpKm0TF+xYEQhzaXF6Z1STlp5H02Mz7fLuIY32f+9s62VjTlWpyiM7
QZezpxgwANpraow5fYGb8cInUj20fsGh0VfMLJY04GKPrI8+t09+t/RXRBa1LvF2KB7ZUb6ywEKP
OHrqZoYdj4UKJnEvhthOHc5eRaqtisptWjn3evxha4Vg5XjJAiij6dwT2Cgg5HCK2OOiN0W0pNDM
YLofG1eVHow8cg0iuYkhINwQgTGe0GhobcsVeuMrgwqMgmQ+dEu6IQpkdzaXPYKuFJs0rO1iPIK2
AtoZnZAd5xsZdNvQ/XXDNCgKvwt7TLbcSbhyXobk+vlqKZkw1E7ZSMYe9z/03R6y0vnWg3tD02NR
3wvPSeAjeISC5hta2xknGRdcxSMJh8WM3mg1e2msFwet5tZeSXZhLLhI8tfxDxhbjKz6glSWCrA6
indTXmJWf9hBm3ef6KUrWctP1ZwH15Zk0XQhN+J+WckymMRyOpkpnWCpDNsdmuc5Ut0luYZsjOCz
KYL1VBmvHEIE3ZGaOKn191jRW1fuDJwl5GjVc1DImp/K8e1sv8lm6Ff2M1K2bdqpbm9Ot2r9FM06
nlQTV4Yk7j84FBU1AKsw6nBnTZmalGu1hb05m9Gu65AXJP2vZmkFaQF3V+Kd4becC1XAOA0BSodG
e03CSW3KT1342Gu3bbldfkTk9R/MUZHyKpTW/4yRYXKaUWoWxM8s1T2C8odjYXJd1KrEtWaVDDDW
NHlXxI0OFNnM7vFbvAwquCE4z4q8OvSKKPfgn9grPMZ7lmpZEMpwuqGIo7qt/GOJ36u58ORB3+DV
83pRyFMoP1td65m5SN2Iu0lW4EyUy2ZpzLMI554q51e28VjI4WMWLxsLK/v3Hw8SLrj7I/TIYAc5
dZKoyIZQq4BUNUeolbXNMRZplnFLDGjIhCdSymkQGp9iJDWePaxZxulnfw7kKYotFypmmNC+GeAw
c+qq6aMNvs3LlvGO9TUqdajVdRkXXOJAoBERDrJbveyZmI64jMD5SjAIJSK0h0M7nW2QatC+gI+E
DabP6nOm4fKVaNHHMBtoV+pFfWwc/0fDpa7gMULBvYU90CdiLmbfwf8l5Qd4EHyTZHupJL5tdK6W
fl62jHPknYAxzm/NkaLGE8CK/DDMLQ4hd5oE75Pc1VsZxPg4RB0XTRlRmlnQ5LWoz2r+kGGWPZZ+
XLaFc9Kd2MIc31MnyV2N/7xEnZ9BFbCxevQbOY3f2s41GbRnCCoFZipyP9ES0n9fuZ+5qM440Qkr
CY+8JhpKigp07vvLtnF8/MQ2ZmfZ9hApdQvbItCgFHbjTr2oL05kB7ONBjRszXkEO9JZu8JsDqaL
HBiSC+IQ57A+sYT++2q5YuhvVpAehzdYW7M/2v1mblW6n1yjL7xK4BP8dQNbLeihkR+z176+UArD
6RDcQVfra91Vk4hqTr8n75lEFQb9gWBvfHktQVVZAoSx0XYYYw10b3bLK+n5Rr6d3qIj+paf0H9z
XW/DIGvd7KP4lYl+BO8QO/kRzKFpdK1NR0BQGYrdYXId5TgbHjinLEivgJFgUDw8zZoiWH6o+jKd
iR6xM0q9UgE1bwy30+6L4q2ej2M8u9EsCCKCD2kxQUSbk6xraNnVhODWRLa2JLq688PHlzH0F6wc
s5JA6dA5FAE3DXty5yiY0m2RUUE0yL5sJ5FSimj1mMCR4BlzXgoAQugCU63LcpdMmTck/qS9X44e
/K39ZRoTPabSKdpCBhJEX8iAqp7iloqoGsoZsDtxQSZ+NHrZ9UOCBEMm6I72zeS1Ld97zNCO8nuZ
+kR1RxFrnMgpmFiCMU1MMOiwS1NehvBdWKoUrRuTMynNCF2jGX+/d+LvEpl24Hp87Wtjc/nz8PKm
9dLZzLNXD8G4caHOXUc6hhI3YInrIrDwgsw7vjZLv1QPhojSj/faeQLKhIykNediMBGI4ej2Pgnk
2lV25VWyR/zQVa+5lZ4QQ8rev2wsNxsAVTnY8w00e5/XsJH5hCpg7Snyk0LeayhUWNKnhaGhy0hc
7/iDdFbLbpVELoYBSKTFxGVbuXX3L/tqhcAsYWVZwyDTs6wF57o1fkJ0NRKxuXHPyxUGG2Ptpktb
Db5h5G+m87hEN2hNmHPw5mvoIBcsGTckUcEiC1MO0MRiQpIiTVaD0XfsYfVeU/BaY/tzdxyS21ra
Xv443K21QmJCkuykw5DpNFp0D7LhG3Lg1KKIxHeAL2uYiKRFalItE6yZJCRMYyBpfVCqgVL3bqN4
VTtBuRHKIGi3fMmKt2r0pkGws0W/gAlQIHBFbt3Dyq76YWqfmHu5vIrcM2u1ikyAWnJnCYuZWli+
RNODo0DQ7y4csHH9ooN6XC0aaRA4iMNEKmMpQ72ERroXgcjSkr1w8aYIvImxN4qeokRQzOYyp1Zd
BoX6IgpHEv1e3xLybcwOhoinWoTEbDENc3ST1VGkSUKj9FUixZ7Sueb8OYuaK7jRD3T/6JcGgzAK
gKdJRrMQUIDT5wHZfpV6yNmZH71x14nawbm7awXD7i41ybuIVmoW6zum1sbpaIaCuiLXtVcQzObq
7VEZLHpznOzHuP9F9P1l1xaZwGwdI21MELdjpdQSAlJZ5MvDVgt//XcgzP4hemNPI10ndTQh/FmA
lGOrRd/+KxD2dC/aNu1RJ8C9FOdQqgaLZLhWIuKwFKwXWzZoRy3VO1rGUqznWH9Pom0uIuD7XUg9
u+p8fXOb2SjQrGzyjFpiKa6zA8Gscfuu3kHX6U65afz0FWSmft67ut8dn6MeAs9ucyUJQip3s65+
A3MRaGx0INs05wP5hmeML8nYeG11zJKjgknjy1+OG15XWHQPrK4EUqLGmdUAK6q/h1AxXZr8RU41
f5jkoHccv2mKjWEWb5dRhcvMBIk4rEoFxyPSzo1yVDBo7C4baHP9Krx08s39sq2O4VUblC/y5j76
6A4vl/G5GcfKaiZ49L1i5gu9M0fTu14/SxCDGFtzkysKHphM2y2zLBEsNP2TlxyLCSZVPIaTTZOc
voaAUuw6YQBuQlcSTW6JNgkTVCyzbJWZmqaSvQ1hyulVKOkigmBCSt8uuowzH/7pbKz5ocw/hKMN
v0lmLiwXewoTEAFWzgIz0mPnVVvlIXHRJneHJLRd/Oja2JaKV7+qm/AhfTVfZXfaqTeD5/jP2rbw
C1EVQGAx+/zQlLZEhuj3x3vKhzune9ATwWHDh8DECH3mxN2B8Y8+16ZGpjuCLIMbp7ssfMaE72W3
5weWLwzGNwZTDWfFBkaSk+ek6N1k1jfZHLp1Xb2VuqgvhbvL0JACOkfQ/KM+dRpbmhbKeIWGpMPC
GBNYMl1n2Ixt4jf1IU73sugNn18hwsO3jvZsDH2xY0aFWXbFXBBUeh+6F3Row0WSIwb7DLe40286
0aMcd0ev4Jijog0xf0osmJfIbzo52M0+rrzC3l/+Zjx6K+iIfVnFnAbgwyjtqYJV0s6+J4F8nRy0
ys9f6/fWVfbpNj1kd4YXBpdhue64QmXOBSPL0WVSArXXjuhnlOfXWBJYRsPE2RbH1KCCBwCQx7M3
sanNVbOI8KiRYzxZ3ilZ0IEjWJ39Ltrq1uwu2es/2LQCZKJ+O6hSpkmwKbeJejSREnvhYKAZRyYi
si7u8q2gmN282HWWzgv6AQcnu1/K2Esi6yqfBXPeXA9coTD7WcXW7aIBKGa+tTXoL9wV8o0hGoTh
scGigffrQ7Hx3oQCzezQ5sYl8jGxnsuta8Y3TR3M1QukIe3kCmN1SXg1dg8kBe3Qxvmnu7RFZzDB
SUa5sU9DyaSDGHsy6QMYXqa0+WiQd1MUHbn+uMJgVlNDq4Ju4A2C3tdjzS+KD6v/3i+BEv5o9KAR
URJwP94KjlnVTop6uQ1hkq5/M8inoj6ZzpWw8Ma9w0AREOxjOp7cWNZgm+RGVdJv15HZG5uPOBT4
INfTVwDMqk16rCe1BYC232bFARR/QlFD3jmC8hA4j+nRhZf5048P9gEptiMEWo1U5UMd9wfHQD/O
MqTGoccY3U0kQ7RI1btidzlg8D4RuFJs9AiC2wMS6qfA6lzOhlPOCBjmg2XdowtxVq8yUQWFt4Ia
tEE00LGgn5ftlYEKpVQ3sUa3l+qH4NyLjAXy8Nr2sjEcT0CfI4az8ZCDshf7vNBBGUBKbCP3ZEy/
gz4tlF3weoqEYc6Mwcgh1KUxjQW+G0Nnl6wCq9oYa3EHutgSdDKNZ2ivfVb6l2058wgGhYnkeVvq
cjYDRU4/O1SEBr+JP40sIOCyTEUieOd5BYPGBB9DmtsC4gmdhyZvMMd6Rn+HR+tkHPyh8+PKH4wa
D7EvSSRSIREtJrO31KGRJaOAmf2wVdOrOf85x39NZMEYx4ShHntKKRpgOCqaX79Nxb5YtnZYBq2l
bhZT8MZ1FmNP0dhWLYO0yTDSDwcdOGkIQFMtlz+kMN0voLAgztUsOjh+92CdZBkMIpOE1nYtJUmL
j5fvQwjZHgrwVxx7aHnmbnLdbVI86nkPZPOcb8fD5KJsIXDVs23H4DNZooHyZVxnsFjK+iCyLK8X
PXNQ9zu3EN3LKgII+n6Z8DgOkqHpKihB7OpliPeWc9U3L3EeWCI6SxEQNXVVKzBmqamKEEA12TTx
j0U+lLOXT/4g5D07C7y/F+3LJCbwmug2iGcdSCBRribXtPD8armVSOeY/23AH2ZjfpTyAJ8aRFJN
VnIz67wUz4WFnXm2qMTHD1RfCMwOJnKMoWET3rcoqUsS1OiTygst/ThWkpuDArSbLNGLDf3e5/7w
hcnsaNuIY6eRgZmUzWumWuDSzssmkJ282FldrWuuExWq4SZpRt6SQS+8rCuaKzO3MKpdJpL2oQ5L
9znMlXRsdXs+ytNcv+t9nD+MUqpfJwlSDdd2xmRXLF3vp7XZ+s3Q27/ySQ5fMMdIPsCFEnt1M+s+
QcrtoJUOrPSZGUW7qLdA19cbGl6gMQd/bY3ReA0SyQiqsCBkSvv+uusTQ3VJpc8+qGeTT2gx1Xs7
c4zdYnX6z1huUjBJZEXjmZIRpNr8KNdWsc0a41FDyWynV6oRtFJyVzmJ6NLC3QOQucI+w9ueYjAn
j1SqFu4RSIIj5Q1DS0RKXEtz9ew4/32rGd0EKyjGO01MLtmSVCAyp+oeAuRubO9q503SwcduXWVx
DeKqIDe9y0crL0LTPhKQZehQ0lEZj20GiMuWOvYEmQu37fINKTPwcQ371ijB0JvuSNH5XS9SkOat
K96ykduDDxuGM0GsHEdrIHYOnWzoBOXW/WikGRyk+0hD51osh8Q7WddwTCgD04ohyTPgMvl+yrug
s5/TXlQ14m3+NQgTxSw0ZS3VCJCo+llWkMTyodjRtIqbV1dqKOLhPZ8Mw7Jh1BNTUybmm0BhexrN
knyZ6tmpO8+EfF0efp9st4bqiRa62fQ0YP91veuUxHVIDznpj8tuw11QjApSdAxesux7uaTXKYht
O9DF/QC3k5csr30jiGzc9VxhMB+tKQytzeYWHy1GO9WynSLVt1JkEG/q8EPvBG+rfItMC4NBGhSz
2NlZG29mkTFhp5cgNJLRSap/zMZfyxbRbwYtl/+AsA8n2YTmDimrkC5X3QsEszZl6wT/8mW+IJgE
yKwXqRwk2NHVSRBj5LshvWeOPy6j/D9J8p9Th7WEhIvVmh1OnTIKpHqrz4tbQHjX0L41Mkhhjkv1
bJHAGUWbjPeZ6AH+nzOcfRQqSayoQ4VUoQwXVwF7RoiQmInmakQoTBYnWXm5VBmiImR3DGPwwnET
hz//ZQk17B8Zfe4gNqE/YpVfRY3zP6Rd2W7byrL9IgLNmXxtTpIsyXYcT3khbMfmPM/8+rto3Hsi
tXjVSA6ws/MQQMWeqqurVq2lJPkEI138EMweGR5n1UuQO/UDL4tcoXmvw8eI18SwdqqA9/2PVeZG
UyDw3dQjrPrNW1Q9RWIMntkbod/KyUMC/tHrg1ydyBNrzKWW6pEKlTpYE4TXSP5QQPI6c2/OZUtf
REAnRpg7bBqLOPBNGInLe7+7lczjSAraFbspRHIRVbsCJX2Qngqcu3PtEju9sZkFLEMzTecWN7Ze
+94MxqksCo/dEBxrfXrTm8y9Ppdr5hZKLSRA4HLRFX6+X0y5NaMohj8EVVGbgFc1htuNbaPEK6ZP
7evG1rbJqTFmm8itPEtFAmNm/+Brd6JR2pAWMtLCVvVt2P5tNQR+EUEW0sIIBdDKxjgtv8tL3Re7
Bnw7JUjzQJo5qk6ecC6t5ZvZfXJqhTnVYAdTC7XBpVWYRz8B7YbuJSj2phwzayHVqRkmtumGcZ7A
pYE4YM43aat4Td/RWjbcMkHLNvCr+XhLwL1xfcHWTtqpVea2NBM/MIdusSq9mt2X1O4k8+d1E7z5
YzZgBFHiRhJhooPOATRuppCWhvQ65spNI/64bmt1OEj/QeR40QNmM8C5nmZtD9JLa8BOAE0Cst3q
ax39dZl22XgmcszLlQ9aIcY/lW0RT2IHMyqebgs9yF1XKl9yUHgZVxF45fyKS9c29jh8nsn2XNRx
pFR5UteWamxuwc0EaoyjHPHE3JZ1Zjb5mRXm4OaTAroAoKchgbcp55bWvLBsZXvDgEaWdlNdutCC
nrQpmhIfBtSksbNYp7OouEX3cwbNM/GFjxCt6I3hc/o0V/wRGnAkE/Rm2tLLzyyU6YcAz9RtbVU6
oibi01FT7vUypHG+b/coE9xf338re/3MHnungADV8AXYE3pX7mjcFJs024ItjjOuS9Aq+BFPB8Y8
3/MQBA9NCENitS2VrSpZreYlYNEyn/TBlaqcpslmjD0VdeK2M/AInOn1oa4ctdMvYOH+eBipQynh
C6bpkE4TlYxNwkOGXwKCz4fJsr1mQYfX0bJ+iTA5PprRFHT8R4BiIqGP+C12OniTUBweCjx5OAP8
f4xD4V5elOENwpyJZNbnaZC62pIRNKrgngYiOY2ec+WhEdCDq29BcUq5/DSrB8X8Y5XZskKJvnmi
97Wldy6kInPJwuPQBVFqAOBulrhcReb1hfxjkNmzgy/nmTBjmHVzqIxbc0QHNSehuzqVIqSkdFlT
yUJ5eR6ETIrul0EJFnKRRO1xNMPRBpGQ70C4PbNHMy+pDKYuaoZSTFVl1mivFDIn7lobJ7qv0PoH
QO9CW3z+DZnWTkIyzLUV4HnrB6Bjno9h8Xb9VKx561MjzJ4RUsAd536qrbwKrDF5SSWP+LapWwOv
2fWS1xpn49QUM6ctMevaTzEebXQCzRrL+0h9DsuHsfVAZkMH8AslhzB9l4k3d+h4tmaZRpEt6a/X
h7zm806/g9k/bYQ+S+g/wOdlgVXKTzmZbMTWNObC0FZXELw5iGLBcYQm//MVTBYxnrCSMGJZBYM4
yBEEqGa614dzCaVY5vXEChMShWYZpkoKK7Ga2WJjQ8zOILue3ISV56s3vZ65vrSPkoOoW2P3qiZf
/vzehJzPWLu5Tr+C2a1TSQha20Q4n8jRIcQ+FBZa+WiLVlKtRt6SB2henVtNBAJHUcA8wrbFAizj
Q+YQ9ubZLG0wJqK+o0tvaqvyXsnfLCZsrAFyRBRLYUbGOp4vI7TlIMoeYoJVOttgZ7XRM0UnC0Ts
R+BCtzOtnMGJdh1E27/qzeRG+/j5s3SyW+kY2aKHy+w5tcI92fC0fdbn4D8fxvIYIZdadeOAD6uM
h8QPqTxvE5nzZllzEKBk0uEH9eU1xqzrLA9TmuZybWX1U0XgI+JNO+1UAAgkXkPmWkx3aorxRdFk
iuMsYzht4xDULRKJVxbkWWBcUFa16ZDMsFBAQqARK5rwqkmrN8fpIBjvEo9jFik9TETxVq1vQsUZ
sreQbGLF6YSd3+xFHrp3bReAXAgFaoT4C5rgfHt2dZ5NsbjsAsUlhlNFe5Nn4ruCyR4BSZLxIgfj
tE5YdRVfCfFyiLELClrtGrfxAKJtPiLvebI7t6SZ7Vs+RSUy02mzKUCYc93HrbnsU/PMzhCKTE2n
ZYgRpDQI/DQiY13ZRfO/2EGsbxBwfcrY7+dTaWgDiZsIw5zG24UqMn7XiltVerg+mtUFO7HCOGwi
CYOpSrASx4RqwkYLAGTh4S/E5VvZJVu47oAt0iRgFpixDFLaQewaeXrTyI4C8epxpMaTHzx1M5XV
4iYx7zLYVwzXTB2Td9LWzAP9gRSwouMJdSESkE5aEIrF1ID797ZRBnvU7/XwWR0/pPwnunrC2W60
nYFDId+ibfP6BK8c8yV9BDIfkA8D4MKciEbH+1M0lcaqifDbKCs7aFQeFm7NBpoUIb8CdRwwhjO5
nC7pIZ1lasidlj0a8CbVVfWE8zpbuVMlkEEvHF4AEpomMw4yiFpS9yHYoEMDFCzOPCu0Nr66yGnQ
8h8ZnCt85ZSdmWNclxZOGYlmmBOG2PUF4yALI617xPTquLm+Qt9XE7M7JchiLaRhIhLD7J0aGkoP
TegUtKy7goYuMIt2QSF/ltjdrvD62Jpp4bwbNkROfvRWSHUrpoH9kdnJHjAfqr/WnMGvzfXJB7F3
qWCmyjAr+KC5s6Toc9JDGy47rFPaB4eynv7hQYwJUCQVnNJAE7OxYR+ohaLnsCeiJYMKVqbYGPVH
8xJuzIRCLJoWOk0mizPvK17hzCzjeyS0m2DTwuxT5oyEBhXtvMIyqb9V7qL9vDHd/ialI5TOzV9I
0Wf0zdy+NRtw/8g0cJv3YzHbrTtxkblrUSw+DJyukFTAjmcrHkEbEdQq8WH+o+CW+8BuP7qKGra/
DxyxpiWdKGKQLU9tZ+0Yn5qVzj2+H6RQiZBhNmgg8CH31Hi+PuOXNAOLRMrJwBg/LJNB7SsdFsaP
3pY3ihMdi2P80jxGlv+gIgdMgwflBdw8FHAEexc6Cf36Lz+BWfSsTNQgDbLWmqyGdk77Lu4Vu3i8
yw4fryW6DoZnEDPTN8GGAK893fB659bQSmdTwMSQphQEqK1iCoTNASzzX4ZVbFSoUW4/XgoPAko+
CK1+KQ/Gg+np9xP9fX34aw/PM/OL3zupQI01cEQKGgMgqHRrWJrXv4v2SEEPcP+BdgurdWSrHimn
0HqJL17WXQdNMP7CbcR6OIghRGU2J63V+U5TuipIRmqQcoyajcIoaQ9CsEPpkMSW0VrkVxQ6I68Q
sHoHy7qCKphE8IfNIEylXmr6gHlH65eTyi0kbBUKp2wplSfL2wIKGg0NOqCE8uNsHEteG9bahQJi
O6hpgKlWJ+wdKYzSXCgd7A/qjRHbQbzNzQD54KfrC8wzw5zhAZT9UkOwvr4AF1YVe8j6fAh1+ENs
/d11U5cdPMuqgopJW7pAwQLHXPthHoLJatlL5q1vgVjc8+8NJ92OP42foidv+pvxh3DIvx7U34g6
XFwlbmNPdLQaPt33+rD/fAozbMhl6UMgYHaTCce2xxsYT9PYzawqhsGxtkDc4BF33unb65Ow9sZZ
Yh4RQDJQJSJ5wRyoSSRga4sxCe2ETtXRA6G8BWo8VDGyGYLQ0y0SrG8t9PWkZuDcYGsOG6lxBfsK
L/GLUkYq1HJVTThWUnDwyWfPE0RYCc4XLQlEJTgyeEyxMdekmkOwXJBSOE3gQykLPYCKUJCCMS3j
6qYsv8aEQVCxRXyH1DQQzCz7taqTMNcJaroZOntawXyoasOKVIjNRr/6kpeFX0nVnllbdtSJI6x9
sdag14UnAcTB8vSQ1Zbv63ah/UiGhibNQeHRH61bROJFJ5hUEHieWwRmB1I+DRwelHSdpsY7UXmO
s4x2mfwwdF+pH1h9wiuqrRUbQH2LU45HFpK3LOwqVuK+1RYVQrG1GvUooUlKknKq1A4ZthL4XGdI
kQgomr9B04PWybaSOfHtyrqe7SImlI6DqplARd9aadtuczRhto3sTEZvJZFCp/D1+oFcPRPYskB7
grcRkM/zWW50MRi6YRGVbSNAE5v9SHgibGtzKoEeDhrVELJbMuPnNoK4mAiRwUtQFBON+oLOPiCX
teEkfnHT5/nOh/6aoEQbvVYoulCtQkyRRAaJkqrynPCa5wO2VUc9Eyp0F7U5qc8Cue/q1soFwynH
1lJM/yabUm/0x42YSm6ep64+PIiFZoFF0ku7aZtLIoUUH63VeK/KhhWCj6vrBtzOv+L8LUGxUkUL
YZ6khykCiZDQpiic6xznteo5QTCLd4+sKogMmPOQKFIoBARfLlYv+oDOZyq1r6XhdeGdWtIxv9EI
jx5pDUEHqb4/NplTr/lqTUgDmwGohiOgDnJZQIuwk8mCS4rb0TyIKUQTOqAT3e4f0sJnxpltE6a+
NMYTjHeD8Ng28U4zfjZi68RpRke/ogqPhXI12jsdLnv0cvDtje0yXKjNGMjxhflrgoS0pthaoEEa
xJbrDQnQcKUg7dLSlHiRAG/4OUw3uvl5/WSuhmCnX7M4yBOXi7pYGpARX6PHjW2O+2/EMPThIAvg
J47u31X5C4FOep48VynU4h449i/InRCv6EjearioobTNZrTURKyrUOow/yAzQ5SrhE/IvkjSVoXg
pu6aCbCGvNr82lP61Cbz3FAiUSxHpYfvTR/C3jWgTyBo1JTdfixpEXBydivO78zZM9bCaZCFwMSl
JuvFS96U5dZspZrjclb8+ZkR5twq0SAExQKbjPpgG0DpT1Pvay0CG0jqtso/gNdgDWU/E6K+y/Fh
Nk3c6tk449Y0I+Lo0oxexGcxin62heFOMQIEsdxe3yfL91/EIX8sspp7CNvEuO8WxCbwvKWUbtCC
Cf7Wf8jwY2DA7yiIQyBOzngDQVPQ9BsDzCvgSUZLYf5FCKegubL5zkwwx9+X5HKQFuwpifMNEqNg
g3EX2EEe2GMYWZLwcn3mVncGNO8gAwM5xgsxe/DbAUBWVBhSTntBdhv/to48AwI4oP68bmrtDjYX
fb3/s8Vs9R4UjHUzwJY+F+RuasuDGWn33Qyt3B7oaFkSHiQlaqiIjDJYINPpzke+x6nUcNelWXzb
Gln2yPmmJX1xsXNOvok5GWZfDr0Z4Zv8LH6Si+ZXRspjmiYf/vCUoQCY+L49CL6nJjGdFVDC+MGH
pAU8n7MSEpgm0rF47ZqQytEYfqMyQEf+WAFaV4Dwr3rrWttMnjPCI2v5bltkh3tqh3n/IY9R+aQZ
0LxmCxC/dUD8jU4hEEcqVPXehMNkN7ezk9nBg7DXnOtzvXZIT20zD77e7ONJLxbbUuKpEJBARWib
yf8ylae7jIkXikLtYmNB3Df5sTfVndgoKO086d3m+nDWlgwZeqCcTBQJDLbDa24gwjUtdqLAMoin
B8m2QAsbF1C6FhHg2PwxxBwbRe3HSO6wRXvjg4Sdp00tssu+/hiE+UZe2NmMjWiMVJ5asG89N1J/
16nmc4nNKubJMZ6IHZk8+v9VP3XyUcy5KYCFGEmIjyIqlfS9gtCsMbxMB1QZTT/jRK9P9treOZ0D
ZlEFQeiEWsJkdxPKCK099nYBaNJ1I+sritUEkhEtImwlciBjXo8xkJMgjw/10gUfDlWBY0tEznW8
Pnl/DC3/fhJVFbHm91PcoGci/62o850e3XeGq+Z2N33I/sC5HHnDYq7jegibCKhdHAhZRhKAEhMK
JGJ9NAnHwS8/xDoXw/zPsNhbuMh01JsyoJHD6LVBASIldgZu3VZ9rkJbN5KbcfCur9halhJRBkJE
Aw9mRWNv5MQHCPS7j2LOxs1YjVQEMiSPSpoqxTGRIS+sla6h/u66LzX/lNCJjMcXlChNW+syzses
7dHTb2FWdValKskzXN3NEOe0BhTDHio5tJUoTDbXx722pKemmCUt1SI1YqhGWskQbNNepEHUbeM5
s+ZR4rz5OKNim4OnrhylEd0IlioKh6JC8USWNprOKRWuxgYnI/rOwZ8cCeyatNB9mPGF1AMn9LNQ
ADyvto4QyDRtJSsRAQocNG/UUd7uY0ePUIKFKGA0GM71yV07nfDqUBtAwzyyzswdaZChEyoV27gJ
BistQKvR6hAGVvdD+x6J48OQz7w7ay0KMxGBAaCApKTMIusHBHx1CMZNkCnIj2bdRbQp4hRG88qu
ZDCABYHIOawXJtVFYekP8wBzq/RmpY+dBuYBQZ3uyjKDcgySDkb00IC+WQP+/fqkXmwjmANrA15z
0O5dUh/nLi9s0xRdq3oKmGXoFHXzIbcjOkUJ5zW1auYbug3YoQGQ5bkZXSQiyUaEr31cvuQ9pDTF
+s4MecWRZXLOPN0yGiRX0aKsokLCoor0SMtUJUQE5Ru56hhVEv8gWvgyJ0Hs4K7eZ355TGLtuZCr
kvazdvCDDP1q7VwtWQNzmzSqyjmna+spS+CrwOSqGvTEz0eeqaUYzVWYWb0c0iGMaTIfVSRqkl32
1x0GGD0MiUAOYEIv0DQ5xOnDJokzqxw6CCt2AdAzOXh7RCDOUQlvhJaXBFqbbyh0AZAPvIIIwpHz
wYl+hry52GQWeAp6SmKt8dqyaDjX8mWkhYGh02k5FMA7YmHPzZC58etiwpVVhp4EDGLthOYhR3Eb
aODUBgmhV5OdVta0UT58wwmV17De+t1dRDin5TJOZ75k2ecn7jCJgyiIxw6g66dmIVer3+EIrNn6
7NAMQ4VtuFfvQsdwuo12nDi7e20nAXGDVmoJcedlab+XqqZfdtKi9jeYxUzzVhOpDg47y1cHgPkx
/de9w6pJvN/h/dB4AYrm8+GGox5UuZhl1ji6ZrdDyg9/fk2A2Zc8qdfLHOZydk9sSee2lEjrY02B
rQnZ+yzc5D3oJpAKmY/tbMvy/QTkeS1w7hTp4sZmrDL+T/ORgW7GNLOGLEl72ox6fJBEvDd935gO
SHzLt6KvqZ/+MBqlG7Rdg5YCjfjbgIj9PUCMOYjapSUdKIxka4p93VtN3UCRoZQ7MbdSwRTR1BFo
zhAFoK1pobo60hTphI2fRMFjmCtTaldCC61Iv1d/XV+/tdFhx6BLHChLaMoy66dWUNpQDWxXIV6k
1DZlYUfBkzlzzKx5dw3MZCBoktBPzQKKzCGtJrGIMkvLRADCRNdoQmfyZc5irW4RvMGBXZfEBaLL
nL5A1fpmqHEnDpOZ9k42hOqX0NddQidfin3XjFAU95uq/ZHCBepWn6P3mwZJFvL6xb5rkexNg/qv
jkBEhtdlhSTmKe5VuQsyS3YFxfK3ol1YCh2dD9EGsMTt7gNHRiGeCik6Qmi8iwExqZxs01NUdW8m
J/c6QCYepH31kFv/oPW+FKf/7+PYnhRZLAZBqPBxsxrRSn7ozC0+MlS8QT/kPQdytLb4p8aYPTYE
cFjCMhOAeEqgxRFq8ikOlfGjE6L09fp+vrhvgKEH2B8+kEAOB51n5z5CLMoyyoICG4DIz/rU3DeI
XP7ehATgFEF9DzNoMCbIOHSjmUyIu0okYORKArwkaHj3yMVA4HZOJ41xdkBw6Fq2rJB2X4eOeCM5
ht1D64ECze/mR98h9tf1cfGWiXF0U4TO+SpZNmzwo1W2pej5CWfqLuG8zKiYe1pRC61sBtjQH14A
K9z2dvILUqG3e9G6mzd3Ps1CquwjV3YC9/roLt8pjGnGNaizWTeVBNPdl/5zfulv3/HmBEZe3d1l
3mglJWcF16cTvg5pZ5Tz2ZtRKmVIpne4jFP1a8zvpO4m4gVXqyZAJbjgGHWEzMxO7MwijoYawSxR
Jy8ZCEW7BijceZJjl4W8ZepEpDkhlAxtOoPZGQD0JlL3vTOigk6T8h7kH1mX7qUGLmpKf9do8AAs
w1KzZDOXKfxpdMdZvcXEhTc9CZKZ1UtS0oq1vGzOFs9GPamfiSkMLjATvVWlsYCGE+WB1EZKCYlu
RjUSXlFf+pGJneaIk8BrTV+7NlEDxpTgVgPGjnFpxMiHRF4C6Vj+bEVngBhRNW80nroCzwzjBPwu
rgaxhJmkOPqxXfqHLsYKqJxWi/UFxhMWoGUQXins9dwNKfjYqiSzArQKun1ZoCcp3sfT9NPsnkMA
Nuq0s0CC9NxpgpunM9ooXzgLfPF2X/bYyScs/34SN4tiHAaZgk/QAzv8iXp5DNaVr8mpnFtJoM8D
EtsiWie25rYfaMy5odaiWBm6muDoAVEE5H7PjfdBk/WKisiyVX4bxhM2Gx0Lr45+Zzxps9Vhnlhi
HKAsDU1ULjFs3aqoFLyEYUcT4GFDEGJG3bAt/YGzuKsXySKTDNC4CTAcMzYhmPpaXuJXsCWiTwIZ
XrvulL/mDcHyIfuKNiX0D6vmxYGYIqUlJMcMgtY9eUQNiJLZ5uyRi5ryYkQBphCRpAb0NuMEoCSp
K5WA6A7tQEOxG6cnJF/reW8QoCoXGidb56Gy1qRCz2wuR/RkXwaRX6iCCZsSCl1FYotwNeVbLx9l
360ke9Zuw8qa4ImEl0oCfVtHC2K32VYrtiay0NdnYPX+RFMoiKxA3KMDE3P+NWbeLIyuS3xb3AQm
OkA//fG+jKng00F60Hw6I7bMba2+VZMb8Br7BnbWruuccnhNI6eIObfqmoNSFlSiqWLVgSdnvmcs
kEdJ8XxQyefcvAD1aU0lYJ4irxdOWbUEqJoCiWT0xl7kh0w/CGukfq3GSe1io3gIH1zRTvc90IYb
1X0ZqOjqtxE1jwJtvK6nOS2s1xAY28wy6HgjOsk2Pxr2UNBN+zIhyOifZs+n96XtH0Ln6fpKrV3N
KnYqAINoTrwIErukaUZVGRC+4c2HnTNHdwax/sUGKmYien4Bt2AuoSYyig7a7pmVT+pGV6uDXogb
QWw4zvGiOIBTh/+WxAogXvDS52s8JGkRpCZyK0OTmxGdB5Hc9vkQ72pSZcC0tOS+76Rul00t0awp
C/Pn6+Ncf9XpOsYIIVJsMmaX4aIVaqTJ8Ejd+L+Ejo7vADOrtSu4qH3LnFBjbeV0BZBB9BzqKshq
z4crxm2n+0mPp9HgmvKvHGUXNLFfH9HaLXBqg5nSBMpqVTgvxyawZ3RbSBsJsKS4cKscLbvb68a+
v5iNnU6tMXcO2rTyMA4woqjGCxPmKqrT/hUQ+IwGVPtdeMCbVamFjPJ+tnbq72kjcr5h7RIC2hSI
U/DxIwPArGAX+wVyhPiEesZh6IDBiLuYs01WF+7ExuJBTj11Joy4xGHDNyCYDCo+cSs14bueNbyk
14UltOmhYUn/Brfj3DETGhJB0fqoz63Z171IDCxJR39QM7vXF+7CzHLw5MWrAvItXyCOs1yOZq3D
wROqbdC/Eh9V2n/YiKcmmKirKuUJSXKYqPDwEvz9rDmozgQ9gaanQevC+YcRnaRpGY8lV4ncGPVi
rpcsJTMPIdhnpmj+cd3M2vE6zQYzR7irKq1qKxyvOX5rCluvAT0UnrXmpylsSy491vJr7PE6tcYc
ZimIpFkZYA2ZhjZ9mQOdhtkjYuewfG4NpygINT5JtU1j3uqtha2np4qJBsAjrwtBjksm/dkUR629
HecDiW+jh7+fzlMzzCbJDCB/SoIB+slDAExGWliNYgvCZlY8RM2cLbl23ejQm9ZkVPCAa2KOsdKP
uRT0YDCpXzKQ4YdUeo13/o8poP8gyrDQaiP5KSGuAIjq3GHUaqu1qQhLZOkS8VLpXqut61O3fCy7
N05MfN9sJz5JmuS6GqplhYbnefgtNTaIAzIew8Wqd/0zkItUQyQlMmixEHyTwpI6cAT8gy49OrzB
FAWEE9ZGYnaampSoLagiQg15r445zSDXyWNUX1v477ImeI/wUvnuZzuZK3OEo22gYQFufRQQvDmD
8gheR1IZ0LH02jyx44Hjj1Yji1ObjCfXgBDRkDSGiw1mqoDqKKhp29+QzB3QshYcQcQC0b/re2Ll
1C73B/jcUTEGzxPjBIU2iGuIGuNFgf7jngABnX3G6PiY63fZ31y39Y3rZjYgjOFN/901hBj9fI9H
0IrvotpHzcRSrP5hUCiaICYQJz9FN+1WdrPdbOU/THReprS6M7em1+UUGAsaO2hj5r2z15Jwp5/D
ouW0wk/yWsDY873haVb+M3CSg7+hwiG8kXfRA/lxffxcg8xkB8NUlUWM8UcahWYp+jqD+3ajw9T4
5IPEvPR+cywu7v7KjGvLdXGyjech8+U+gcUB2nBUoIk17mL3bka2P7ckL7Gv21t7Ep5NKXP9hN0w
GFkFe63d7uX93KOpNkGTYX6rWOStOAb0GYTSRywxGFEauFNOlMKdYuYM5WFdaE3x/QHNoZFc7DHN
/Qh2zyhr+Dpq57SjAqfSubKvVQWBK/IZICwDRcoSO53MMtpKu1zvAfeCWgDW1rc1o6dT4vQ6Wl7U
30aMAqj6UiJlZAYh3qMuEvY0Mb/keD5kyGJ2zUYZ96b+0JKtZvwIutwR6tTWGxeA7usrdHnel081
QYsFv4aua8Z3ksicyjnDp6JPLhp+iNkr0hc9wSt9/LxuaZnps61nLJwLCtr2kRK+zEo2pjBrTail
VlcUeEvMChov0/nvZRRgBTwRKB7h5rzwX+gpK7U8AlJDr7N5hx6rx9GUZk/Itce/H46Oki9Z3mJL
xuN8jXu59RNzRtGQhMFbhozuLAWctbmIFDFjBjJ/KFxDxOOCsCFHV0SKvB9KU+XrJD+0QLxDKkkM
AjC3P6l/j6NdilKgXAQ3BDL2bGeunJdTMqs1KkdR/aSKwd4I6yczKDlQmks0BGgN0J209PUhpYut
cD5xxSySxBQIGEu85odhDU5/I95oWzSibfw9ikg2scmNvpU4znY5c+fb77svkiAhBLjQBcvoEPh9
NsgKyFIq4znysw3aoA5GqHI83kpry7kdxsOKamFUdQo7IXSSmuoxQvVSQ428kSbAsJ7HWfCkvnto
osEJ0F5YtpEF4R7O5ryIVr7nGL3F/ztYZnMqeiZGqDGCm2mSbzsfklRKg+YiZS9oAQR1DEcd0OoO
89fPBG+OGWfbJ5I6KhXMJvXCQC7TUtSdTNtet8Ib3PIVJ95Vjoo26E1YqVOIONjF+CijJie/TP5b
mtz4IE27bu8iTGYmk9mwpNCSKtQXe2C+gC8Prdx8JhNnf65aQfcbtiYaQQCEOh9VnoYEOSr0JyOI
JaOH3MvQHWTx5fpYVpCt2J4nZpglmmZ0oGSLGeUwv+gdld9jQoVjtGuftW17X/7QAip+8tQBVxjD
YRZ5ftS/4TQv+oehiNagGxZzGBVPIB6g0a7+0jVbl27RM6mnAF6/TTzRrYurbVm3E5vMyzBAc6k+
lbApjqBb/BrVjg7Tsxkf25BX67z01KguIGxe+IsB72Qh3kWI1qS6waFXjUOdH7rwUCu3bfkkz/c9
T3VpbaOc2mKGBWG7eeoK2FJSkGZqTunbSlFSgYfv5o2JDc5FJSq0cHFkXeoUSLhUxe9Ik9w4B3ly
Lltax0PIckbGAr3nIeiqOlhmsbwtgk+9fwTFNeXiydf2BRh2AClCVzCyWEzIU+cphLF1FWZ0tEKm
R23YzSBC8tsb8E9fP25rDvHUFLNWo5KOBdCwcIjx1i/eiL5Vg8//zgSzTHlRKhWYlGtrEEdQ9NwJ
5Uc1Bv/gAk/GwSJyzAa1T19c9hw0ZJyY5DUoFVWRRr6h3YqmzyserO49yK6YooakLOiZz52h1pZG
jdc+7I3S0xzHgTVro12jF5WkOZ0a+VkzeYj01d0H6gqEjijiXAQIphKKQT34yIAUtZ0sFwmYYdBt
oDxcX7B1O2CsR11koUBhxhYUYg1lJ8DNzXzYpokVT2AaEsC5OXE23/JDbMQDb06gordw37LlrwhC
ik0zYxKr/q0pb9B/SOXCG/EMqW05d8SRY285N9fsLQM/uZezMg8GaYQ9ad5AyEmW7KB91cVDXnLw
epcwVnh2QEjxikC2Hu27y5ecWKqlaIBnxxQOB/M45Jb4nGzKTXSod+mjaDUCRTfqHaB0n2a3Sd55
kt2rl9mpeeZUy03YEHMx37vFsUNqIqb5e3ojeJHdbKAL+7f7BUgrccENG2DOQdXnfLBSJohpG0H0
Aj18je4M7cGf7Una/oOVhSsBMTk6+NkKJsANqjTN4MWr4s2o7rXgsR5twXy6bmWF9kkG4Q0KjyYg
uZf6h9MgzmPWy1Ac2gk0ciT8v/HEG/ko7Uy3DWjhgXCKuDEAqSBoiWykeW4gIsx5oF/uVHwFkBRg
lgcR4AXSXFLMGNgb/HZa26DcE0D1U7phcVfWnJ166f/PDTFHYjCCUFJVDHeUPwKBZj3e8O+cKeXZ
YA6D1hOjFRIMhty3e8hkbQ1X9gAF9iKr3XRu4EGcy0m8HGRhgh076pZ4hqMceO+rlchSRgIBvMwE
/pqAT/98nyrT7KPVzYAGwVP9AVxTR+dbzQP7xafu5Jv4WT2Iu4n3mFyi4nOfc26UOYqRaqLTeDHa
fkxWaYOPflPvI6psG1f4VR+nzfXJXpvr0zEyvls0EhIKPczF074Rv7T+o+Bpb/DmkY2CulICUH6G
jScIoR10mt0LVCTU3z+bSAy2B/Fw/18Nim1MGs0uaaFcB07KaRurWxBNgz/kuonLq+hsmVTpfG9M
GZqw/BQm9AdIhFLNLmn0M/d0zna4TDfi8XSyPiyvw0jmNoa0GNZnWxdU3PeJJbqpq/zEWXCK7eR2
m0fDyWngpdSPXC6l22Xccm6feV0FWuArzbIdB8cHt7FybN34NQMLcgsGrH7T4gzqOItkG22PX+Od
dAuMjhO9+9ioPHQedy6WvXxySRYkj2W/xbeA29SR7XAfo4OR5q7pJPv4HXCYJ8GLjw/hYbBij/f2
WsnynM8E4/kg2quqybIS005zfHT+UxOwcXEj0s+9RI2P5FW4NzY8Wfhlfll3gDTmcrugx05laapK
oZoAxTTAuh8RL22zmzooOICTNRdwaoLxOIEcE0i8wMQg9JuyDDYRTkvV5bvrJ2btisLlRBbMnwxk
LJMO0MEL2BYtotFiUN+SEG1eTaaPhyJUfwxDa7i5KnEukrUzqito9IKunKHgcj7fL8rkG1L1P5xd
167sNpD8IgGkMl8VJs/J6Z4X4UZlKlFU+PotGbt7Z3SEEWynBxtwT1Nks9ldXRVM7z2oUGXh3cjA
CSj9aNxHEKIVNdB5K4Fn2gNfvtZfi3Ny0aAyyNDK6XVUvIUFKMQr0Hvxqc8vo5UkaulgTsR0Uzke
jLHzy0lt7TQOpgcFVB6PaSiezDxF/6MyX/oueGoJ5r7N4fX2J1w8A5dGZ1ulIVVV5wR5ohWOD2CE
8Mzc/mknI0YNPgegWtIw3gwTKrgYlEezaO7QrN0S65Vk0BrQ5YEbFmSDwqfbP2thZ1EQgCGbRJ1X
//L8LYywtscE4m1MeYzlOQHBp1WiYeqadrwS9hcyZTDGoZOIkg8FInD+BEHvhbCiRO4aJYGbjD9Z
qXgUxMBlDD54POwtraAOQTczLsYnbiQr9hfP6sVXn23pisdNEOT4AFSMm6Ct73oIixdRtfKhFzcX
PEETetL1nj9HdDtuW7tHSMj7T1PoYG8KwbMCcN3D2O8aS3H+9QeEfO30TgUXDuoYs66hIPVIEhte
Zfk3ofEN2Jwe8/EPl9qxNNautEXfLozNbu6KmaFVSRgLmty3ebpLmz1hrhkdG7GnduTd9m3xi12Y
m4W9Oqxjo66xlGMA0Kjs/MQgbh+vdejWvJrd061iEkUGCAe9AMuw9j2KPYV8p8m7tI+W8uu2T4th
7sKnyeeLi1j2rGZxgyUsMtVBuupV4lfY831WraFT1izNLt1G4XVMphe/yf8UKZj1VdAXvnCQeNz2
aPkrYWxENYCDAevktUeqzXQroQyVBU13MDd1N0mCYXZ3d9vM4m2OWP1/ZmZfqcJpM6wSd2ApUuIF
RUx3QxeujeUt74W/Vmafh8c6aewWzpgNsNrWRrM+JKDuYmsqUJD4dtul5S+EkWN7motBF+x65YBO
GRk4xCHmYCuu0uI9aDaOVgGUxdWVRGXRLxvzkUgh0GWblzkrs6daYGL11DhxavNJq94tSGaOxVPK
qUvXJooWrhXgX/HwQw8ZkN85pyXXRjTCo0mbE1JgaX1Xt0Ckl4+D/Kj1u3+/iDYGiDHvg2sMcJzr
ReQ6UvyEo1ZRhBgKlXWIPFpN4i0vjYcsTMTLbXNL29A2MIQKrhwM7s2nByQvCj0XIVgU6sTP1fBu
CPvNbRMo/OE3z3IhkJ2idT3pQAPRPNsYSWHngzGJjtoobh2MJIm+WSEgA1R0ZMTAbZq+8EDpfAJm
kr0Sa/lP0J6ZmMoPimdZ2tFLAF2kx3DgEA/jitjYSWygkGMrp06r5V0raMcdNCexTKWWVj97O28+
0qzXXKOh5YdKDDtyewqZzMAu+h9EUYynprKtuzpjoMEGAnNHZdj/jlsz1+56SF/sQ2vK07KRmH/M
XhSNp2WRui/HXvG7cMz2I4R0c0+w1AiOehqBYLJEP8HJ+9wgjiEF+CeGfjAtD4hV3kExvGDqloEg
oXSCMdcjP6Glxh0MFYBkZuiizs+IKcEOGMg/ElOODTAjCcjLWNIyzQ26ke8HqvXHhCr5qcny7sVO
x/KtUapXzG49wJTc9QW3Imcg4ygdYbECIC41z5waBGmbWHbZZ2sJGwLuZfbUoj+6CxtGY3dQZQTh
xok40y7iuvR1M8VoF4QBTGAMM803IS+5pxlX/YyiRmdqvXXATlJ8Lutmr9SyOhhS2vsByF2QqWd9
5AuptOJnGrQ0POgZqFfxq0v7UAszLvxKry3t0EWgXclHLLmDlC1AvOCkcvOsxjig0IbyWa/jBMlr
itsLEnlvOQj5J7pctukl4JdOZZmtY+sN+eyHBL2+NisGyHewsAcHbBKAKUvTMVhdlTJ8bsdG2M9Z
1reDKw2uvvNO5LtS70vqmiMEyzpKh18EdFReXtMSOj5KKl8Hhm/mUR6YxXasdNhUayN6h8xxZR90
iNy+IPPOdwPmzlWMT1aBdh4xMsgccLaa9o7TVpx6tbT4oUF7AQLy+Pc+r0hUOAWzA8PRuBikU3Bm
jU4bl6jwaF0hNy3n+htGadMAbIpgWVVyAh2hIK1B1kMN165HjJ3UWanj2ZSqFnfSMHgxJKhzZA+S
8RYsIZsIkezQRLzaQeqPnbQui1XYDtPEs4gIdxDFSZ5qOxj3WoeGqjP2MfWLQMRb6B2HTl0yOTih
YUBdtswsuZd1qnDkKj31prn1PxpIEUEBIGOkF1LtA8cM++CkKUr2TMBX9puNUKwY2Jg+DiCp3UEl
mP7GFH7ZOX1ij8eUJ4GXh4b2WDVUceMcdXBHg88bo5IpcUYlrD/DnMWqY+Vl+E1NEvSywK5udw8B
5/kBqmIK+ltEZI9617BnoVbhQw7+vW/d0AzWhqQa246dGvDdaCnNKaKZhQvQiEM/F6n5KMuMtF5n
Kxk9CZKVT4Yi+FFVzORPYSB5crqRoQ2o603n2yFvmWOmtuyeRcczaLhU4mCO1uABwJL4qUHB6n47
Zi5oI+BhjHFqsO+i4AgYzvU10DErN+wGiKgB58JTxgI0D4ASWszD5LWPW+/VqH7rWc2dCNETk2yH
H0NYeLw4G6T/sfJjluL35Y+Z5SoNIWUTptOdlIWOLl9ynnuJ9dn3mje24Z+i+lmFxikKkI4JAVKz
tQfu4lPr8gfM0piMKpnNJ5X7CsMvCW+9tuIeb1S3znWA5+lO14VvZpGH2Vjf1tj7ygJMF9T8AsPH
QLVimsTV5lhODOwnGAPGBWbWP8Bv7UVgzNJ489lm7wWm0qGYUvjCLEIvg24nK/uVS3ohsQKnwtTw
N6Z30ZxCGBg3jBFaoDoyRXVvBO0PHJWD5AeOjvWKp18G/dAbvDQ1/ZSLfL5Q2tESLYicFGjoxAxi
BZWP+qZTEzBIvZnxtgexpLqSCy9kcxOcDa9LiDZglnGW86Qk0wO085Be4R40xu4NELjdOBLbYdxy
yzp9Uobvtx1dyOgmEiLMNDI0SwDSvfYzChUwgk8EbzF4TDq9ckI1gpT3PsAkwRp9ykKOBRYnG7Vb
iqweJNbXtiSPGh3jHigUaD9F2DnWGuPF0v64NDCt78VHQxhUq8KGgVZUsRsqen7Hu+AjSyAmY/Ks
8m6v3cILCVzWUFsyUfdAz272uXQjwRVujPhc8rnu3qLkPTRXKoSLS/bXxBytHA3KUCodTPRaD7Rm
4zVryP0VJ+aJLw8wOWKqsNDWP2y5a63X/9Cj1rBOGPJBhxNt6jlJgDaCJixNKXLrOModG4ORII11
FEo/uFqeIPL0OEYQmq66NUTD0nmCng76nZBTV/W5UGKqZQMpiQr2y4ZC0OcHgfCPdVCi0W+yl56s
NBy/zrAjZuCe0jGVP80pzI+vkveDogo06cxP7gnVye7rd3qHLGpf/KqEs8a1tLTb9YlBlFrUBsB+
dpx4W7WNNl2NKX2pCj8bfyjWsV+LhEtWDALHwIg2iX3NrLQRHnxEw/5I+H0D+jwo3VUaUoh/D8AD
zc+FndnZNUomujgl8AZzYKSwds2YnQokqhknKw3bpUM10eUh25pO7hx40it1ZyQRtgXSjVNmj6cB
44//PjSYaE0YmCP650F5HYkGSXSkCtgKSmuFjjS55VV9HLhcRev9tql/Xo3zSxlIGJwrYNKgnj1b
OTw3KsXIGbISv//Aw8fM/aPYVr7ujsdyA77u52Bj+dYr+u/OAM2HA18pQiyFkMsfMIuDHavTLLOm
H5A1UHw+cP47XZ28X7qo/hoBIvt6RRnoMPt0hBFlh7S/8s85xJxA+bjNNua++Bm8NA/de/2ZrPQU
FqC+GgXWHOEL73X08Wf7H6zLUJlU0ONqaudz3Fm5E39G1A33zxVx1F2euqvQk2VX/5qcfVAtHMcu
DeAqceWe7sLWMx+kgC4ZdZVv5k5/Sg7qnfJAdmsd3MVsG3MC+FNnEH+eN6RUoxwiYN4bV9/2J/UV
JaTEi7fBDriCreoAsBE/19vu+HZ7By+exwur03+/uLYHmrUVSxR82v4hBSdwoK4QUEwb8OsJ+evW
LG0ebYm3cQgD9YlHjjwmf/hbvGHQLvx125PFK+ByAadoeuEK52YDmRMsYF5DIld88FPsKwBWbowt
O4ht+n7b3vLJ++vYbHOGURhLMcBcCLAeZgwcveqcrHu5beXrfA0utkuvZhsS7+PSohJmQBJ9ZzjE
rfwPian0ffBMNpDIi1fc+joUNzM4iyi62cdSWjCo/QSgNz+PxFU7p/1oXkLw7K25t5Tro8CIdwXk
lCEWNntjghKKJlaF7QEEv/hotuo3wFnO9r2BQfSVlVy6TS0K7WYwSEx8prOd2CRNxcY8FC4qa0/a
M5SruCNOyYe9j550KIIe7Y34nmzZyh2xeLAv7c72ZcxNLQ3REnXpz9SP3rgX9w6KCv0T8NmGq97p
n4nikG10zteSIn3h7FmQj9YZ6m8YcZ1tUTOOq6hIIRbaJqTaNTxFsdoQw+ApUQIuyqKD+2OFRlCp
GTniqq0nz2NFmteis6gX5LTfFdrIoUNZkrVh8LXfNtvXYrRrDkIexAUuIarV7wsQOq188cXNBajn
9OzBvM08B61IEmudbSGvGXXUALVnWn3r1GiX5tItOdAF+e+yBH+FEa1UK5ad+3/DbH5h4rc08YCF
DxK66SxQW9Nsu+Lc4nb+6xybvx5NVP6GDM51h/JEf0FI64BrkrxiZjr8fVLO4/fsD3G0teboUjxH
Af3/1pRNdZqLKCvGIqKlaTTuyMmbKNVdGDTb0QIGztJDkEuAVL8yH5pS/3bb36Vwe2l3FigyrQby
h2BJc+Whyn5UysEqX2+bWFxREAwhnQOLIBh2rl3j1dBD3h0rCoEyC/VL494Enpx83LayuDcurMw2
fhsreloM03eLIRK8b9cg8YtZE5p6GKIGohWdqVkA52ANI3GIrEm7hxNuBb6PO/JQeebPasP27Q5q
OP/BIzwxJ9ZFzJz9Uzm72BKjyZGGF7gxpPqmdKeUrJzjxU8PfUiMe6rg05l3Q2vMEli9CofaGtwD
EAceqkc5rnH3LluBajS0xqf5vNmydV2ESNjBi6F5Kjq/Gh7qdCUgL5oASAPvElQuIFN9vcFCagsp
Olx2FcZR8RYHqxtxkq75L/v4wsxsh9ljjv/vdINX0IKHwkMe7HTzjeQrT4/F43JhZrZgLCMozU/3
6TDs8vKUWvtW8dK1R8D0Y+f54wRs+d8102ehtGMxaNtDWFEtEHqcSP2ZWR6je7v3Md57eyMvJlvA
ZqNGBiozDeLX1x9IyQypdxWkqNvvdutX0u8PNjiGttkh9mwfhMO29ED8oq3EtuUje2F3WuqLE0R5
nVCznuweuq11rzzhPXcuWlechS9c8e3fa6CgcIFBKvwBsDiGF67t6aQ1e62JhZvQUzwarpGk+6T+
lSrlSid5MSm/sDT/fAbaOzbuYXy+wW0h6WAejfKdDqAV3Ke8QLFhL5LHvHSacA3pspx3/XVyXl7V
atpZpIWT7OcAFMV79Eyf8nOK4d5dDzVYN1Xc6EyOhUfWmFkW9+yF5dkdKdGbCMFYAYnUCPDCpxyT
+e1b397lyamv1tQ7lvDM1AI3GvI7EON9GYYnSQTS4wp+NpbXnMkhQJPsMPrDg7Utd2g5nrXSye9X
4ehL/QgLKgvo9QAJqs73kFbwKjUm2XbhyXfEfid4DvffojPbjQ8rx3JxPf+amm+ipLNZGIzwsPxo
fXNb3Rk/0t/FebiHHP2w0TfGQ7ohn+E3kBitXD3LJ/PC9CzL0iDzVrSTl9KbBNPzbXa07vju22vg
FsfVjbO8Zy/MzXYOlaPI6n8WdcMcunuQbnyWUKHXnsCr6loniKf+WAMyT7fOlwh7YXOeWRHc6hwT
lpi6va+VY0oeaghRmsAD+be/4+L1N1UyMYgKts+5LjTex0meBPiMMcO4tk6djv2Q0f62kcX06sLI
LJSmZi1aliDgKEbg0P4JXcrbBpaWa0L9UBUYHIzOzXYEuHDy3A5xuEd0a8QQuWOYnYueQfix2XJr
TQJw6Za9NDfbEaHQMKpXTnreSQB1HIg712el3ORr49FLYFqkvX/9mm0DFRJK4LLCwvUbbQ+e2Wpn
OL3XHzvq1EeA64zP9qjsOoc/9mvne21Jp296cf2VPctQUYdpfWv8BEYAKq9e6jNfv69Llz3qm2wb
7kc/8Pnaa2bN8uzCJ6Aj09ocq8vs73l0yKyXIQP4YdeuUWUu7f3L1Z1tS9Z2RicEDBmAJ1Ygp4RS
RZes5S9LVhjoUfE38B1fp8CbvLXFlMNW3A/BW2hnxzB7r/V9FjhtciTRkwISelCm6KdEfUm5G0Qr
5b6lBb38BbPckwRdZHVTFVPk99nwDASBAywLmq4OS+IVdxe9VQH1AhUqMHjziikErPPR7pEaQvlb
VX5V+UZba5uumZjtTKVupKpMJoaCPvIEBTAz2AhZurdjyiK4ANCk/3dl+h0XJyCVPC9bDjuCbVn2
vVX8WvXD4o9mnIFA9qLBzdl9L3e3zS7cq9gmE60n1Fmmu/za6th3GfJuWKV15VD6Q4I8DARROn3u
A0DG25XLdCGUXZmbhTJZxFkG7BgepmENAVru6QJ00xiWxeNuZUEXboErU7NgNuK1aHfm9NKSuV+L
9BA2a3Qua97MtkYtFQvKfTAh8/uRvg/02R6f+X94MsIRUB1NJLv4VLNMvepAkVdMCUHfPQOEY8R7
LlY+y1LF99LGfEyEKgIyQCXu5cHOPExKeyzMHcyWfhNW4agQnxdghRzjflfFw+PtHbj04rqyPduC
A1ipmdHBNtE/ktLv0kNW7or4baz8JnoNjZ3Qnodq35WeTh41cyWCLESrK+uzHZlqka5XPVY3D6F/
QX7VLHLSCFyDBXkrSunfdnbN2nxTsizK0unV1bIHqv3WZeLaHLJI+RGIztumlt5dqHkidYMqKWjq
54NaWlKq0g7gmTEgXa6UE0FrtxPhQ5VEaPMG3woOwKmgT+h23ds6qNHSj9s/YSF0Xv2C2U1Q5Dak
bVJ4m/RAJtl2RwFwq6lr0WqNE2hxYS+cnR0SKGnkLeFwto2NI5TON6VuHDQmQa2bgSbo139xDOAT
3LAaxo9nn5GEY5RxCseMaq/33lgAtLi9bWLZob8mZrEli2UVKD1MUOBCe8sp0xH11lMqt0n6dtvU
8gmc9ND+153Z1UPVCKQC4D3GICEaZ8GZbpqz/QudmAeeQR5D32WPa7fqP4JcsycH9sa0McGKBoDh
7NQz2qdUxrApXlo/8QpH7ACDVUIndtHm9bVt7vV+vimd6GDe4T+csHeP2kOzBlJZIDrA7XfxQ2YB
oEqxLbsMP8S4z9y39AjGl9x0VeHZJwxRucPuO3SpK0d54a/aPloBGC1evxfG5xsJiN+4NvCVh2xX
dy7RjiIAT78f86fSXNPAXioTXLk621NFX6cMKthY803pgeBg+9H0rtwlHnuiT8KPHGvYrukCLG8u
UIZiFg46iahSXGcYWN2qU0mG68s0nQbjRlCAAR56dJJBnjOjcQxM5UGX2TehxptR1SnU1GuNn5is
W3kXLh6pi18y+9JRRPtmlNM7CjNk3VlnHNxWmJSuvS5au1CnePNle1/Ymn3Y2C5TcA/Ca/3AT2d0
ZeRD8iB25gseUqljOpobb9pfiveYYHb39nFec3P2lYnaMWFGMK1YQC2YmEMRqVfXrZPI3xG4GW9b
W04dLjydBY8yARWgUcLcoLz3keG01b62dnkAjiv9hZkPoNVw4mrFx8XMy9YgRWNM7Yb50KMyqmZb
1DAaTMpeKNfbZvkIdgm6qrgw/fyvH/KvpemXXKTlhlGBc0qHpRCNpxgUFlCmJNZKGFg2AqYV3UCW
BwLFayOx3YjUILlwO4FUGCpySWNvItJ4K99q2nXXzkzyiDomUjGgC4TLzE6RqFBjz6sCggGbXr/v
DEeyFsI10pWpQ9ozM9zW/mODLhv9Fo8aaxHoq5+wDwchRYKv9gVhGyhcUzohMRKiHrr4p149RuGv
FR+nU/zFx/+3gfHu67UcLCMwTCCh3Ybpj6oK/EKruz35mRjpiSXqTov5pwiHb0mrOGpL91Nh5fZP
+BrUL738MoAG4TBhZjZ+QVFkLsNUQtPclZE4mqL3DLz4h3htCHehRglsJxD6aJLgKQedhmunq0xL
25HqBfDS4WhuFaOrP9oRfVmHDJ14igxZPlYEOLUNQEZ44gWGFYYnGurpzioLqW3aTCeHhNndGih4
ijbzz4E+CptohKY59NkvM5H59YWmczQYjK0y2psyXuPYXjSBST8wRuMZC+W3a+cl5swHa7C4243h
vsJDUpVrJ+drvEE3GONpk84Wtu+cOZC0A4AjrcHdMs93GPJwlP5UA8HBojVO8iVLE4rQoowSgATm
6wXx4FQNTe7GCUgjMPhSsINRPIaqf3uTLtqZKEJhgqKzNt0iF3HNzjC0BNwuvktOjpT8xCD9rulB
Rp0Y/+ElAuAxBGLAuKihKz1HnquKVuqRleLY23dB99obo0Pw9AAxV17cK8Wr2R5b45DL18hcaT4t
HcVLy7MXiORqHUc1+OrJcLaqM+V7FYM+hnZnRa903N1e0oUSDlgkgFiZOI/AXT+vCyc6FKwGUhRu
yfSTXqhPg3xhsvTDsNiUiXCE1p0JSU+2Yh8aGny7bX7JV2BeGegGQGnP/nkPXnzRuBVGW/W8cIGD
eRsMED0X2oYlthvV5AOb9SjCNZ7EZY9tzKKqYIUHPfxstyr9oEVBCI/71HjpIbyrDNTrkXC4qRme
TNqBkpkdSIkRyOBXrq+lOgvJJcIe1hqIDRu0l3PMtxZE1JICp6XAYDEm9pq93aHiYw/oqe9s5tuo
pQWbTPPyxO2NTbrKwTLdJvPwZuINgyYABnIwlnt9jDB1HjQtQWDoMJyYt46AnKau/IkQG0xllw17
PTj3nfvvvzQw7oBbIK3GdT47u2Nch1U0XTAQzElOqahzpzdEeWY5e8bE252VBN9lysRKlrIUMkD7
DHvoMEI8euYr1UDrGKsCKqaV5uigibfM4T7G3BEBk/FtD7/msJjEodAax+QCGDn+eclc7OWg1GsM
8EHMQBo/WdNukTV5GH91mKj3FmiHbltbyGFhDlSBDKYmYrbJ8wtzbRa0bcomtYm6fu51HbOTuVsQ
jAbb1bZrHiQDFrgNNiFdq9cvrOmV5dmnVAoTWB0FlpvgoQsSV/AagrDhBoMOa8nfQmIEU7i8wAwH
DOQXZMMwopObIz6IUTvoGFjHzX9CqcTTytpPMcGWl9GmsJ9GEE+Mnblt/sOQwTRfpSI8QSUOh3YW
LfgYV2rE4eyofArj3CgTN/NTk/B/fz6mdy7FDBfUe9U5nR/GYYMGZxJpLm0PtS19hGrXrOhPhYsd
5kTQC1kjZlzoncG3iW1gIr0DfGTmm15aFrcV2EzjvQEpP+NAw22d7XQM29o7MODl1ruhnDjbqMmr
wjFE3O0M6x54mdt7eeEWwO9gEwwASlmWPkvxW431kTLgdyQYQ0y3uvZiGWe7DgBEOLLM2Ny2trh9
/1qbE6kB2F3FSYX4zwsJ8ZH3qom8vtedci3kLQUETPVgfaG6CS35WewJMnXo2hbzp0iu3VKJ3YS1
T5yWx0hLn8D+8Xjbr4XiKZJoqqkg8AGmAgox1xGhIT2JdZ0WLmWYQAaTQ9ls0pY4enmGxiHK1EH8
FADGbkN+PH65bXwhn72yPR3ki2iUSgis1bkK2xykrEFyopHY3jax8BCDGiRIvEywsQIWPHNPNmUZ
2WAhgPi47dtJC/m+AVlgvL9tZul+hhSBCtJmkEJBB3e2G41WB5xKgH21qVmxjcNId0Y9Dx/RPmee
NPpsG7XFObFMGNdCrxn0xInAyYBqvPGq4LLZyyIfVo7Iwl7Ch4WIDf6Bjzs/qlnZ6Plg4bFUpA0E
nPEICkDEn47cY2qG3N6qtfRoKEFSrhievJ0lC+BtRIqG2Q4CrM7saWrGKaoWFBJvdeir9V1nVp46
mq7VQBoCzefGE3LtAywE/SuTsw8dtxwCuT1MWnbvVeUrwwQt6XMf9AEPllajCS0iB5nNJDgPOjfG
3C5QVzCPCyNSGN2Z/qIoAepkzluSD0jSkhaHqdZiR2ZAfQCCVRm/IPBw1MkkK4ULT//OINFSGvUW
Iz8upXwX5w+1be5SQ4BIEIq0ZnwEF/I2ghxsX64pay5vVUMDPRueeCiRzAK4bNokxDAXQpmEYkJy
aNMPwC0szQua8DXRy70ef1Awp6pm9wI+i02S1BhHXmNIXjqYOI4gh8PzD4+J2VsWB4DG6YjEJ9YU
dLV14O9rIwfesKlXnkbLlvDOxCAenuX/pPYXUYZaTZW1U8kg0dWdTaNdIzMMr1srkWbphgCsEeQD
BvqUX4hkeqIpCRQvSgh5qQiiuzj9FUObRF/jZVqM2DYQRXh+6RMWbrZyfIiNRCRQWSkA4lX9KIaG
k0FqwLZaRb5Ke7DeaUvpLo+s8tRYDT3ZZk2POi8hIE1ZuHKDLPiNpy5VUWpDxvwlR8dbTNbJWHM3
i4ePGNKrTKnPQiF7u1lrYS6mr2yqOUEZcxpCnLleKKWqYR6/nIbkZHwKil+t8kcVvqV/GOq24tts
LYQuMF+ifHdhcnL/YvfESVtIK4XJwaVe/Y6CyNMPyEribeu0RxC5OA+H6Lfy0LqWtzbTsrCyV6an
8H5heojKumEJABgJ/1YRN1PBLTPcd9qa4MDCNXFlZ1Y7CPKAFE0LO4qabZRKcVPWY0au2beQAtCU
NbDqUuJ2uaKzq7LToriPO6xoJj7GGmpg5XMXPxHFK4KJqWWzcjP/wwc7u4xQo0CiAbafSf5mFu9G
APEsriF1Q2XNajHw0Pf1tqkau/ERGUyw5KiV5ofo6GyGXNRvpKzVB8Vgg3aAEoOMna6E6IOZanXq
tKi/hRt9HIZHdSgIwIqjpmUPCLLVtuy4bu3iIO2/p7QHvY8xgF8sGkNE+xAouiNmskTnqTV0EJzK
lEXk9+gSHzJSKOiD4XRqXA0UF/1d+osJ0uzUpksHj+RMiT0ZJeBmaPrAvjNAj2EAw2KXD1qok5dK
pdkHquqQ3VWoPeLx2JCQgF6fBqoTFSLZt1CrwXNoYFB1tqIav8Fu7zD4BhaYjCjhd1rHAB2oZv2s
VRrwB0NbdX6bCPKJOj5Cmk5is4DWcxiZGyOq1EPYFX3uiLITmZs3nRFtm1zJ9yXCC9TlaKZPIqFk
xyq1I47IWnWcaDqgzJX0vEIEJoM8dGnEoLUeJvavgkLKaWgt9icNS7rPNQZiHEYGj2XgIjpgxADa
liDvwboVWGQnbJIh8SqrbV2SCjNwW6Lnv6tyaM/myAowEqVJ0G7ioIWsXl0nxp+cBeI7GtmDDabM
pv7ZNpQ/F2CKDByjGmwPFGrsT2ZgeZ+swgrvatqDdTEcskJzOn086QIoDbDyJHvcabg6O2ZvQS+q
9m5Uin0u2uQwdh3fo36q7ono7e8V2HdiR+VRXmzqBjtMqXuNHwyo6ORnDmUfX1VkHHoQnOcQsJbB
mailUu8GTiEMn6pEOect9i5mqdXiQ62HgDsByGt0tx7GqvI6EEUUj2WfREezHjR9ajVWI5ilqip1
LFk0ht8D37FJoq65U4yRguGpj0enquQIyItWqPShNCQv/bajbXhWRK2d+k5tfA1vqx+SDRUItEwO
UBt2Rr7ycl28xVArh/rhFM0B0b8ObnUtsHvyErcypJQDdRtVZ7X7lsZ3WurwZKcVf2o0brWTaY9r
RZCFVBGPZZQObchuQtBgZrqQglVgcsKBiI1TI+WdEf5K1dyB9uNWhbmhAxe/2h2rPHaaDA17vVgJ
SgshECwEoNsEGE1HL2MWArlCxjxCiuy2oItX3a1xaqGhpCJljWK+YmshugO5gYElCJuCPnVeuQSV
j9FQoaBy2TqmeVei5x83uyF4CbR45aMuuYWaGUFnBvMkCLbX37QcOoTNKizB76mjSgoOrwMlPUQN
4rGCeiqiSOuNIU25M7Zm161814Xr8ioRmV1jmSJVTTGRiFR9tbMBvFGwwKJP3XBNOHvBT1A86iCj
BHMgHjkzP7V+YLU9QCsikdwPoNftqUrxrPRgGLVAbJopft8XK1nswlv5yubk/UUyYIWJGckENrMW
uGRIYlna8+2bcvrVs3tSBzYSNL6W+Q+U6tpCUDIIew0NWj9Ak+sAxKQYOQjsFVKMxbX7a2X+NIQ+
dyvHroWidMtwqSpvccruMDeMJn62sUJ9K0Nl+68dA4ckWDhw2KDXNv9cYLdrYugB4RozErcBD1kR
BPsspiuvv4X9B7YhhqE9VALAYzLbFQIdCLuMSqRrVPi1sUsiHRnVi7VWIVp6ZWq2jmcTjhgSt3n0
GMy+1MowLl2OQ/RR9amFGvwwcsMVMlNKpzND/IoIbESjY3Y62NUGJCGfgWxlBTLuMD3xkFrHqJFs
F4Vm5AdBGR6juFN8qmcStcrGTAMvFV3x0GemXTlqLaN0JVgs1Qguttu88FSIkpojwMCg/303swc7
+KP2+7jxx+whyp9N+fv2Jlj4Ope725ouhYvzk4hYJfFkLgrOdr9jhT/Wb/oaCGjxlF7sbu3aSmyg
xK1Nu7u2UE7rElR50khb2WhLzyDsM9RWVIYOKgDh11aYjLlBWswLlCbKq9HoAKQHXp7PCAyXNPqE
CLOaeblOV6o6CwHiyuxsg6cNz9U6gdnW6Pwyf9GGYZu1K0aWVnDSrAPPLCEQd5kZEZnWgNUGr1tM
qjuhFt1D1ndlBmPNxCyU0qLGXRnCRJ6nOBtB9KiKeCVcL6wVAs00Wwsw89Syu/5EdUUsmTUC1QBS
PvFG+R4G2SYPypXH99IhujQz29VtnNWmsGGmzPDXfQHB+Sg+J8zJmK/J99xcCaULyQTcgksMvSNA
qmZfJ6/QbskNlPEwDOQVhbhPRssXvX5QReBZ+fA/pF3Zbty6sv0iAZqHV0pqdbfd7vYQD3kREjvR
PM/6+rvke86OmuYVsXMRIC8GeqnIYrFYw6rd9qFlwoE8CVMEkObQaJMaz3qld+B4B49s5Ulz6mqV
7sglJlcr4akUDttorKsJRTv/oFF6UfXjKKBWr7Rr4TwPDZHljyY5tdouREo755lx1tah9xaN5DjB
YKmjNERNInkOhxlo+i/VcC3DG4ffafxkDb5TdR+Yfcnxj1iLqSElhWC4ZCLwRwOCR7YQg6Syo2h0
0cNekjlVR9KhjXkKDbSs6t3P7QVlHQLU6qABHElUePq0toRjYRVGiaR1gSK5UT8HgYZWoCT8C8nw
8FEQeIPrguaB68NmTpMR4azlNgiL+/mm8WtijW5Y49kj/RXUP5FtmnBA8RH6nUEDahv1ayGKpIi+
TTpI5fz9xEtwfV095C8Xx/0z24ain2up/NKPYTTAQmmYlQGWwdl062gYSdhrnO72zxDotev3mSpd
RjYvLeE6dW1l0iBECJKDDaLVT1HwYaXdURY7TwwTN05+G/CbBNUihtwdCpEXuv9qjj8neGEEn440
OALT13KaUqwoQwXwcop3Uaw9JNjDf6uI1xDU00COx1gsZrBPdnqyM8BfKqapU4S8edGMi/kaZznz
KydDybFLnyyXcXqrhN8G0A2O+n0jO0l11MPYTsVXIeCF7756NgvoQhiB4owlsX8NmleohmiaFnSA
HUjYMn+Xx51nFDIRTF7HGw+KUslO06cpUAEVmjreOCg+mRYyVuuMXBDnkv5qjBepwP5uYiw2mBWp
Mw02casPNGyZgAhT/NzmuxyeqW98q7OfmskrjmcL9geNMv11kDQqSuNBYiOddLMmZXywwogkGqey
5KsNvpaK0nW0xYlGOkGqKchA7TqQqPxtic1xDF96QeJ42DyhKK0vwqKS0wJCCa0bpdYpMX62/nBu
eGr/9Sa7ForSejmP2kSOOnSHTZHlVIGfgASzvW+N4TWQh7tuGkCSOqnzTarH4M3ZPtpMcPgkSAYs
LRb0Y6hHo6GIeqTG1hBcEEok5d+F5mAhdFM0j2n5O+B1tzKaCyDuH0TaWKK4BKQHHaqvkh+qqx9l
V8UI7IfSnXb5Q4U2DlhoT7zh9f0w2uWvYRczurItAYgBNLNcYJ9Bwhk6wt7H5L3hWf2Vefl+WuKn
dv0bNega5yQy7yGYlmXujrTE0a+BwQga4cEMYFM+WRJSlJUzGbWzvY2MeCDEW6FQpgWEppEiNUCJ
a09rzlqANlADha6NI9ZOGRRuMHkVHFtYUat/2gZnHpQVNnX95ZnRR6C/Bb1dq95MKUDE6ha1F14d
6fttKKYBWEFRu5iBZTQuA0DlwuAJ2ezJE1gmM9Mu9JRAx79tw/H2jrKiY+mXXZoDTrLeSum+mBLC
Zb/lrR5lO7XUmupwWlavjmDP7rN2HxhHbtiWKQryt4aIaZ8oVKFMJybAtyFGJsJ05jep4NTle8ib
BcK+vxcKX5TDgKyaJuGs0O2cmTJcEa19kUwQ1Awlembmt1loTpolw7ksX3MJzeTF4/Y+MW+7FTBl
qiPw1eXFcttFyq6xKruYYUhaTC1Cd4mOIpxY1/514SHO2wqRMtpguwdpm7ncr2IJ8gPZ2MXm2+j3
9xISgJkqct7Di15/8TD/wH0hmM7FEOFL3EVxK9hlF/zop7njXAU8DMpQ5TXGi2QxRFKxa3BnffQE
iDzeJKa2rwSh7BQ6nTS1awDSdaUT9aKG5IXpzoYEn6Hg3eCMdodll6DtJup+0VRAnd+qqaRJnrBs
oPMtZi8qLrH/5je3avDUKirxpxdZO3TxpQwPTfi2rZPsV8EKnDrYw9AWOYqtsZ4phi7cqPIp0F+0
eD+hhiZ9DKtbSQNJFOe2Yd7nC8uwiiwC3CFK4rkqjaaIAJoLGdqsJA/DZ5xBlt1SU0mDkoLSiG0x
45LfLMrxRUFXuJSwYxOao744S3N0O08RWtd09EabkzsWz0aT2dL0nIedXZjPGuZH/c1Kr8Ap29Y1
qWLMiwvfJj0R1FOR3xna+xSDFdc4doZX+U5Q733jfhuXqcsrWMrqCMEcWGEPWEF2m9i8rzAcRvOr
nWQ8bwMxbfcKiDI2mIQ01G0IoNAIDxNeQCgg3amJxTEAHHk+zfvKRYpbLR5LbYEZLZ9Uw/gSKjPm
VYDwAZnibZHYp+OPTJ9/X4GFiRqUSQWwWP4tle6IqUHBwQ9wmwsWJgztxG43NqTHGeEAs6VEAQxK
uEHLQ8dxigyEW0YAj7cFd1HQo+B1DBw1FjxTyYhSF3s5RSVnXx9UMUb5W74TZuMxHRPEBJ8n5VeZ
dQfOF7HPzp8vomxiWWfCPNU9HgDoTcRU8f7cpzby/EdtwoxaxRMaleitawUcZ+qTreHrof0DTDlu
DYbyaLmJpZirtzpQvFYH1yziTPqk2kVmuCXarKX4vs2mY2+OmKMoHrQww1TiR4yXOlqa/1TpPwfz
bRltInYy1CQ8otonJmBO9dpC+tWkNZpaMP2okETSN3lMkGWyh8p42F5Cplu4sH//Z08ptxC1VQmG
3EKQtL/07SGI31HUgYSpE4wTZ7fYBvYPFGVga7/sLX95MFVolJEfG1SIi+W91J5VvCkEg8jG07Zs
7MP/B3DR59VBCWox1dUB2lGqyCsmFqo/UKQ+ju42zP9xIP/g0EY0VwulB63LQsdjGm5l2kGRERTC
DPUhQaFt1zn9TNAD73GAFy271kI0iSAqvvA2Gsuo4GsBS6tJW1mEA1xGt40PHnP1qEPj8Xzp4p8J
YjFjbPf57Zg5NWZS+APHuDIepMBfyJ5RT8kYli7ovdIoy8swqNAH3SAos0vEGxXDIf3KdDJtso3i
gtqCOkXWtQEzheKk4Vmc/n2lwfV3UNeJjAqSLqzwHWE7lztEBAaU+4Sio+b12cewOJLLBi9D8FW5
gKkh7QoyU9R20QQVwyyDb1pT4I5Zd6m6D6onbuvT8tlftndhOER4GVtsUnrVz41kYt4bYkM6qgD7
wAMBrNuZmCwnhbJj+bdNCIrTbZ1iiSWhMB/tdUuGgM6CCagbEQcVYo3THUoaCDIrmJe3jfHVXYa1
WWFQ53LUrUAOltkR4HUz0aESx+n/Uwpq5aKpQv/JsjlZaPcILE93Vfq6LcTXy/BaCErnOkQGLEEA
hJGfBYylS30X/Xhtw6H64sFQDsyA/ZCWY2aP1UkZP4rhxc/uTYUTh2fvCMpoEWVRcblTKNmkD6g4
w4508kDaYJe0nC1ni/EPAF184UeTOYkJAMrpsa69zHgO/Ue59zn7/vWKwabIOiaFgGUPw0mpazkw
Il21ltXy+0ApCIoZYHjn0tc+9LjLXwJNSD5mtWyf0PMBIoUmTXzOK4LBuoJPsCTU4GP+uAGy5mub
PMfo4UTVQ2vXu+Ku8vxD8F0LSKPZ2cFNnzUbZQd3N/OH8mg4w6tJEMnG0AZMNN3WTkat/fIZqomu
kOV+oJN8qKacUYwB2hM1deTj6ETf9bduV+4xv/A2KUjuWk8o2NgGZWrRClO+Ft0UejWsLDAE4TrS
+yf531fuX8tE7W7dCjEGPuL3Q+W2Lve69c2KnW0RmOZvJcIi4splyCJrEFQTELqJHN4hMBOiNpyc
EPMsWEjQy+irRcCHOmy9GWHYaAyMrKox1+IHnpdjgRmL5m5bFhbO0uKJzDI6L3EormURk26Eli9k
LL2eeiZKXh5T3wwHEFB08k+UaBa8Ls9Ft+kLC6FaBYEyNBPhhXCNiBd9orQ12NosFC9K3e9AB/N2
Aa03eqKp48u2fCx1WyqekHsSNR2dlddoSOJUg9LBpqhj4WWmjlcPr2WFKRBafJEGQrEL2quuIQyM
KFcyHTewJI9OrrsYbktqiWTKu9o+bkvzue304ulLeaiG5jsUA9Db1ZRxisKNZXKGtW9f5ZPijAUZ
X4e7BAySRH43D8NuvtPJt/ykn6fLdH7DtKq9tTeIQlrMRtr+Htbqrj+HOszVMIszKowXVhaRjCiQ
F6fnbQRGORl6tFYSU+c5KjJF9ltAKDvtzj8VnnhpHWNv3GXH7k1w+mN50knqYUTtPrvN3dbfb38A
64Cs8Sl1beWmQg4H+MvI1zS9NaM7v0A3AB5a/x4IHfxQVhwLVARSapTH6iAWKjRVDkIb7D2ZSBpw
FGXqYRuHab00AKAcAXFkurJtNKpsamYDUeTwu9ljRK+fkknnxG5YZwLJ8n9AKMXQQ0Oo2gVEhVGJ
LvPwmPbPeImQDqwn2/KwdHANRSlIEfhSOquAMv1b3UrdvONVgy8rTx+6NQKlAiij10uhB8KgvmbR
fozO8BWl8luDKVTxazFwTD/Lo4dBXrja4WahMuXanrRjUxexhsFXafGUo95ckBVShx9h+a4a36Oc
ow7M5Vuh0cL5VjogJoT8/LTHNA+h5ETymYuHGnoYRyRHwFd0LU2CiTtD0MPca/1LG9wq4l1SIt5i
vaErKp7sanjfVgemeq9cq+Xvq8s578UpMxfXKu5Vt0LgGybTxSxgzr3Jg1nMxgqmNjIrG0rApNoB
Y6YJzDVpeO8s1t6sL2fqFM2VEghBBqK4fHjpSzSafNteK5ZtW/8+pWlzIpVZvxBNS82+7H8PaAu1
Jq8Hf8Y2DssagKMb1xbiAMuA1evFmiQJbRQidEAcHWkIiSbve3TgoYgt5Zlr1r6soSh1FsIc02Mr
7EupILw5J44SvlRm5GwLxENZ/r7afaHX2yBugWKKx0zqbSt50UHy/DcgGBmqg30DXdLUyZk72dJb
axFF/vAr21Bluw3/PfEF+sJBAf9fEOqFWgeorMIANfS4timZlcjRZRSWJBIJu6dtcZjKZhhgAltS
pOi/vl4zuUS0O5bgaRog+1P9czzufdFFyfM2DCNLugzQBAc13ncgDKAb6sZkiuQI+Qq7N9B1pBnP
MVqyVGVG1Z3eoKgwxzB7zUPqcqc3wus2OOvArrEp7TOnVikGH1lgOZ9Rh1xfZkvivMJZ9hQMNyAW
R5cpLonl7yvVC8I5zKEvS41OAJPT5b2jNoHsxODat4VCMw5t7SeObNYvuTp0nEQpS/HxWoTCKPCp
oTjX6L0h+8Yc4bYwYngOQWEPpXnrmy3ngczSlWUk6dIELqHOihKySwVM3h7hUuu+K6cYuNCjvy+w
S6vabW8YU54/QKZ4LU81FUNYLr67IjZgSZJqv30EAfggIsiR4URso7F1cwVHue8I0RdTVsCT0DF5
LolEksaYXzniksdAbxJHOVjHQ8cYz12JRsltcJZbgUAk2AY/WcAMauuUXPKlERSHto84rGo9gHpi
p3TVbZjIjip9tBhpuw3Isvrrhx4FaFjdqLb5YvVBg0fENgzsQIty8LbJl7hH9rTinD5Glc7yVjBF
w0A6enkhXe9mDN4EsRl6UFgrKGXESU+m3NFR/x3pmJCawV3r2pjIkehW6S/UhDhi0fHqHZl7DNIb
fAOiZIirUHYu9aW5Uj8n+iTd0QdNeKabJK67XSdPZEwxB3e6xGHmSOHH9nqzdHkNTJlyJOMrhHgQ
zRmDnHTRPhcq0o6HbRDWycRAX3QHIvyL2Da1xGKJMbe6DpdBMLzZ98TYM/Wf2szbyUU3aJcbVQUK
PhgcDCDEv97JBA2HarcMK5KCiw7K5WIS7ShJ973UHEAdC16f6VEv3xKpxtCP3JYq6YheVk45JFNW
tBEsTaAoEacDnoIgy8tc+IUONLVRUhqjTjyrXQze3V5T1sk0/uDQcc8xFxsTFTZwWfP4QQErZSWV
32dfdHo5IGX1AUoFZxuRdYmAK1YECwja6Syar02ds7SXxhK8rZESO7gcs31d4B0Yj/5FUQpQpfWh
LReCb4PksuAsK8suoIpbRfQT1BpIIlzv7TRmTVxPBV702s94uPTZr3mwx2YHBrNtKVnrCo5Ia5lK
sRRaUrdIJI1CkMh4uuvmS9kc4vitid6T8q0T3/2HbShGeg+F8AtdiYYyXbhilFBofewmmDmsKELK
Xb+bkNMadlJ4lrSdKe1MTKgp5RfQmXFwWR7HGpfyOMYkUQSxbxbW/t3HaN8L+6bemd8fhGezdtGv
Vj9zrAxz90AGB4XFTG8k9K53T59TZGPkDq5vOtumdqtisqX0Q4y/hSNHT1jHz1whUfYs1YbCjBYk
+HnEAmuJ+GNIbBD5cZaQZWvWOJSaBKOhjOaCk7eolJX2PUlJflTuW0TknepS+bb2tA3JkezzCln5
cP4Q/2cNI0REWv9cFy9FIhIr42klc7Pw5JI0ENKi0YvyN+bGKHq1GJdxProt7aWnHVgDFWKepe/B
42zHXnVBn+ZA5rdtAVlXEaKT/+DK10rSpr7QFiCxtcXmZ9Af+uAU8Jgz5OU36CtijUGduF5MlSIB
jbHd71KZyM/V0XfGg3loHP+xeJIGB2w9tkg0J/iR2jcomrf/5lm7/gLq7KWxIShCitWdZfkCtqBd
mc22joKO2bz0VX3YXtOve4nWLwx4Q3vUEmU2qOOALL4q9oqIkUHheN/M70X02s79fkrAkjHzKLK+
aijALLDEIs+ngiuQUhy8roIaVFFgQZmbAn0NgorB2vlrYRnwqwze0B0GmiVjki3SvSAnA4PntbqI
EcgKzSKu7NHMXsyy7fdyBPMVzmVy3/sTbyW/aqeEJCM6UvBOFJfA1DVcGPSRWVloNRPjGTw5VYI2
eUlOyNiqIcc+syRDu+jyYAL1kkVHv6I06K1QrCtbUkovrHM37/vDGBn7tms4gbZF267PA15KGt7V
oIwApQJNv9wNg9E3DaDMuN1nxuiFBo9+mbVwKDNA04sIboEvbHx+KIiVruQVymTBHtYHzYcRCh3I
04xf27rOcKI/pxlizeCiYHguZZMrFFOUZT1U9owAAYZk3vSp6Fq9fyhFwxPb+i6Rq6OUlDvJNzkX
3PLT1+sog/cZYuKBjbgl7RtVljIFc4HRXGKn3Amp6UrFm4UR4fKzPHeg4eh+Rj7GhnEEXg7UNSpa
pUWQFsPVhL7QhaVSX3RxaMyVLfsTkhizW7QpmGz7nV7Vp0FHuifARCjUxmQIXuRTyMtpMqzLojlI
tICIA/TQ1ILXXd4iHSxWdjnoKKAdJ5AHDf1dMNahi+o9jLk3OsndFpqlTitMjXp8gw8MJ6GXKjsM
Haszvos6yFVS+LzbMKwzaEAidGlZCFuolOFE+0QqGL68dJZanjiM75Wk7bW53iPts9uGYriB0B2w
LKI/HDUwoD+7Ni1RbaXqrCkokR9kO88tovaqE+S6g3eZk4jg+OsqJ+ufExR+9SjW+X/CU6KaY6YE
QQX4phsNN8sKlLRFw24oVbzzI2GycYOcx0CYSBUHP9E4idhN/ZPzEcu20aoMNkfUCyK7iqgvdXeg
6Xs2rEGrbLBpXHQtHshQjzvLr36gWvwY+4rXJcltFyJqDpv1fRudtdlIwSKvpYJOHSwE1xuQm/Vk
1pZR2aqqn4ZmfAAR/4MQiK/VbL1tQ7HUdwVFe3HTVJoJhm4Aqi3B2jHl2Tnu9dDWa9V3tqFYtt1c
GiIQ1ACvAu10o8beVIIGUCjxc5WqfBtU7X0b4vOFQm+bhaG1BkZCoEqQzgtmoMyep0TGmEfzUKmO
WN3M00eX7NNUIXnzGrb6jR58m8qDPz5W0kdsYXxM+jkAE4OCck+dbG12y8DTyt2gHLY/7uuuYioe
QikI6aK54cvAimbUArVAFxQe+o4szaTLAnuS32Pr4S9wdDjLICxeiJEp1UVTp9LXVQzyQoxp1CYf
9OUo2gJNMxhg/gIJIsHogyoRAdtrPQ2FsvaHKEXJ3pyTdn5ANmzyz2P2Yxvmq+KA7gMkUpgujZHE
eJ1ew1ijpg6mn4ARYUh1uxJasFn5Po8shbU9OAmogficlvCl+akTtAYzs8GKUY7pjSXmwqmoZXAh
DOFzgDgb58X29eDhhkb/09JMv7zuqV2SfDCYzT4YMmrDh9PWeVpn2HrBo8xkrR3ipQuhvIJQNN3d
groGJUlzsEmMyxydD5lXHLgY4+sDBzFAwAFZFnLjL0Mzk7Cf9AyEDpkG7m80pYKDKrwBfyuJ1YPa
/fr3mrBGW6RdvTklCaGeNAFaNGjuLGIqAKa3b0MstvWLQP94TvARryGU1Kx0rR1Ke0AUotuFmoeo
nTBmXqRHaEiKCDgQthEZmgC2eBHXDHqxwSJMWXtzDGOrHxUQjDQVsWb0EohOovJuVQYKOP5RL4gW
UwwYsCh988ehmIIObm+qZY5ejKA8EOxgjjFJPX6ZYv2pL541IXUS/16U0RgjljfoZ6gtxUGHM8eZ
YcS4IfHqY+TrRW6G0Df9xQe3rHthhsVt0QIQOQluI9KaL3lX3PRJ5Vqz4KbDCV3wHIvCWAw8CDHi
AfcQou10dYI8YrxGXIwVqKHNJ7zbAlvuerT9NinPmfrqksoqhvohZYjhKBjBQi17UUpRJKhBjeCv
Gtm90EKBZvFSGcG7pnfnpEoMTuUFI6aAd6GKzkqE1NBETR95yapzczDa2s5v5e8zMZ3IfX+LnZZE
bmKHu9qVURTZ7b8NRCP3PJ4QiWEQ8OpYWJPwtsJ/lPOomkKoyQNYl5uJNDUJ7vLLDFhHc4MT6Def
lZTgVXeXPe1RFMLzXBe9oQ4vMsFgKAHBGowSffUFcPsFpWhqWz6VtwgRHc1DYr8Ur8Uh2fGG67CU
GElaxNVxHvDEo6Olo+J3atRinYVHdMfsLRt0A6h9nV2QsexjznXBRaNMX5gaGMZkQbQKDfHBUSDh
OXWiiOjnN/Um572kGG9XHIyVcMsJWllaw0orSeoh3HSP3vCeVGQkRuoYXkx4hF6MDsxrrOVmXmHp
Uoyj2gFrOHbuz/Em8brX6lUnIhRkPPPcMEYvxzUcpaGS2oHIcRGtfe3c6Ydx05P+WOCFTkoSPLZe
/e2eRzPMoDi+xqTeNLmqYHZhAUzzPtuHTkNqZ7LDW4vs0FBWOa2r7kbvLXTFXe49b18v7OVFngIB
sIXu40v/RmoJzVQDW3q3PpIfO/+EGgyC1rnSno/FgbudDJOHtPofPEpTQRIhJuWyneoJT+7zYKc2
ZpG8VnbgzQGRz4ODgqOTaefetqCMm/sKl1LZdpisDAV7td3Z5c6Myc8HzQN90F/Kh9IBDAlS0EVL
6Q/GSpahZPWwcEfZ635lKF9FWxfJbMuu3f5HdPgRHrsbbr8Ko9AdOgQGpv/iUjpk5YoCsruhtuvX
5AeiDOidva1/1q5kjy6oJL/d8/ovl436Yk1BZwoSVdCgy3QRitYqGmZeYUEHYb4FHftNm/NmL34y
LG1hUMrSz6asowMadsZWbeu2cc/SYbLPD6++4+9GBwMU7uTDKfr2Cyxyb4MDvrqdF95EjnpnPX3j
jflmuAWgCkPJogKCec2iA3ZDpEVmLMs4KcVTOT2kuTfxtIfxykDYD94eeHGR56YDc7NmJpWfaLUN
XjBnBJcgsmnIBgU97ypkAoFjATFbhKdQNX5tVIUilookV+ulMWg6RvuZyG8q0e7BpFUMS07oViSG
M186kePOMq8OuJh46SLzrQD7GjlUq65qJrG2x11v7stLALfD1c+CF4kcIZkyrpCWv68uDrDyR1I2
Agm80ehGtU2SWxxpmBAYjYWY4tJhQp+BqEv7AGPtAYGJcpho5ysYW34weZ4LEwbEcXgJoscOVRfX
ktQ5Atb9BM0LhFs9f5Cr/RyBhWO/bSGZ19AyoA8pEXCB4WhdwyRmpja+oePqex+dwTZI4hku6C8O
5m2Iyjm3PYbkbiDF3j8ZB5njwrBOF94dMiq+EJ3BzKZrcAtk+2NlQCMNs7uAGGPftdYuGlTOjrGF
/INDz5/PZimrULUDk3KUM6dXkLMmgi15sJEPg2e5s0ZCwYWUbiijJ8maXNnpeeUQjJJ/eIWgS1om
L4JmgX5idHkUSkkBxdFPzQ/zIcCj6zZyTWd6N3b1PvyBrnnlOzqfn8Q9eCXfo53VcxaCqVN4caDm
A02VIH67Xu8kUDM5nPAF2XwYxnsDPfq65mIaGec1x8OhTPiUYUReEQLHz5RdiNJ4aNg30KrnpJg4
6SHWFY/Y9D8iUaYlQhtqbKIkEfOB65Mu+btBs5wCM2hlqX+u9fe0Lnclj3SY6UCtUalTI7S5Mvc1
UGdU8GFCgSX/miSQvOO9WBBDPWDKANIKbSuDvukAcvftQ8u4hUEVbaHJCCNAwCtJvSBr+Px5nPtQ
JLByZH5LGl4vIWMDl/a9ZZov/oFs6lpRMqSf8G4S8GCUQnRRkNl4i9PHaHa2BWGtIyJR6PpZLgYQ
0FK7V8oBJqx1EXpVUyLtyrN68HfaSfxo3d4FmfJJtniIX6P4yAStEKmdM+Sps5ociI0LMkJbvgwX
NG+jXK7Z1wrnGLD2aY1FuYW9jAkmIHMBvxBKExMwGCCut72ADAN6JQ3lAMp9M2M+BBBK66Ch6EJo
nJw3YpeR/LleMspKZ+Wod7UVouDR0+9Dp3NjR0jdwXmcPONjWx6Wp2CgxBn1U6A8W7rBrhVvzppU
RJsIms7esSsCwdAEXEQjqT39xKvmYD2g4dWhlApQIkYCUNo3RnpVBlqKsmbPOovufOPvLLusSfwj
JrEHJ2JbOKY6rOAo1auUUhkwbGmhm1CcJu5tyeRp97LflO98JRGlcYmv5rMiZ6hjxqiKe9ULMddq
VxsEhD5OZ5HWVe6XJ0lJitvoN6/8h/UcuUKntHEMhkqfc6CDsWcJLd397Hei7V9MR3wsPmo7/LW9
oIs0W9JSiimMnThWJRZ0sC5R6go5BmyQOPFJrnDqw1lIywDPpUkcLNk097cyjrD2mNeDGvubukUi
GyHQjyJyuG15n42btExrJEonZUGuZkEGkn6KBTIcdU9zz5eziBGB+5EEXkqOMhE74rsdL6HMPOhr
bEpB57o25HYZ5FLc90Qilu2fE693f3cGqTh+J0tR11CUolZJIKcoUUcj3ff8NjxjbuZJuG84ILxd
o/Sx7bIwqgvIY+EWG9C6miHJ6DQtyOV4ReEs5w5FTMZnayCei3RFTGu0ciQl4A1Wv887sKEEiFWp
JHHHQ71/w+DTV+skP4UP0w2GIRyTn8nEMS6sGNbVB1DChlXe1NaADzB9EBTVr1VxpwsYY/OuTQ5m
SrbDu6q+z80dkriKVpNGfu5Mzm0ks3f1zyJQB7LO5m60xGURTvFhutc96cb0xhv9IH5kh56g9GnX
k9H1d9KxJtHO8DAYwBvPFnk2DrzhzSxru9oQmvuuyupOnCZ8y2y1pNfv1YLDTvEZ1flyVBURFaMI
hSiYi319VyV1VM2RCN7CHmEJuDBeRrq7ED5MgF4HT91HTrefL6LHOzvMe0tfAVNbnQuY7NeMAJ5T
ez6IeOuKNkY92dVi4yNwGHrbdpblDa7xqG0VxCJP6gx4rSSDyRLhJp/IUo2ntbsNtPzQxorSFeOm
MDVdYmLPRLDnSBhaDD6d45KrRp5aU3dK+L6Nx7yxVpLRKVeUesVxX0Cy78Gxqcgv3CA4tbMNp9cR
SUdMnp3gSShf60xRCFIf6JCwi/d56dQq8j67TLMlgZTZb4MHt9wWWwtKuVNgCUk0rV00BbPDRWes
fwa8niamy7Zew+UgrkIu2lhlnSYBI75Fe9Ev/ym9Eb7HRL9T/iItaqyRqLsRZKSN2kpYvBYTZcfn
TLpLe44GMgh/0Tnw52wZ1B0I0qw2+N8V24UHNAsccyfzUNLTQiOSQ7OrybCXX9SHbUX8jOZ83SjU
18so4JEwRZtaxCrFRDUDolmP+tG4UV4sRI8bcukRi1EJSnDtF1hOO0VoV9yLjvT2F+EmyP3nA6hd
HKo4ifIIuyhhNlZ12wVuqHhjzFleplFGChBBa5RbYjjgtZhNWxjCjFigDWp4gqcLsVTOHcR8UsIg
I5SKPiUNT4hriNAaU7EzIYjuIS9mxx+gg5fuoovgpG7qDYfA2d46tte0AqRWrotN8LJYANTgYGCM
GXl5k0nzOO2LPa/zg60mKyz6BFQI5dU+sApXBOeS27kJEe2RqIcWGXuikywkF//yXj4EbovkVXKL
WnGen8jYRIwGMUHngLCLgnLj6xVOkhoDEuSpsnUkr8FcZyyjlht7e1kZrsRSDI4qItSq4I6ltlE1
krmNLRUpoqp2BN2rk1eU5M59RsruHOacTWSJhOIoJORNVObik69FqlJVn+sQhWh6Ks6Pelt9m7Cl
nGgnS1NQPYhUApKXqoFe4WuUoQ2rGQ8o3J+B449O2mROoJNGfJbb1zZ1zfE2L+9n6/f2Si46QZmW
NSp9qWbgvpGbTkGisfgoU+1FrmXXbPLXf42CUqk/K0j5JF3b50WBbk97iGoCmtljq6t4i/GYvBlq
gbEmKF5CGc5SQ00tYRX7Upz3IZYQkcxd1RuYrptYJcnz4lzVlvngq1X1FKWVtt+Wj3Fxo3AOTh6q
NlC6QTcItn3od6aQ1XYkghnJ7axLDfc2PlXJd3QpJcn9Nhzj6XIFRxlKNYD4hgq4esIpF91EAB01
KJOSxpGgpttgDO23wGOIujNoJiqOKKsSqFbZZUv6cq4OfZbYKVqTtxGWz6V1cI1AiWOkqVaG7Qhx
SolIeWI38YOanYpm5Bxk1rqtgaiDHA64E5IYQLp43wzg+gpKd65uJHBStulfhLmv1o3S+RITQMcC
JLt2NwvVOQuT0e2EKrgvZ+tezFuZIxvrICO/jIgVCG6WG/TafExZp5ZLM57dW/d5dqijD26CgLV8
C6WUinohUDzSZAZ9lYzZJM9IZBeXSCNDtx8SJ5se+5zj8LD8rCUV8g8StXajH4LepgTS5Ple9nve
tTc/wRpsG+hVUx+DS+mpAaJ+22rIsh5rUGoFfXT5LxcLTGG8z2CexIsBmoHOmcKHsOc8D1mH6g8W
AozXu2V2fZyHBbDa8TEajiYvT8568MOuLy4OimBFcCJfAwS5MftSArs+nwvTFt3sNHgjHFUNryVc
/AMeMJaDB0zFqSZjqeEaV77GnYIQZL/LfRIFaH83XmI/dUThr0D+uSrph9lQpFaZDbgq8dz0khJO
eFocFZM37YmlEBrmGiBeg+JwDDu7lsW3MN4mUCGLIf4u0v2QPcygw+prMiMhLv7c1j6mzq/RKCso
h6rUJhHQ0NShfzfjMTno1qxKqJT1Zxt8qwqGB8/1pZUCzdbyprg1xnY6oFeocUUhjewRcyIPYZzp
zlC3ptsm5cf2J7IypSiWRyfeMglQQ3b7ekGiQsmnTJ+gVAkGL7QvHR7fHQhX49jaDdW7bFik6jt7
LNH6JfanVplUMlSIeHVv6A5Mw/ogSOoRWaOzJvoOuuo5FwlzDdcfSGnfWBdg1sDsC8RHx118Gbxg
j6mLnooO5b36mB3yY4iD7aGjaXtlWMd5jUv5o0NoyJUfIydQJC+tesp4QR2WJq5/f8FfvaILNVYT
VYW5kHGqFNQMtr1jhMc4vvg9Omg5WVPWGV6jUXqPsedCLKNXyK6m7xOYbmXlWbOet1eMdeevMSht
1ztzHqoSKyaku/9h7uua68S5rP/KU31PDx8CwdQ8c8GBc2wff9tJnNxQtuMgBEggIQnx6991uvt5
nySd6kzP1dykKnXsgwFJe++1116L948J8Bvot/j7v77Kj+AHDBtkEXB5DAmivfLtg2vhZ72OA25l
i9+7lu7UfK6ipZRAFNNDpi8I6ATzz0CPH93b1xf97m1pyC/mTYpV6Oy7oX9MB1TLV9nPqpIfHvE4
2lNoWILlham9b+8NXvJj5zeIQcBZoyi36kYfOlrjbdXTVVPD7KVwJbn/WdvyR4sD+pwUDTGMzf1p
SLajxo5w5MbNTX3dzejAaft+E9lPeio/WvFfX+a7nZyPeRP2M9YHWw6brLCnIWy17WbqyzCE9Gjy
k4D845Xy1X19t1IClWkX/rYgPcRE4IMAZ+JLFBOXI8QinAzpboDzqYR8ZzHbn2QeP3um3y2YmDVJ
m4R4pk1415mP0CdXP9MV+FHu9vXz/G6xQL1abuFJOaRbh3ubx6XPxUFT9aiYrcEk+snr+xF2CqXF
fy+T7/Y3CAILNBZxveShIhewkX5KCsyo6/228+foL+61r/56r58e0vdVBIS2TgMLOWZJv4/WaIyl
nW5wxWwI3jx3LxBF+8klfvSeQJM/TfihTAdF5tsdl3QDWVwBOhQZb11/PdDHMPzZifWjF/X1NU4b
46ujPkGSra3ANWi8W4+Y970Pdl2dnTtebnfm3F6M++Gwfow+Nz95ZT+8uRy8EegmgGz1/c3ZfICm
74j8I930vrH9ya1tKsfmD+mJ/3hd/7N9k7e/vxL93/+F/7/KyauuhYvIt//975vpTfzjdnh+fdP/
dfrF//+D3/3c4U1eP49//qFvfgdf/sfFq+fl+Zv/1GLpFn9n3pS/f9NmWH77fvyZp5/8n374j7ff
vuXRT2///OVVYij49G1tJ8Uvf3x0/vmfv0A64Kv1evr+Pz483cA/f7l9U+ZPP/72rJd//hJk+a8n
kV6MrEEYG6yd0xiCe/vtozz6FXLzCWzYoGWBD05GBkLCmAW/Fv4aEhDzMJQCxCghaC7iQw3xptOH
Uf4rmL8hhshRhBbI/4tf/nXv37yif7+yf0Aj9FZ2YtH//OXbvQWsFCDbyZ4Wk3v4Utg/frsoWdpA
k1Hxtp4hfVtOMt0OWdT/TJTk2zP/j6tAtAbOmfkJAj79FV8tfTW5WKL329ZeTfcBzw9T0T2zlV4R
yYoKTuG3GNb48tVb+ONOv76zb7fb79eEPmcKyBL7GXMo315T5JMQiumgco1PkUc3wX2bm+Yy1dvz
am1ytYr476l1/35N8ErwtsFlgVbfd9d0S996qW1Qwc/uQwRZ8ItBtwjXaTLs//rufvRETzRUFNJw
py+y707hSKYdbfMlqPyq3XspwqBK2nC4hjhpVHoB19UkdMvej2I4/+srf3ua4B5xvRMfAjEAGkTQ
XPr2uRYbT9KexCDa8tyGlURr5mGUoHpiYCyGadNfX+1P6xN7J41ORxdOZgzYfHefqZ5VqyOiakBY
KUTWtd2PEWVn/4ur4ErQDYfc0Z9G/RZP/TDwTNVmWOFYL06Ojyz+mXXn9/cC/nUMoOEkWodRMLDs
vn1yiYCIJ+kaVQ+L8LeFjYM9jA7+XrfspMwBuTjsNbhOg2ALxv63V5kiRrQYWl2bZUtKCbvhB5k0
2cU0R83h7z02XAqxElRBlIzo/hffRbQ+SZc0ALOp9r7IdsXJfsCNlpZ/+yp5jMB10mk7aR58d0MA
2waTd5OuJxfRKghB2nNwG6j/F1cp0NXAqDSMkb8nhQ1KS0yLz7p2QQ5wfuRJOZr87ymMZwkOBpz1
OAIhOJWcyP/fvhyfcgKGAl/reS74GW+mNTo0SzCTnxwPp23x75TpdB0IB0J6I0ZsAW74fT2Pl6Cs
KeawpqFe6zFc9VkchP3HluRNV+Y9Ebd//fi+a3Lgir+7tJ6U5U5TIvn3gWSUwlibh1Dp4rIcIL5R
mSjo9zAc5hckm55BQi4O28Ki2rNUH2MydJcUFhw/uXO0o04L4uubBzUS6wXREV0kqI98P7yhCd3Q
IBht7VrgnTupJZCdwG5UnE98nKa+SieIz1Sk4yTeu14V4/tmQpJ0tzQGzqfB4No3HxI9XMTDvOqr
eXVue0pjnHW3ErF0vCh0wCaYbYwKx/tJq6bbcRer+2Dt4aAXK3iL7EaJuv5s4G661VHv7F7A4PIy
lHbU5ZqwNQd9eDoVyBHBJFimaXzo2gW20qvvclbZMYuXmi8mo1U4Mabr2XZFVGnn/Ge4rvMNQE2z
kacWrfEV7I9s7I5hO5P+3qWY8zrqvl2PhqeuAFy3jBa+C8ypivlpg953D8QrOMZJv+SXlEB2qWrb
wFzKTm4BzMsEug0a1Ld3AI1OTNYQRsaFSBuwQAnvjlx4xSu4AfWPrqMYsYIArb9sFgg6fRb5OFIo
g5y2bNZ34CoPtoEj0mYiqffpwHRfymEZY8g5ZjDDS5yhH1CwkKmK40XldZCtISllxJIcFgo6ve3J
kEmYwAfkSBDp8jLZTM+rMF3IXgYaSpyiTWJWjcUMrciki1NTagL12EpE8bbWsV7pfThSAbrvevqW
sF8hyBTgvr8EGziuVUg6QUurG/3KF/gA7LqRoReehmv7iUW6uM/B4vwUMEcxqMO9RVOe9IPBaLsL
3SHs42gqOx6BXK+nyX3U7bR+2YhAZDakfTIzUc9dGMqmGjvXwLxOnizl4AaWPRHu87acmwJiTRPR
9DJTRdGXcZAHNwDqp1cMuSfsjKMtBrAcrYdhJydQBuqYc33RKtZCFpNmWIyNxLIuac/0PvGyS3c2
TmUZtDS8VnOm3muBEaFDYrPWlkJ1ExrIvCkOdmJZUobxBKvhBpEiLafVdn1lFzYegp7TT0vbTU8B
DHM+uASKCONtbjOey7sibPR2ZYpIGlMvNBaHrulcBEWvuLjHK4sJKGcwu697pEUOtKG1eJ+BG+3q
MdAwqencGvNjHix2OCgKCum+V73Jym7JZ7GL+3SOqsZokQMNTukNAc01KQdFuqAkHu2KSyg98+jK
KsgwNx97QBc3bbsCuVxJm33e4mF6nJY1ZSXY0mtY5oWD54wgs/0UOJMGtZgieucl3zDJqmgHh0/r
xANzch5K1jTTjZTxgqR4idBLj1krOFgSzD5Sw7OuVDkvHnuGkaDzNTH9NVMjsZh8IMm8HwYx91eJ
y8nHYLNzU0bLGoXHImBwJwMgASQHknI8QwcJagAVEyy9iscxeqPdtIGyS2hz4bI4HnYFo97vwbOB
k6srJFQvgh6ARns18ygKdvBVMVsJKVzq9rHMmyqAWnRRZkJYSPGx4MTe7tLkSHucV7WGSBpm6Vkg
WMmD3IO5EAo09I0Ili+OrDkmjXDI8DoUaWEvGIZjLy0URDA+UxQAyGMXqLWUsWo/+yKfHSYOVUiu
UmjvvkiEMl+KJQdr26dr+maIHd8nCmrOB2Vi8tHnhH3q07B7v0VL8nHYMAJ0aNopjU7+7BmvJtau
D0NhIVw882A4D6HVBgKz58gtwk4Ook59G6SlR4f04+AS/+L8LO9z1sO6MwmbZcY820ptCVHptNvN
2g6kTmTcPIZJ0cWXMii83U2sh10lnnD4KomeZ/BpR2yeAbvClU2bpmOZdTr7ggJtgHORsvNw1hDP
bDmmLZ3PU2uSMztQpDl2ZPOHQVPOSkoBR+78ROSb6kxw3Pohj8rEF9HHdKPb06j6tdhxZBggZwTx
0O9M26FPyYnHbqRJT9h5PllywFqmBJ2+eX3e4HIX7YZ4EbAZ98bqo0lCfw9t1fxLIeaJ4ChGFrAb
WLcFVWuH6SXFGfA54D0MxhISZHfxvKQtfB76BOOSRRHw0iIG1aAjaVN30rJbTE8BB25WuqlS9hKe
384m7MUsOuh2JO+KDnvDGFcHvIhULdF6emiw5jFyyuPAHjo1tFNpEmnG4xSR/gasgy49LEmG5pRn
gxnqhqn5S8S6xFYpaeWeLrRryn7tIJx8EhK5S9LJXcOre3xdVjvd8kDBgohOsM8q4XSpnp0IYXbt
DA8e3br5p5UZqKDOTYylP8ZT8rlFDPLnAwyIRcmbEUPqkx99uvdkAmokklAYWPMsOC/7diOqpBCe
v7WD6MPdyE10F24Tm+BBWwTzPsnjxe3wJKZ7CU1nXcYhS8muEevwpYDqki8HLQkIrGAtXoJfYek+
RtF3Fy+2H8q4OXGOmct8epYRNn3IuxVDlqvCdCK8Spfu/SBF3O8KKindMZ/4L0SrJK0MlC7UJRFj
E58F2QDm2QThraLKVNjZEmow/XzUqFzu84Fha3uV0QsIwmaw/GRe3KDBtJyM68bhrkhMmu2g9p1k
VzOsboOygaVPs1uXyB5HUwQL3gtr7laEOChBLCa8UhSDo+XcN/odzpw+KRHYi2vukHrtQmqztzmM
3WGYlH7Lkg3NncEP3B9a2ZgHa4aNlmxYWH9FC7bqUqpGFqXXLvikyLg9mZBuEAYiRt83SUduyLz2
0GxZFSJLzoZzv1nEKQGoH6PTOOk++cyH5iR0DU9umOWQD1ks49ctbOSZGYgRu6mP4/dQqIIOy6a6
4GaScAwsaZewN4IU/gZpQPhCEojqlSO+m5WYjfBpNTUkfIk0iW5hEja/IbcjS9mC9vcOrrUDRKYh
dX8Vt5NW9ZLnzVbNdsEgyryRBJadTfAYjNEYnRexmy6NomDhGsfsyzbmDhTc2GGT6cT351Akz3m1
0gWJX58TXi5LsUATfY7MuWhtDKvsuOnvUWBu28lwnDxAdhO4YNNscqudCnukT1ngtxKC8qmopsli
TqpI4tmVmSv4OdSJwqiEj7mCAtvKsV5pk6MNR3HC7ZBlZSA/kKJ/5FGKP7KPyPAyxtG4wNNIR7cM
jbtg129Jk5dMuY2UOecdhMQTL8Jqc1q/W+Yxv1Jk8PNhDuZmqMmoo/nRbE0MvucYNuYsQN7Q1XhV
UPcgY2Ozquk15jAaGwwMiewk1prYYuwQhnIWlm2vu7FKpS62mpDApLUy2QTzDCFZWxaLIjMSjyAH
RM/0+r5N6LTEa5k1M8aW+7gfbSkLB5voLRHpxyVfwptlk5jhyh1HIuaNwgbA0w9ewnCaSRmsbnxn
1FjcDUsUjeU6RwIK6Vlsb+nYRk2dAnaC3oPo5V55s6laNd3A94KtTO7DfmtNCch2ClBx9lFYusLK
K4h7r3EFfpx6nRVLcGbE8whmf+oDRFRHtxjRvYAWRz4V4+eZWrNBRIoQzIxAs2M3Q6ovL6EkmyAW
Z47SMqOBlSVZ4z7akyUxYeVhTY3CouUTjEVneN8in8NkNjQau3cW1cFcy1wn50SOULiP4VgrSrH1
4lVpqy4DDLXLiqdUDWWaSfaWuVXcnJjOT2Gi1nd4auPb3E1zvGt5s00loWx62TRT923RNFDTYgx5
cDeI4pOE5p8soRehwSzwSXGN6idcdkUmBatcx2O7y/2Krk1MIIFdNckSRhUPtXhnrR8fQwrcrcRU
AH3fjPnweW3iMSuNbOfzwuY4hGGblg7nbeozHJuDw310OJuuYqPCFMpRPX2YZsbg9B7MCazUgg4C
zUnXiE+RIm6rBoMZoB1RaLyXOhqKlwFGHQYubDZG7cDN+g77C/0kHoj1C8PoVXroi00/Z8ng8l2C
6g1HbG+Hbj/Pjl8msMDBSdmvHhzwgPvnybjclm7j6HDPuXqiTPV9uW2x/9yuIbTGmcijKxHB/DVI
Yv+Y8smBsZv2sTwucO2j0EZt888Y8h8vErIBefckNp9M6kWKU61tLgPdDzetT5NHELHcDcsyA1Vj
yudbGJggwCVxkCCvRh16xkg6finaAHTLwGrIIKZKwm9bFk1SdmIjrlQJDNPLyerk1WAloBrp4hxz
/WHcPndtH9wEcrCfFUMSUC5GIKG1I8cL0y1P63HpRuRuTrlHLwx9tPy0M0cesC85ytWHNTJwcNZQ
jWJIxR1MvXSRL13lFznGlY9GgaGAwIs7TsKxqSF+u7aQ7XcOY6pOFudibsRLn3s74VzL5qjkqfR9
2Yde+TKaZGTLXjQCOigBFa9pb/poF2cqR8aULSGkdEyLPASibP65oZLzMsjb4ikJwFtG4Nw8qVU6
UlBE+5jgJXZTceEdRRLBu247ZrmwXZk0Tf7qhiZU5YzuFer1aAgv0kmBH08bL59SDCZhTGfKCSYA
isDEdW8LK0plIyyEbFrgRz1B4P/dtA3ZHZfcQ2Aef1NfSZUEHyfq9FsxJwbJoOzNDSLKOu1xUI83
bFb+46aL8R1NYJhRxuPafWnUrKbarmJ5TZalfTN27TUew4ZBzrwNOgwXZ27+4vFIWWltRiXiV4aQ
qWLy4CKUNTslZHsWj0kES1nq7Sfoy7EPJiQDxyBQC5Rdi4KBOJ6fnLplXjTdPjOagoTKi+RyEQSo
RYZ0O9oFft4g0gS1RnexTNG07nLWUoSHLkWOUIgMkIVaJJnqDMHd1302MpRiUkYoCgZDVRVrsdJK
eW0fgHNyU85RgPDs1ghFHCQeMR9tG51iI2Mx9GcqH1u3p6setvd90La62rIxHHat6yma+BA5fqOo
cO5C2q1vQTBhMnRIV9eVQx/BSqQTbTjhymTdStuN8wBRhozwXao2/qmZQ/pMuJ6TkmQG8yo6znlW
hUj8k10Li6ihlgmbT650TuHPomAIVgmfWz9dwgsGDf1xat4R3jiRPGLuoMnid7Rdwq1yxhYKwm9m
zVn+uEFiUt0Bg2BJVXCx8Jri0w903sJz1rO2ReRQ88vWkzWqoPag20vbaQTEfARPddcN3XIWSjdB
/YNFK0x7fQ5oc1KSrBeETxl6g9kCprVoWYzdCGPr1yyGXyICcJb7XbdxCLJ27CTLWlgKBZGiW8Or
QPr5PYSNQwT0ycv34bqRB67HPN0t2WmjhmvTfYATpiqAC2Iu33K1fomLIP68cIFAF3vowpUkh29b
OWmU+iWDWXGPfCY1ohwihwnWmM8GKldZ726XhN0uIP8g5x6Zuh18chKkMaZg8KeMyNMKNcW+DlcK
q5BBAi3etQg3EPlWnpEax0CBOAtxDXHe0iGbnyJu8vCy2ETa1ZKMHiegRveq9jTCmypj+Gpn6hRf
N5wdJA4hJQLUxOFoGbKAJ6gJm5xfjpiTt6ra8tHm5zZkVhmYyY8NOeQGPDaPkO0gs974Nv8iBkS9
nZSJXFB4svzCTa5Qj2vHjLzmIpF5lQ7rAFQzDFq9XDRbnhp01906CQB5Kx+rrQcCWE7FQsydWIut
OU4rZcslvKqt6qpwoCa9LoYNi7KUk82apiwmMgXv1QJrp7tkmYT7lOssG65BbFks5AziJsEwGQOV
svJhG4cXE00nA/Et0bd5gB3ATsyJbBBbdzfpJQ8P0bDQYm9oEqGwXHxRoA+1NGxFgAzIFM7jZTRB
vQCquVnRrLaK50JLX2Z2KYBsxBqA1gCWvad5u0tD4AqvK+a/23CPVpPCwwqZ08k+J9sENVGTrAUt
0z5QbF8MNIT8QTgMb8Ga6ysrWi3A9zUuSF9ZzMl28EYiW1xlI+EN7xKAkWlHKCpu3IAAQtPNnV+g
ISxRGrzDGcghxBdsxC/9YekNg3SHmnCARnjefTp+zp3tKMBOL4AQLqkc30a7nU4RYGciPUYCqmXH
MJ45Rk10K9Ev4hrP4LWjOkp2IrRdFGNBd+t8uebt7B5TKyHCBwgNuP+tEZAMBFAWD2mzk1HUJlEJ
PffA9CWcckX3gGCl+/doUGfxrmfZxuC6ns78nQ+KWB4akITmY6/StLtf+QqBiChbkwIVuWny4yr9
tqKINEaDcu0bYP+VEKGEmw5OdpkllUEOJ5pynpeIniUyC5LzHq2VeJfCpC9+GhvV3KPFI5O4XnVS
DN2hTRXv13Mf6TWCdIvN1jY/dCZaAgvTh65NgBWDMWoaYMiokuhw8odawhlTKxlO2HKdpkFdOqoS
RGIbpHPW1y2Wv97qjI7oQv/e1PtbRIGr7lUBef+y/CVN4Ma+qcWot39cPU/6H3sjPj8vaM9//zv/
B1kDcYb233/8qzP/J9bAp258eX5xb18zB377ld+ZA0nyK7y0YVgA1kYRnggC/yIOxOmvsCoiYIeh
wUFB10R/9l+8gSj9Fa2XEyngxCRF6xsNuX/RBuL4V7C7I4hAwiOAoNGV/B3aQJ5824BGvw/8BHDU
IpBmMpARflN//KqlP+ci94V1YYlyMzVnXppmEQ8o+wCiX63bxgMYBAASv+KNzvZzlMgjFHJwrAqA
A7qZeYlGbLTvZi6hZQIs7LyAftOxmwxQ+2VaDXoO0T0Oow9oCR6pjteDnjp3mPO0LGgDomeez8gv
A7UdBWvtmZs2xJ0ifSWCyIpO+pFKl++NWd+HoQNBsAlZcJfzVkJhgs4rAhbx4jUJDSAIEkZnKjMo
KNgmzjn+/LMJP/Iwkbw1tUMMOMI/KDvEDYlK0WAzihagRdaGrhzCiKENPj2B5vtiUnZMMtjVo5dd
WgyklUMOZQJppvEsJ4094qK3hkf7AukyVfn1nHCOuoaZI/Utp5X3vZgPG4ub7kuyhiiLRsDcfYms
PzrA/CQ8lwBGlwugBJARMlH6PFs4T/I1lzu0TR4EEq9z53t3APSHMs8hdgqwAPZsCM/QjEEpbFID
5aHIi71yMFVwCergIO66/brZ1zFf3N0U++lmRr5fhiMvrjPisirvN1OHOaDjXjfvwKXxu2ya+FQu
ODrLQLIGSKSGReAynS9Bsp5HIdM30dyh26WtPAYBYCmzwqciSpb2nAeLqWbRRo82b4RE6YJMWLlo
27tOR0/baMnRZyz5NKgiOIxcoUeG53eeY7wfL7BbwjrrYkAuSMynaiENTHUaElfwbL00UO0tWT9i
3N81at8DfJzLEH2zs6kIUdkswFwwU1OgnE0nu6GFhYmbfJH6wnOa3o05C87ohMANYD+tgQ32x9zr
sAyXlBzaweAZZjFqMUiv0FeZr/Ip5+N4hgpn3G3TGp+TNeGPHEnZftzkXPYZVKXasZcXrI3VsWiy
6DwpRlnOuOvrvMtzNI9I25RuWoqxXqM+2BsWkUuwE4NjBuRVV2OrHZyhfYqGsRrks3fOHnwaYM4c
4IUs481lZ4g8IaRV+UKBVyiyG4oGHrVq2c5jNjus67w/Su3TApn9VjbEAhoLbPLKbPAS+eJAhUdq
wgHdvS+GSFRyKdZDY2TxLIWe3wWEkQcsnA0rhfaVTvv1joCKAhdyGZaMLvoV+GpwEfLW3qseKFOq
ug9iJPSQCvTkZJijH8HWAXU1+JdujlY0waAVNQVbVIOcp/ZpGwb1mkpQecNQsxEwAaNfZjfPB4R2
cqTc37Vji36MEN2dSNeDXYMbBfn9gxrlmQ7S8XpVYDsso7pEy/pscbN4ADAzHbAMrmmaPfBCPKOH
gSpiVmcuW3ilxHR6YPaTRx58tcn2nljysqVwpDScqAOb/SB3RdI/RAGQW+Sr0XWuoie6kuw9GtF8
n4jQnMWKnFk6PoMHE+5jIaPrFWrzOx5sr4kK7Iuzw03fFI9SysOEqrkCt6LKm/aGbdu7sdAHZBV3
o/HPLm6fvKXvmlFVWgTjPl8AGlCpgBqhp0rDQ5opdCjS9ijD9Cka7CucLNtSzK6p16F9gT3ETQ5C
16cO9KhSbgMtt3hlb0023aOjdK3lOB+HNfggu2i/6VDuTpQXnXVHlKbnGQueAuvoLappX3fd/AFI
xi5DgwwEFmTKE7tldL5IJhrskbpcBEZMexJHl5i3OFhtdbkk0z7oWli/eYDJGlD3rAFzZrAfPwA5
xtFIo617XOc0/QIzh2Ef0PYhIXBcB3J+zAc8P+YaAYXt4rpdUNN7sYod3dIN3R8IfpNozaD2Uqz1
ZvI6Hz8D7J32ydxhrihjVznSzbIJiuHCZzK+GEl8XbSMAkrKm9KidDhTQ3pJA1SPyzZAd399Qwvl
kAZIwoDaXxV8vug4R3ZPAgDsKXttF36xze1jbsVZFqqkZGStu7y5SiTmVNEyxD0r+gYIbSlRoNwx
5x7HoTiu2BkltXH8ZALsJ9PxG3Az9BkqvnhHWXzn0AoMC3c7IMv60rfAu1JMhO/Zgh6wVME1Ry9q
z7O+3VF8wX6b0WbKEnmgXQFMdVugNoaEHJRmdAlmC/wW7jVHDn7bTrHtHXreU6n4ZBBtxYigtegH
oBFm55Ptk9GRrRueD2/5oIf7IsBLS8BNQXknxVpqviwHiFLOr3CgWMtOrWiQDr36vKF3W0nc6aGI
g/mA0e6cov3kGD86Oi/FnaEZFvi2IaFnZCnQmaRFc33Kexng4Q4Nv3lwA3pMtgPGh38rFYrBAHMw
1p0ZdGT3M83uDGtkHRhMebYLS3egs0CubwsFSBm62RV6tvVo+a4jcX8JBAuuuFsTVH0Bde0sncUe
Lzu95vl8iANsuEDM2y6KZzBSvKI1GrLr8xyOWVdxsBbqUCkMUrcaukJl5qd4vdBLQYMKFbtdH8cM
YfCiky2kyAFjLg1mrlHYTrcr7+LS9ls9TkAjnYvGPSpG9Naa7qy1fdkZ+ZwaVoPFVsWAZhFZdnTq
P0IspSuZDeH70JMPKzfLOR7MbahTSDiZqpCh2bF0rl3X1+CkXDekr4qBK5zbiAA7dOjDHcYEjuHg
XybrL7O0WDBbHN5N3MsdPGBvo6hzOxkisi5N6yBYB7UQNYP62/Tjlzz00Y5KgEywwVorvEIgpW4r
1sp4t1bzMDzzDCM+psnyHZEoC+e1xngloA8RPypx2ptZEuBUkcMeLf4XL1d+k0Fv+zAWyZOUI05O
XUBMPRUo5BKHAXmZvetmf8WGZjkDTiYxqtG2uwF4edmE41Q3A1Yp6Vt0IHu/VRizsOd93iVnYxda
ugvTBkoMpHVXwIvgK5A7eHnAvfNgPcx9ADt/hBkXxqmoywJI/cquq1FJN5cSjKdrooahytOAv3fz
uB2tLZYHS9NPlM3zfhZ5cOnt8mUee4DB+FNQH1bB6Ow50rDsE9cRrQtOFtgtK6cPoKzuIyXBsd+w
jPIKPYEPvW/Q9Xd9W6sWyBKKWTT7s6cUfZMaZSp/RHM/3imJ4aicSRStGUEQTOfuxcxNdwHlRN9D
1g/uDHOv7PPMVQVCRYbkZulrBLZJ+DpjsRhy4F3xVJQpxUsN0J7CA5D/j70z640b6bLtX2ncdxZI
BhkkX5PMTM2WbXl8IeSJ8zwF+evvosrVnzKlm9n+Gv3QwC2gDAOCFQwyxnP2Xqca5AVXRM3Zppqm
FVtzopAi20E0a81bo+E0XWwEBWOtwLLwXl5XvRIyELOh2nGTzE0++1k/g7XZiKxS7m5ScTGT1hw+
R3NCBEaLNdEGBSnP4tbVyoxLIiq36NJJZv2tnhoaeVRLUqmx0Jckv9eiWRhfO6Gry8b2RJcHbUKd
4I9x2qW6L/oii++MWtcTyQI7Oz/rMiJOSExehPUVwYSp3zdZN/2o+sghhiHNHCLARvdK9UlvZfRL
cSOHH62SViMvFo9ps8nhSiVXghuuF6A26OqrLpQcCTXcPNelrsfNt7p3hylQmi0MkKpLnPpNpS3J
h5rD7VUtB+WTmKfGrBJNnFyEqYCeonfWFdSDeYMuVA3XXTuG9rYktRl+lTRwnegu8YNNPqGSuJus
Iuuu2yyOHzq0T8QE+mTbWVMJAnoeE3U1JJQZm1vhthdmrNnVZcSFnh4Dj2fbr0pySAtNPBLMzZrR
J/bVQGTlMj7dGAshUM7IpIfvbIn+6H1tau14ieyhePCAvXzz0oIiTLM03DqoF5kOWzE3WUwxvbkj
/T1YC2wqSSLCpFpxGsWX45gyyghiuexdcdl9LWdN2kEl3UTzU0Uy/2JGw2V+nqJOc67Klsj9dirN
ZAhQNloEqycKn9YXkWqVRpaqpexpoRq3e1cC2PM+GU7Hgi2cmQidDnm83zPHdKoeSMyFBGwTSoJt
UrY2Yp5mlGhBObaNtgcnUJYcAfpI3jr4oMSVMsw430aUnMoDU6NcL9Wlo6j9IcZ+YveJtclhY1L2
TSbChX0v9KKPVGo2HnuX5XdDLKX94Cb5XARsDcV0scZPdDQ9MlhmQkC3E7aIC9L0i/HDFaPb7XU1
62ME9cjgyrJp5mG+Xsa0uiN936o9U0xOV1UfOoRSXS0lSNe640eNgEqNX1Kp8l5vpprNtpi5Hos0
4UjQ153jW1o3kRc37O0whp+rwpXvEj0rLpMcElC/7jktOVJus2Pit6QDAlmm3jZNZ3XRifV6Z5rD
pbsI7MuNnt2bejv6+eTxXds6RHLXE/H64k2hce8py/pCVPMD9ybGpzEQ69HiMgRsw+QjRewVnydE
XG+MZCSno/cakoKyxXsIAhywaDwr/dEDigMOCX7npqud3rtoOIt/4saH6rxtlNNd1TlYjSBe5uG6
UbiPI7NrqIyletMnyxNWfha2vXc1eiiqg1qO2QORqcc+M+VtUnntrgkNzx9c624xx2Gb8wHKaLg1
U2fapHH6FosuMou0Tq8KZ1BrcsDI35DY+DU3aRc4UZV5uxnVkD8JaWybxlIkSkzitEQzhkfNsn6L
0f8n4lb1z/J93/782RO4+l8QrQLocipadfUTacf8PFb19A9+u1zMv3RTogUBWi2p5wmj4J9glWb+
BXd8NSi48PFtqkj8Z7DK8v4yqfuyFl4BnI/HhjjW71gVPzJWLwXuF4d/x1byJ6GqtSfP5MA2FVDg
BEMoQSxB+Itqdvz8WaQqDYcsmVsSFO1a5mKzaFVnbnKtqrcz6k3K44I5+1ItFRc4gtsoV3rDJRNg
pLD8pkn96LKp+aLaNOb0pWUP4TQUZEaGtPzU6hXZGDzrX6zMc+5xl5ifO2OSv6ZGe7RiJ/z+9NL/
//j7P+DpT42/hxYI1Y/HH//xWP74j4fq22NUPR+MT//6H8uV/pcFmY9PDj0IkLHN5/5tuZLGX4RT
rVXMZApymS7j9Hfo1MCNhQtKUooImdeTqeqf0WisbizGNMYA7Ma2iXnpn6ju/XNL3H/Fb7X67wAA
rRZiAEeEcI/dM9BdItVEtudzQxz2I/n67aRUHzx7O79bfe59co/GPLNREJklMMucW2fmkRq/nRLS
ryoLfS1Mw4eErLTa5t0IANKd2vhLFlsal+pEa8iLzqkytguSX2K53IrezHaZzLsltBOdtLc+EnFY
Kol+IaGm50bIPvG7WDfVTU1Gg+sswZHt4rrqGzKg/mqiiHC2j1TRf1w65gCBEIDWwQg5qvapqtR9
WUi637ezFUXXnVzYRjnqi7d5MiDXGnJ0PBSnX3NbtqEVwNB0FAqXYc7p7TJ1mvGegxl5qnas1d1I
3Vu59SABaXsl5wZfOyTcm6LknrZJy3LIiX2EMZFBi+75+uQtvyZnariXEAZ+gyY2+UiUmcSx2cnh
I+WtrMlvyfC0G0sr55shd1JxOXetdWmm2YKoIHFQbBXmSKGqxUaOReqZW57LOdCGEBCPyrcz6jv5
I73ZjIZVPhSLizqzsi15F6/n000z2fHb2tImBBBLHhI6KjnmhcoKuWr1Oe7upEHtxGkhM++0MTO/
kfATpM2kcn+cHiaM9+crI+YxqqNiEUIYQLkx1N+HK2NWsFM7c6v5AnXCRacWE5VZPJx1ZLzWDC48
kgaQw/CWHzaDG83tvaHTfE6i0yWOgHfdSP6t6q3uGl097gKK+F0baTX4TNv0RoVpcuYZ1jX+X5YQ
jPT0FIwvfigX+yF/Hj4CaqpQcdbm8m3H3W2uWnGRdFzdFzSa2yGRf8bs+bs9FhlaZSqyqBy111tC
ZZaean5dUFyHGqp9kPddRg1VxzhjwjJf+Yrkg2gHOhDv+Njo2NRxmHTA6Py5LxNt35hJ91mbRzQf
c6z1/UYgmFsCyoDYXPft7r4CMvVzqook24k8FTdqyWLXJy8zvmlGnnsfEsPHJS84hvZTb4PYEFGT
BGTFFzS9SP+3alqq69okXBmXnnObyqr927P8P7HV/a9NEa6mzf93hnD7fXj8UbXP97n1H/ze5hz7
Ly5ZjCzONxgX+ez/uc15nMfWxBwT2jRN+fSjf7a5v+D3YT6jJptl4UJjJv6TH7T/YoNjU3JXxxSH
sT/Y444qvzG7HGo/u/Z64nI9ftnRuqKpaogzk5J9C+LKwcHjhES1LX6VtnWRK++yKvdD/liWH3Pn
xnXGrYGio1fVZaMNe9WY+9hsUYzMZ4yrR2sATwVajX2RfZ8zIQbJwzUgr1TIfqF5cNVcanuqrPQn
gnzbjnV5myD+3jz7XK9twkcpUgMDng42Dvs3yCs+xRFUB29WOnK4ldtkyTtt08iS5EQvF0kQOs5q
sYmE1QIWLTUHbKW+7q5RVlJDzkgp/GiE0AI2Kmryu2GZ2ZKKKEQZqQ92h91K7zQiO3H/CaoAjtIy
S5G7CanjQ2qUZX6u1cL5NRrj5VOc9vZXbXBUtA89yvwGo4tm9n2JEtfYFisOZpNWSQMEn57IbZcT
GN5EmmXHeznpKEnB+STulWjWr5mna/jHXsz+HVpiYL3VnC87vB+jvU8WN9prck7tINdQau9y/MC7
mLgEOYhayKsGE8e0TxqbwIAayvRTZBdCbEwrNmRAaYt02eTjNHxpLKlFpKGaeFeHKRqGyiDmG8Q1
gWXc4lZbbMj8eARhvRChpEeRaO6sRrHoPljfst+Rp5I21ZTm5bsbNoSdvbBrPNT/tU3F0ALX/YZj
RJUFRJ7mN1yuB5Rt5rwKT0VKgnDR8kpuRtcpKEcJXhu0PAEbLs5rEpPEVG5/GBZUfb6qXPlRaU1p
+VM+Gf0FurT0ztA4IZwZTasz9NkOtg4mOIvcXDEE6Rwhme/PbzHakCY5kDaxtRLRXUoiKncyb1DB
gRa2NJ8AyJp2Tb1ik+cDZY+JYfbzmWd4OaANA82WhzQBWgB3+8Nn6NDGuyQqjG3VOs3sI2DrIFHD
HCE54pTYH2ptIvJLHLpRG4VyoNudnlLG0bkWa7NFxSC+z1rcceW8Hj7B0lHuZVgyncD4JB6GrOnu
07ibgpk72c0wDuWll0flLjQSz1/CxL3RJjVtnBDZ2ZLHURCPveOffqaj7RfCgMFqwhOhujAwnq7L
zrPrpYMHgzBoagSxEea3ntUObyD7tB/+jVY4pmEZpkKwtNaneNZKpCL8fkNiBKZQ5fWclFBtw0Vs
T7dyxMrBz43NnspMHNOw23v6caWgJtX7sArpTF1lLhZ1137Hgdz6aVhRMCxEarzZ+8zSbAW1FQFk
JsJ4ZpU+GmMvnuCoo66BvAFCmkFk0vjlWOT2q64f/ZR8dSUbiqlEyMrTBs/L6a4fza8X7R7tWeGc
VlaSFEYwxsN0tdRSu0ob62sTNwNwPbI7uzqN5h+r6ST2V+HkGQP10e701L7JJDeoumMIJvrhB9ZK
La0jS8M1nTXRLuQu5cexPdyvGtkrB1Xlt9P9PTJs//2pAT9zC12P5OyOhw0maDFDc5FkDMmibDU3
doJOr80PcS5130Rtemnnmfd2rLXxbjFs9ZPqzs57O49Uf2ZZeTmD1mJn1DqzOZTQ/aMZRFKka2bL
xuyZUqOcOWa+s8iHvD3d4bU/zxbQ9QUzQ00P5B9wDq48h/2d3AoNUj3iUeBg/tB783JZZsp5sOM1
5lMxwjEO5ufIJy/7ZnGgApZBDV5u4sdV/gYcOVleM5ztumefjYdsvWqfK/C1Ds7DvoFg4A1xjYOW
QXHvw75VFTYKPqceWE4X7xRh+D26/famMNL8y+nX+HKccteAIrRuRFj9jwmNixtzxnJRpS7xON2W
3lR91BQJBpwyyHnrKP0jZN06TBFbmpAM7HUHBCFz2DVNKRszqwtoJKmavY27iFPllAaDKuIzTR1B
BtGRybXsHkEZRHQcrK2j3SWmHh6WkUhue8yjCymHEk2oXdvVN0F+b/QraWZQjt1mHIMptSDC611V
BnPU1PMNqXadEjFRo+6nCJDANqvxbtyqxJnNTTRp7Mmnv8TRR+dpOVkDRbHAZVLpeI2tPt8SBoQR
DjWTzG2SQ5UW/VwFWZ+qnS7Kc+jvIz7k+mZoywXCpaO1ZpE6GmAGauChzGZzO8hB/0odFXRfU2h3
H9py8NYKz6XLZTqLc7FPlBKRT8zCusLMMs0+1ElMF12fZSqQyeI9Fimbyw47N2avQgnroetynJuk
j3GMQ8omuRwac25c/vH74thkoWi1eV3cBQ7fV5Z5yiC0JbbGLNwbMxfu1WK287UzZsO7000drTXr
61pZvawztimR+h2trWUD46CVbM8WvIv9YljLW3sJOw6WadttjVIPH9ALD2dWuKN6309fCU4wkU2d
etvIQ48uHBXKeYZiIbYF1cfepQ22Gz9rW410dYizsG+NMfZxT6vLPlPG5Pe4AhsfjH2v0Fl1pbzo
l9Zw8Mos8iqR6VLtqXOf7O22KAZ/7LykvDImZNHXKsqdcu/aSDADt4cwtsmM1J2C06/xaPF8eo2S
yD2fzHSQgx6N8BIpIug+bik4zvtbb6i9wFGorU+3sq4gzxbPv1sBlAIzhXrlL7A8IcBZap25xorl
yW/kOMgflUxltIVDEF+JsGh2mT0tN+VgeQ8DG9MZPvwr7a9IIENIa82VuEcnj4JNtyM4w+oZlTdt
KwisWFcIrO4amfwE/kwZFNf5aIn6++l+H63ka78BR1lMajC4YDyO5kNTovksJx37Vy3GLQDa7lKv
8wlLUJNsew2+/+n2XvaTZI6FyJlyulT99I5GZ2E1Egtbha8KX8GNV4n8vVXEJSIPXcdwksRiiwtF
21vejKE1sahPe/oBjo889JirP3ODcD5HLecpU/TsEB0miZWYTkOPUZe9d5zCRS82zT06Cw/9A9dM
ZyQKIY2JwHEmRerrVUJtHSnG8kOTSHs6s4S/HODEbshHrFEAXs4xLwwLKSqaVlhbfmr7UC9+icXN
zzRylAAjk0bhDSIxpEMorcd/Rx/asbW+K1G+bvUM0yemUWl/rzs8R4gPS8faFSzu90lpYPvBQuKa
QZdZrrmf9DL+JVWdf0EKjgaIHCxKM62wPa7zutNdx96SwBpJk9IkhFMZ1C+Ol/xTl2VLcRFlbpps
yNFiX0scQztXuOSIQ/nUK0moCrgR8VzPsI6GkxeFqGIQf23HvNh1OGQCM5UTue5Cfl/Uoig0YuTa
1wSP6kr/aYZ9X6XK2yA8VNtuIUEP88V+a7la9uH0ODvcmHmyNbXkEWxZHw487dExwtP42HPWOoHr
JE0w9q7AqUsI560bGfbHP2wL3BDZJIwCa9ANkeXhpgaZoekc03QCh505INlfBHC/Gl85+p8VFaJb
62VhTSmtizGz52g19tDyzaT6XQRztrjJ1ORsidyMe9vJnTOXoaN7/u+2iGBKPq3Nyn90JchFhHy1
pi29rO8WnooFaRj9Afbbd08Q8HIFMaRqXIadPnjmVSxTDJMNKSwxpPUO1qB15n744qOux3c2dXbW
9dbkHp2AABOVwugceq9Z864z4K03cqJecjuPZ9apc02tC+mzZcqxWh2lF00lMZLfmaiG73QY5LJ+
ic6sDYcHlfU9E6CEVEhZCbYeKrscNoUxsvDCwUUKgynqftTb+SOyPO0dFiX3LYx0I8jyUpzZ8F5O
3bVVdlxGLtk1tp/DVtu5pMzKuJodosl5n5En2aBYSS/xZ5sXUU4irHZQ1Ip4rhD5d/ENa3p1H8uk
/TEarWlvRs8e3y1Uo/nzj8y1RkJdXiVMZI8PH2wpxzQrs94JJld5u7rpF2pnDdOuTUJ9+6cTF0yA
4MWv5XxXncNhU1MVVdZUwPbCIaBfiKiTVL01szu9cvIPp5s63GWePjJNrfH+dZ8heHTY1GLUTcXM
pqlOOr6dsyKjSTy3PKxD5V/HqN+tEDxaD7wQ9I5bkZrd1pYInQCuJxwFMzXsL6KLymtVpOi2R9Mb
UIiWy7WLEfjMMD7a2f9uHHUHL9Mi42avmf3nU6aLMjJ50UAZeymGKyLpw44csPVGFmEd5AXugMi1
7Y+ENfJd4TT5JSf/5DEiF9ycmbyHp5zfT4JmhTJXAAtfFIzRyyisPVU6xKnn/LZbwux7Jxt1V+CM
vMAmMO+cyqw/OJM+PNTdUJ4poPDKhHbJO643ZTCQzO3DF5ElsF76TJOBZ2vqutB08VHhO9yhMH7g
5D/scNfHn0+Pr1e7DHNPmggrjBc7sSzlrLmqcAJVwWjIoNoFFZffyxrB6De2V+RzllF8nLoZ9Rxp
7IfTzb+yXMKHpOYGKh+CsPJoDQMWkKHgb5wgdI1mF7tiuFcFCNseudyP000Z6x53PMift3W0NOt1
NbUuwBtKXyEC4gpuX1G1WOxB5zWrXam9cDIHvlu+jG9tCBh3eqSyL3iI5e2QzfG/sYYQF2FukxtY
rYKHH3u2cGglE2NNn5sp6KFmMbGrXxyG1H+zpaNhtWhRWWYaLZU5iJmQQNu2NBKDdI3eBGfe8fq7
Xr7jf/Xq6JyBnS4cc7BagVHL6Q1cgGir5sJ8E1tYrGWTbt228vy8ccLc76BK3bbTBHFNnrsXvjqu
1hsDsUni+qtC6fmaMhCotNgOnECMM1bytVaHOfVip4zEPdPn15oSEGE5yK0hYOdoWMVhNxt5x/IF
FtLa521v78xGiSAnvHNx+vUe3vr+Xp8YL4jrKDjokrc47JWX1y7KIA6nU0l6EYN5+dXT2+Ha8qxi
tyROf3W6PeuVr8new4JIKQOUT0cjJ5oHLghDxddsDMcfyEr5lWmqMxvAa0sQagsWgdUZy4H4sFdO
YRVmY9DKshjdVTMt2p2IidVBYBCbFsu87/WJuAXOV96JCb/k6U6+tuo+b/5oyCqBxakd10XfJm6f
d7G7y2Fk7OPJ1v2M87JPoCjdn2701TcL0Ic8v0vM9TigbY+RXmlMA76klQa5BekZ72h2ppVXh6Zt
cYkUHPyJ+B6+WbA7RW05dC3NdXfvlsre6/hCHQdQ5On+vLq4MqcIEBAtJ+B41BS1ZjuZcc/Bw5Mz
QrSGOIhMenWRZ0NQhsm8VeZY7RbrAiZA/bmxneWRZLo+b2viuWdG1KvzBOno2ml6fTz7MYg6fdvx
dtOROybVvppbqxDebZdSS3qY+uHydO9f/ZrP2ju68ehQ3BTJfjofe7hA+siCEwM14M9bITQIehNx
IGLD9SmeXS3CYtQqvP+kenKteGcAfg+0Kdb/jb48b+Vo5ezLqTCSpWbOw0bYDwAYdl29JNvTfXlt
znNQh3VM9Ixr8FFfOkX0stSY85T9a69mBw/BJmvS6cs4kz7bVCLBoxhyZ944bWMY+3wVmZ9+hFcm
B8kWFKU48fnL8aUw91IRjkXpBmqKhushHpZd2MTIvMiifzzd1CtLDEpp9DwWCRGydUd7vdRB6CoN
Fokyo/LLmAPiXIgZdV1Vg9nDMJlXob473eYrY5I2qVtARZj1crg+07PR0qlZ0/KZNiO8QQEYGOMK
uMC55NWrrSAg18mQQUY/3pGcUS5gHnOwp11ZBq5Z/RKNOFeJ8NXXh2SA/xBQsMcediXvxDDjdeNO
LQonZF9ws61gxfuyOIP5hvhy9nZKjXMldV7tGqE3VOeE97joHbbKSVzIeKTVhtjELfFW6xpeyLfT
X+m1dZOKcMjvic2Y3KyPlo7OXJKh0AyWDnxf+wwc06deJdXOjYvlpkYC+JAuYtk3YDR9TZ9MCquZ
82UH6dHeaE1zLiT16qu2JTxCVk7WmKNXPcLVqmyHSzTBXXCZU1KqnZjMBoDk3LN0F9PtbAkEPqdf
wyvLAW/hX82ah+86TmJH49DkBPY8dVuzHsOfi1Y726z3GtzzTTpvHIHZcHLt2e9h3Z5p/5WYlWC3
WDUga4KUmXr4AEmnoj6vIjdoS5V9ZIMbCt9o7R5Qlts5j+5oT3hnJaAtYFLGQ2WW1qOWk0bd9MVS
VKuiGAfXUDhkY06/GkqCvDhSezaRDUI8aNzJpR4+Wi/7WCh0wAHnV4Qjg8Tuafa5dsdt2b1Lcs2A
02Tt067Hz2CGy7axB3g0g5wflsmyfnZt+MVxcuTkaWJdNl6U7vTETd8kMoHJFbvheCZE9NrEIUVH
XoKla5UoHD7wbOeaW1i2G6B2Eb6MnPhSX/mEp9/LayMVUj16f0YOCJOjL9bEZUPGM+WLwQfcQBfR
1MoWmXaGiNTeK2cz8iNMgvaZdl9uGxYzYw0Qr5WHORkf9q4sozR1PG4RrlFHPthjbKNOTLm0vo6C
0118GZWhKbw0iIMlN4zjLz+lNQ5qBG+BPpXFfTcNENvSaVQKuZIrCrBAegovQ3eKr042AiY63TxW
neORx5AzBaOdjqIzWUfmsy1kqoe5KNwoDLIhHCw/Q9v+M9MGzlCoDa27NDdB3SaDLm/stFTwhvrp
vaYXpEo7Ae9lY5XxgsRfHwqMttDdJsjooNA2naRAkR/afRrt9Wa0HpNF1aOvljDsca6W5p07RxkM
NCdppy0M9PYdR3Pz7RqYfOyiUcMMvgCw21G+ogUYWTTqDQi37k8LPqz7DWYT8l1EplZUzmH/PbLM
Zply3crsZNp2lZO+a4ly/nHcklZWXQZzhU3r+BwCMyexIy8j9tYOZHXKxdvZy/gzgzR4RiPx2niC
9sP6RvaQAXy0krjIDL1uoCU0q/Ul9gjzgz4sYifq1qaOqxqaX+bcbyF/iXM5gZdrAp10Cam50mZE
P0WVnw0ls8+sorCJGnOpMyBFKOoLsK8me6jYzudwipq9I2toAa7T7fDbZvuWXPU1i5qxTeFbploW
vrXrcHp7eoy/sv+u11tuCatyi78cBaD6zmaPy0cCUHNnC9JOnfleIgd9IA9k3Sm7jgq0EUb+fcaj
jQ0NvP3sLy6T0FdKixqsHVhMTz/Uy6WNZ7K4u6yX/DW3fDjuklDGgKJmJ2BUVnd5Ckp5GMblh2FV
VaCaZck3DWChM6PjtYVtLShNUpMEGAefw1ZbM2YSUggrSJZi8iPc/zvuUT8MZbhnltAjrQ5xDJuj
hSkZChyKUYUedbANjc6DqqwFje7mVxAzVzqJit6x3Aw3iZuAoKRcg/kV20WxowrGsK9K1yIW3KTv
zKWov7uNFf8A1qPfS001EOA7Kzmz+L7YdtdnZGAgh2Ku4B87fB0hFTXiGgFd0AAQvB/sVvuO+Th8
7DK5UIqiTGJ9X8tY/Rp4tM9UNOj2p0fBiylz9ABHR7F2Kl3g5aUWDEOO3Dz2PsDdOReFfLEkrI1w
AeNgbVB1yFiH4rN5CWzITiEqaUEKR4FU3lWWi9JXmrhp7fG6t+x3dteeOR+sX/cgRri2iQqWOxdx
Jf522ObUWFSt0DCNu5BIy80EEohlT7bcZps9dFDt8+kXeSSM/T3csDBxyuYWBnbtsEEbsp/uaE4Y
OPoQBtEQ2UHaeZCMALS2v9RYNN8Am4E1p+7MBqJCCEX03OX9xexaO82BYdVrYCM8vsMoxlkMdUwL
ElSyQOap/FGNun031EP9/nR/Xx04z5o6On+R44wQzDBwylJZV6kTv1sKI7843chrHxF+neT/J4Hf
USOzY40q0lKNsi95HG5L6oK7GxeE1T4sOv2TQun+63SLL1ZFbrO8JY/FA7kkdobDr0hVnBkVVuMR
TQo7GCL5fOt0Tv42VxHQ7mVI81252MWZZeBcq0dLVRb2FGeYWy8YqaKxo4CE/GU2UbRrOo9iv9Ku
b7S5C89sly+/ILsLosDVIATk6Vgd2GTLIhUUuYByPc61pZfyBpLluWJwL+c+raBN4YhDUVDaOXyh
E8uLi3k/DHKP6h8e5AKcrRYZ22Ra5AaRbRHti2ym+kuV5smZ8fPyxoV3keJ+SO/XamocMQ9bzzSO
jHllh8Hsmeldt16zfDByzYMU3Q1kdgOsVVNj4Iyd9w4u0UeuaPqOskqEi9wVot64+fb0CHvthXDU
w2S1whYRSx4+Up3ABC7bJgzS1nNR+lXZhXKE/Bi2VBDwLbOyb5tSTkVQmpSdOd02wgh++/GyiEvE
ZpVAyvpCEjoZxYxFY4woS9y719GqavMjyBZUbXJqXef2z+mncmr7TRoZlGrgdoo9UU+mnPI4jSkh
ILlaC5vdbqiiXA51IjDK6Pkndvv4EwnY+yoUAHtrkj/WNn4C+cYZDlbfC6uGtHKlzck2TCrrc/yE
AFaCyhUbDzDQfaOHwgITbkxvLXvU3wyipRJpqhfgqDLCF5Tf7TQ4w80Tc5i0GXrpoRCIkmqdr78p
2lH8wG2hfkFLnSEEZ523zZw2/aR6ewWQk+Ulzr7ijsUKPm6RwNCfGhyynTn6bfjESG4obUUtc2Hz
Z4nRcfbn0oGpXK545aVXkJbtJ+oyPiAIzNUTjdnRx7GHowSy2DeeiM0MZihGTxxnB8gwd2BZDxH8
fXNGxr5inym3DgFarjBopCrDJ7ggQ7rta5GIQNZuFb/VJoopFG6auQ+ZmNts3DZT05Y+sSQXfpft
ahd6E3loMMqhNRaoLkXrmB8MckVcjBz6VzSBi1ygmUDDgqwG9EqKI3H16sGII9c19sMT27p/4lyX
T8xrKyymfGs8sbD10MlkYMvBaDcRNdwF0SDQ2b2Ks6/tE0871T3Y2uKJs02JCYiX05BNPWU6Vhb3
YiRZB7EeRPdoCx1qJNju+IngrcuV5p0/kb0hSUP57p6I3/KJ/t1Jqxlh6et9vVFqJYTX2NWBngzu
Sg5fIeLGE0/ceGKL1529csazxoHbsNIMtw4eteWKszOgBoLcORRIdzbNwItFpG2TyEAN1C9KgxTC
GFD2aBBesaL2nkhLS9A0czBiTxwdtF0Kj4qhLkZ559rLAjNx0FvTjysbk3lNDoeaSx3Oplij6lrj
OGkwCyd6B7YTRpoRh879iJwRhE6lSgpozQLdFRDC7PNcRhwPxtbM33C8pLbc3NTvESVQbGhpqppw
p1ka93MN6wlCuWqpeiTsabxpwgrk2wTujd+PmGDcwOejZBpfTsZbz1b6F5PJ9oFIzzhtbZOIjr9E
sr1MWl0fV7S+1Qacj9Q3Es7jo/A6fhHZQDyGWkHVjxVAvbyn7qv+nsSn+RVUGoKQdMS3ThWNpX0o
885WW4Koo4UqOJQyMIeEggFDPVMilnBJ8rMX4XyVjoS6N12exPeAN1V/JYyiuMq0uqP+NLs+lS7s
WLWA1zVwnBzMUtLkESLwhixhdON2lnqntZrzdRkz+97uqMpzIVMK8XB6ohxdEbpmtom5pdxaWgrK
My8d5/s0eBGVGXlR+iUgHpPiV/AXQSkCo3WhUEFjJi4eW9Vm0EU3BHMprJ9Nj9P+ftRElPhRnGrT
hQSA5kJu5e6+cUxVJZeUdyi/NGZdfjHCSHykvt8M/6Npsfc7ne19BRwLVns2w5rQRR3lVCUoppDY
XZKVvU+kMWKPA7nabFoR76dUTMBuMvOisym3tVGeWKjoczVkefJNzYjJNkaWp59j6mHNGwCjLQuw
bbffijGqHyirBw+rd2X/2ehzaVxI21khZ/gUpU91hPiDHkn5wUyHrNtZbqq6ADRBob4QNRMqGJUF
cn2mDBtFfsJR7ZkUFHfzEqEP35O2yU3YUiiqqfCQdM51AiasvwRsK8Uub4lMbeBIk+z2upBKJOYc
OtjYIZ/L7RzlWbLDIAX2RO+VfgVZQM9hobaRRtw507/WVrYAA6Y6ibEZc4BJhLi45WxSOepz4HTW
nAdqqCuDIlsmLoqSghkSmnvvfB1VB7fJXvG8FCQJQ78eByxmkIi0LshSmUO+jYFG+LWJpOoiK5xp
D9c/dX3sINlwYeRSfKQk1RDu60q2xWXnjEO90ZE7UQARUBZ/TlHk7AaYWcm1KRWE4rjTf5ntaii0
lJ4NN6DvJxgZKSdqf4DdFX7Ieq0r74VJHmTf50tPtS4EtPwUjykFIWDLzwGI3+nz4NhuSemzJPN8
QzSdcVHW2OM+UJhwKH70WTpNQe2qBKCv7OprY/CmfSQT+UFvvOWzxQlUbFlBLfgPAkK/FGsVrHTC
GnGX9ViXthTtLNNvIcyzZkPVruIXigSPxCgAY2K1wph1gBI1XH4HJtbjqMFLJw5DaCLIs7RVwWLG
yVf0fupuKdIpe8fQnqogjmrjIjUS7XsLMGm4hFFRPerkSihRZndLuellGLF2gARYxBWgfjYBUGW9
wcLrTdZuQuBDeeVhLZWB1wBcnU1RoE9J0RsfNYpu1H6UZKwTGueQR+qJRTdWkrXmpswKtnbd6q2H
SIba56azRq7s4PSpuNONYvR7oqS9nwJU+yTAJkQANrryQ4GMyAyaajR+ac3Y/5zEMn/BLz0x8Ror
vXYo5ceRoZydceMtFvVpYk2vr5eWSPIOcvMc7XMnyS9tu/u/7J1Jc9VKtKX/SkXNdUN9M6iJpNO5
x9jGMFFgA+r7zFTz698nqPcK2zwcd1CDiqjJnXDhHOlImbn3Xutb7gJNv7FvaKRUX0xonFeD05gz
COa2FfegMPNL0ayQ74J27a9G/q8kZDjbuTvdzMqnjOANUH9FA70LwBvHOdcv1HeTQI01TvXEvSg6
vfsi20Fq4awTUrhTi8CATDyKcy6aYBQn8kl6cbC7UvMjo2pMdCYSvXIEmZf1M1hXZ9hjvLE/2Fkz
f0xgbg8Hr8v97kqt9uTH7kQblGOcBMaP6WgLl0AB1LOTImsPqYLI6lmwjCWRq6nlKyFhTQeSjPzF
SHFfLjWvRRLttXjGsZpXrYr6Yj5LzGECqlV/t1Q25xFxStplZWVFGSMECp3J3cIbeYTYbeghqUMm
2vK88rve38MyLT63vI8iUlKr8rgZOkKQKiCuj/5o8BI6Ihu/DssyE1BJBe/sXK3zz8DZE78waDru
SgP53Ndm9g+6VRHQpfi+YV2b5qFoB318qmcvJWa2rswtoW7LdEDWvTlSKRCcqO5HEm4FoXtnVgE/
OS5WbTofNJldoR1rylgXnn1bgb6kzbi2oEJtrrouC47Hdm+ylUxmV+EIJIsAFwCRXAINrDYt2Jq7
pidQkFRVv/D1BBIcwoEdGbaGDFn5AbYZeKh2fd32InJhTn+z61n+8MlA2lI83PoywGrjEM6ikOFX
S+Hq2KKAKoKLCQYiDsx1SDgQYcAOk4RGXWj0TgoIvdXKLuLky3IWMLzH3+44W+pywa3Ziizzva71
z7HAy0ICIwwDGP67NRFfq1PrATVnBT4kxpOSYRGijukIAmy784UuUpi4i3VmqaRgUmKV174nphtn
9ft4rvLkY+622kkDj3kMZOrd1mvg0JjOk3PSFJ3QIXv90MpKHAridyPC/XIOERLx+jr5YVGOKzDw
/v7vpdEf+jf4SzE1468hKZXO4cu6rF/VOiUC/Oam2z8YrrRPtrFCUu1s59INJCG1RlJcccDO7GjG
unU1Sjd7Rwv1toGDeZ6Cnvpsu7mvG8XeHExw/aogts1KRJNeyFvWGo7jhHCe/n7Bf6hDX3zUqzpU
00TftwWdDvjR2TErjfGjllYG7Y16OFQLRom16+9sjsef/v7Bf+g7YPDBS+VA2sFctJWov3UD3doe
JubeAXXFYO6qEmIuocjNO2X2H+8kcmYqbNSPhGq//BQowKVfFUUQ4xCrP9WWB8TSx8F2oOv2rkvn
zx9GOY1MG3TX6zFhwI5uDzn9G7uY23iAW8nLaN4GC3XT32/e2/qdB4Rmxn9+0qub19ZDhvqcX42B
2HwEINce/WVeER96KHeJhokAq2R3f//Qt204mmKbegAPKS/7z/HGb7+YI6ck6yoZED03GPFiQnbP
9ausuzCS5D0L1tuOOJ+FBYkxjgGp6PXTMTRpK0avDuKkN+3vUzA6U0yKvP2xncnhqlTe3GWNVT0S
7Wkc5tYxH/5+rX94OmmdOtvAwCAc9fVzM7nkl7JvaLFlTt5DX2Fr9Kxc/RrH/X940f/4DrNWLKdv
/+t/Ghuw8b+nF13lKUm3X3+nF/38G7/wRYb9Dw5Z1Nqkm2xWos0g+wvSZ/IHvM64A7HpbWxIFur/
hBdZ/2wMMWuDYLjYVbbp0n8SI/8xSbLDVogKetNG8bf+Bb8INs+LPhojG7Qr6KyoUR0wgrz1L5cX
r8KJXMgEeXORd/Nh0eeiIkS01YPTSsysf9V5aUNuDlS57FIKT4jYEhUGyiKd/TKib9C44Frdgaxo
rLhxVxKbdx1QD6c0B3IQXUSVMLgipsCA8RrajLhIGCAGUrdiA61cxnRO1/J9adLgOnqLXThRpxfI
yO0GSyyJya3WhkMODSishUbGUOtKQYbYXHg0POimbYBuAyLqWLUQduVYWpcQfbQvq4aPMezlROHG
RrVc2nC6v5Baj9vRqk0Skkl76/j3ajuZQnsqc7y9fup1R1sjERxC91SveIbNIo+sqQiGeHFn0RMS
BreZajjrGQYrt3V3rp53LSrO0l2OZLJUj4EH0Y6yqQVan1bp9bCK4CsyBOexTYX/rUsgUWAld0hY
y4aRwnuR0nAfE5OP/JQaPUcnTPdzfbmYVVCfTQTukmROwLMXSwCO/smumqX9aK2kBsYMEyaspt4a
jBDXPX+F6p2xnjEJ9B/adrSMjyTDyvXSKQZ5EbiJv3notQr+ez7K9azqE5JkxzHRK+B/kkZTh/uf
stGCf9GO0/yI08OX+z7wycUKCfJLHtoMseh+Iua7Po7EHjNyQ69u7chA6Z9wPVH2rr3vPSO6BsWr
m4v9AC9HfNZzwTnYqEpxkH7f9QDcG/95TNp2iAtIN+OBEpVtTTfqlhaq79R0C/x0OC8cR8PyyPjY
2Q+F68HxtnO6VdRvygsb2qdeNBt8rQPVDok3Qy/Ho2g17RuJHzm5xFOenwOaym4p1ccfQMPuBdGt
tF1GQzc5tfvM0ys6Ph/l1DY5N6jcws2N2SKdC2N56K6m9ckktcsI4d0xZPcWB2SMrQrwh4WEb59n
1drRC9j4Wok5gV4V8CkewQUTLjz3snk2BUGOkW8JYlVWzuQf+gqnbThDsK/3ptVSVVeNWssIf9Pw
PTPr5DmZ6uaa3cx4yqHFVNg/WzA/0usbFbswukEnq5xENd78HmKWbg6HhNBaUjGXAPK8nJv1q605
3TWxoOBd+n4gCqJUrS9ifUiIR/Gzvl3DzMyL9oxxgUVYiG62dI+c0ZpCuugU22a+GutjVabJcz1x
jD50NZquc8eXacejW3fjxybFIUm85BYJq4RZ3hiFY94mS1deGNoqEo7Fpf6t75W57tPcBdM+qsJ/
LJzU/YBoK3gkJZpgYkVQfX5qK0u0JwLn6+u+alFwUQElNq+cV3SU53763RyJigudgREafziRRjv2
ZNKEjtVOaZTMc3U/Zdv5nZ7EKu8h16afmXnx+5AtkNs/ybd67C4TS9+cVyb+DhdPT5hZgNNC20j7
ywDH4L1u8mm7hCyWh3Uh9vha1ePg8hy6krbCbA9JbOmaW+LIWdOjvWXPHFxIdRtMy52rnVNMsLNk
30IVsrSKYOK2d+mAYeetclhdZN2EyBgDM9QCaXWQ1Oksxp0qMn3PcJegU3zF29UFudbGGgUcQc8c
Hi5HDW8UNm6X9Axj9Tto+wMdzP1CzO5nTffaz7jQTRlOk9aRedSbKbaZOac3V0mC5vlvivjO9Ub3
uoJV+TT6YiDKL0UtkQZOI8Jy6eYupn9t3fLAwk1dEmI+wtS2s2kHSd+tsAAwKo47XjjyiK0V8l1i
SwbiC92Baed5XZddJ5menQY6ZjQrTbrJeV8zYKDpJveNSUiC3ePZCv0FkTbYt36sLyEyNO25qCtq
4X4pCKWy2YPArqxOQT5MUgOyc8Fcfcl9GKjkI6UEpog+8G7HRKPadNAZuDAo2e94rOf8c57ruYyG
sdH9GIdofofEYks4SKz2LEFZPe5AeDhFlNodQHBWU0Jb2DPkwHQbT1IotBrw+IzFuo+rtCXlCa9K
/YBbM2liT6AoDnv+Q9rgrHcPJrxvja4E4nYCDDCWRxVtk88ZqeFkQLQJESDgJsjJMLYkdizz9rc5
yPU+ZK8vPvtO4urNyZ44Lk4PCbMFk+jDbDC+TaJuwOOtlPOmsXonZwSdekhys/xRzGZ15cyuc29q
+foZKNrwnBFTVUS0d9xvxii1BO6Prj/MxN4voTUO7Q87hXpHuFF7Xhnr+iU3TEnRbiAPIYwENf7W
rW/jvqd/EOV9a9wuYjU+uQ5AfRI6AZIjS1oRI/UWzWJ8DuttmWvrj1ITChoKy0A05LY4TFWxEvCh
vODaNms6wHQfDGytg7kN0fqspa+cKePkSAgqOznhJQEdMpG/kcgJqWKTK/euTEntgO+R0OmqElv0
e7tIOxnbzBLqUDmlTthGnz2Ps1b65F+D68X8WWHsTS2s8XinOCBfjQLRYcQkhcywcKaZFRjs8Sq3
vm75WBl/kZAZeU4kUT3frCuTH4JX3Un6F2lgqPLCTTVVsLOgvGvuXMZiZTz5hc0zUHpzcpQkRJKR
FqS1bpwWDfPph2HpGUviciZ2VYfT1MSgFrpLv2Uae96IDBiktxbGMzmU0/TNWMDrXLRVUqETaPOa
lakKJNnDU5lY299c6C4tmfWUVloxRWjB6hGIlGsnIu4lZNl4pbRITqNcZPYJ3Q2YopGWLgioRTVt
XCWFXhwJoKMXS1Oajk5UwyO2rgJhLvzs66iSL9K2ATUjoQzsYytbnwwoRdK0zYiDgSJZM4PjKP17
X7KMEU6MFPwAJ1Ujphqnsi2m0EHN6l8EuUiWH2Rq6eXVyAIx7IUFg+IyL9N2uEzAMwSnLCDhFkIF
Z4t5iil0daLbkFF658gZAevYa9qmF6ayiXlqB9JTYugtOj9T4dSCMJyEL0rHOZmOM4JLyAP1nFr2
NzkLWZ2lpVrKGw8u9RoRr+wTtzD2Qj9LukX1kU6p6R0rEt8J7NPXkgEeCBgLOrCbGw+jvppETfYe
R2EeZGe+91VB/mbjIH8Dt2z2vUf6gIGUONFm81CDQ/+hS99yD9ApXbrkKQChEEoVIzlz5WGOhaql
2INT8sSxqYZyOXHPS9KJgBdCxByKXlzT2tWr86ww5XeNY/SlPyfeF3LKdG9vQFnIYduMo3lgWhUs
xFPAoohWz2B8QSodIp119XK4yqtqrwi60KzdIg29g+TkpIxrubCKYCV656HPUXtm4uf1T6wJOeW2
Gn0edUPP7Si1JuVfC0/ymqMaoRlvc+zoOa3J1GJ/N3u5c11f/4GeuOQEDyiH83e59tbOlWZP+nKT
lUmMdoqeYk4ORkUiKp2SsAdjaYRJ4LDqdeyb93aQE3jEq9rftTan6T15rNjHhmkidbtOyL3adV5e
3HbMon80TOzLqFIuaYgY6JdzQQ5EH44cqUXcgvaAnDmMZGCMoAqCcAgIDj5jNMwtHjw9+6QZncck
w01LPRL0u+uIlDaG8gqQQnZjySGVp8Zpc3IVZiK1zu2pIrdxyYjLjtYJ9cUR/FfnRSXkTjtUUpbN
ZU/6Wha2FXKC8zKADsrNG7Rsp6QHT7hojYn+vs6vEHqZy+TAbkGKEb1SEBGhy54UQWEPhIsUHVHk
RD6MaBinIqP/qo/B9IxwlxAVBkTt97TLq2AH46gvnrqqszFp9vBl2JOJX6Fn4hpjuxLy4ikfsHQq
3IFILSXIjQ/pp3SG2lN2BE4VewQlOiA+Z0tLdstiEV9R4vv0rn3W/OSMRO5iuPKGei4+ec40yyRq
Bqswumjg8G/fcfQs8KukQ1eL9ZfM8f9GJ+H/scSJgOr9v28fHIjOeP7+e/dg+/9/NQ/M4B8X+S/q
NAwmWM4349ev5oER/EPvDFAHPhgoX6BD/qt5YBv/EJYK5ShgOohNY6N//e/mgWX/gx8IcXZAzxLn
/r9rHrzqNNM/o/lJg4uuBlNZLK+vOq/T1sQiSIdqp104StFLvg7Y0o/aHIgdHX55ZXuT+tCllnYQ
4LWOOdnDx99u1s2vRv3v/P+XHctf34H0VIhghmHR7uJif2/CztgyrHqAc79I2zi2q95fgeDhKLvY
71mXX3bUfn0U95WrNUAv0IB59VGMktj6KO5S2daxWzbMT5t+RHr/90v6Cd/7PyMJPogcXIRVLg18
fNLWa1RJKRJ/YpTCGHAmhEmu7Uygqo/8uyLw+Gry6sIOHXJlrbBvcshyHARc7dR7cnl2nKW4HJbJ
uUvSpl9iC85fH/mrG9yVC+Lk46SaLZUOd8xKaWFkyDkSNbpUAqokvFzrQR5R6FDF0c3oPs+56cA6
9BoirSvDGndpL6ZvXuN6uxEnIAUbYwxi2OD/bHnqs7MQkCARCxhMjs+Hhsi+/aDVINvllHnZboB1
Y595uUa64jt3jbv/6qbRLuN535JWdLg9r34d5taM7ynDMZk8g6GALKq08p2xhvH6ceM95G2kV8bs
BH3lazhtTzeJnuqWUZgy9tZSezpfCDSIFl6W+0BZw87QHOaRPhD6I4Im43pCDRTlQ23CjSMHtoak
h96BttOkeJjeeXReNrgZ+2xkEORwQKsY/aD7fHkTBrMUFQzONMJ44ccdJmMdUrGuCHsb9F1WFdo7
HXVzGz/8ftv5RNz1LjJAkgdod78aT9DgcBjiL1potiq/N2pYWFGmb1Sstuqf05IUtrCxVf2JcRN6
IA4v8gkROYIzo8gdFXlkRNB3oBLeq7IGZV0NaGCiAgfdVz9hkH/ozJLzuj6OFFR6x+T1398zENn0
PnEnIdt63aiXRLAjmiG8L9Pr+3VgWpfbaQ5byr7szODb35/St88PtB3avsY2NMKntq0xv00gaP80
1Wp5GoWHlVwm9mofSCxerhstsd5xKNgvDUk/Hwbsz6DzNzo9PNat9fvbZxGCBR1lK/0a6tB2V1dd
gKSFF3znlIa2HHvfTQiCDwwo64tjp98ZwQc3c7r4XlQ3HVWaXqV6v59drfBPKADKe3Tg3o2LSNoh
/aO3zFAXKJpi3WZmHuvBUl1R/XAGEU4ekOvh1fkcTblSN63T4T1S1ky+mTLpg5EHP+pLNNWq10JG
r+aNsN0kuOYP3Q/TujhPs+NXVJZC687aZiCujl4JC5Vw25VaHakNMthuyY4q67Pp8Pef6afX/9Vj
vWUywdC0Nl7U69+p9IPeXF3afnbWJuQ4mx0QFJ9g2Sz0Z+XcN201PKYA4rYTmnAPq6Kc3/W4wq6H
YCm+zSjLaK+i/HwC4ZE8jnXj3tAhdW88V9lNSF+oNPcD4acPA+GUhDD1fsmM4b/OEX/YGn/aEV5f
BE8AJinAow4GkpcPAG36UlVgjKO2aWmdOEujzjn4tXEajHlEa8KjMe6a/kE4vYhHG/Vc5WjDbnD7
JFpVQ/nTp8o9Yx4h7y23s+IJdVUR14KA4XfewtebK+tIwEgDrSgKbo/J2cvvmhAyDAqflasorSk2
CognzugVu7/fEk5Sr1YrhH4olpn446fHwfHyU7p8dtOkb9PI6BIvanRvviC2O0Nm18Ef8+i+U5Ck
tJIb3x3ekam/OS6xOnP44rzGOsMr6bw6P4zg01RW0YIQdbY89a6VxxRDyxXDivS+TWXVYIm1yE2c
qrknSlSb8xintXzne7zdI/gGPi4WC80a1Iftz39bFrw+cTRpc4zR6Izus7HoL5y2J1h3acom1Bvj
Pe/pnz4Q1gXqfKZMQN1f78ywxhQkBqKIlkzEzC2Ar7r9ELbzaISz8Op39qS3jxJeMFY96u0N0vV6
3WPqChRrEYTlVb1Cb6uaaOQ4968fWD6FYyBG7M3y9Drqh3CPYKgmriobaJUwqUI8hcjknePtH6/F
BZcD7BZ4nfXqgZ38xkPvybUEAU46Ryt7Sko+6u+vxZ8+BU8DBGrdpxP2eghYJyzRys5hGffaGtv9
muwc5lbvvHx//BSfBAEO0BvZ4dV+5KQ1cKeJ5cjrJOMs7OLVEbrIfPv3i3n7jqOVoB4xLQBZ+DVe
3TKdlq/j1vwwUwktqbVmQtf5Xw9lUcIwdIflgYRbGRll826mwHYFLxdcbJGexd7OKQyb9avjVzdP
Vj8kLGJLzz+ui7W9EyS97CuQJ7t2k+AzoVyjVchmL+3nsQruOAQlUYKP4J3j8LZevvoqsDkNlm/K
Ru8N1MWZzTHPbJlvN7v7mtIbCBfL7o6BvczvGDB/PuovP4tihUqUe81ImoPgyxXFzdNh1sH4hy3M
6wfe9mAMm0IqL6JysO3IbfLJ2+eTrp85OCG8EEFLclFbOCyoE2T20InJS65r/pXb2Zb1HG64TA1a
a1ZWsSQGg0VxzUUdEbFLVrmtFkXz0SiRto8SMW1oDLoSCFUhp9PJC9zDqJN7Zftqeo+98Pa+osFx
bCzI3lakvcbKzENHg4bxLWI9jtVNahl0lIU8rpb7npnq7brJ8QEsLtZPAv7wHb28rVQL1WzjpQm1
uttirBZxoYm0jIUZ/Gj7Rrxz5nl7ZYT3QLWDVglg7Y1jLHDq2lrJkQ6XBXNaoXUzilhRGKHGhNR7
Z/V8hTHcDqdcFPU6ezBwTCIMX14c0fAEfY8FwgNEyZvvpTkTPmHGa0dQXAKjcz9VlvdQV755S772
cNKtUo9LwylP/3a5IJuTLE+4uha3+nXdaCk/V3bPw+uppfvEmGyE6z74bdgPvUWaMITwU1XBjmZG
67xzRH97y7d1HVcna/sfatZysZn2SW656Eo7Klbq+hHVepRp83s3/PXia1tggwzKDrDUP11kL++3
TOqsHLVCRnUhn43G1uIEdfc7j9DPrfz3lYBCw6EKBMTAhSG23S74t7NFUTqtWbd0nXHwqIxM6iA5
LIlFi0gtM3Nr1yod64hFUM9PmttMnHisRlviWQGsj9PCDxC6MhcZo5mfW0bd0PQXeBpoFGfTrLwP
LAYOQnCngjYmGi3/pHA5peGKorK9QWhSdtCBakxDf39IXv9QXBclLs4RdFTIJt+8irjtjV4yOCi8
tbxK10LtlznTLpTltO/cw7c/lIXBb7PhkunJ+/Fq+yrILU9rTBaRNtbiOGtaEKMAfw8S9KbA4WG3
EWaCfnUIIkEo9vKXWjJ6OBL8XuQ0iszXCuRRSNtJKyj3nOlaMWPxIz1Q8iNEbYwKjdJYCrIqGx/r
UUgcIJZYaflgbmACr1oN4E5GbnXUw3p1Yq2pG0wAMkEZMhHLh3mpSVHtyLV4l23y5mDNtdB4oGmA
zpTo3dc4mmDK4UAT8R2Jqrgj8Hn4Ok7S5UCbe2f2aLP1zmgR5q7O75JM9Reu2VnvYCne/mq8YGyz
JDZRvbwR3cq68lSVWF2EUabaM4vrWC/W9xAnf/gUjoFcIT/b9kGvKohUiQKhNyYc8tCguJimc1KJ
eo/X+7OJ9fItBlyAcBEaFkdoqNQvnw007nkuG3S74EcSDHM+o4lQeOXw0Vb2/NmbRnU94HW7ZT4z
XzVFOd93s2tNh6ELUNRwMAM55GschELW/uk4KsQ1B1V1TI3UyvhvTSp3X1arnqLlUfWXZFDTHGXI
FXHWao5TRszFvXv610rES5d0wEV1bIwKu+llnhniE/FqaU4ux1KNUTrO8+VaDrYf5fPiptE4qepz
MeazOOEhm+uIwYl6gv2/PhONlyM2lxtyf1BBc8+oromNlIn2O0vGmx0OkKCL2QyLLDN8eAHbYfG3
tbBEh90oYx7Quo3Tpx4p6A+Ze9WR/Dn/TuZWGQ+kIWA/y4PsKalpoDRUGX0YyBX5zt/Xr1f+YfoY
nMq8wGNr3+pPDmsvvwyJccFakCQXWeZtmYSRAFOMHIGT6nuftG3cLx8eOmk0yLHsQmvkGXr5SR1u
lDrVKjp7iADlxWo7ax2SB0hndhwyr4ymTKUNUzm7gWZoSreIGep55o0uU/Pu31426yiafqoBEKYA
Ql59mXlzVy2e2YAzTRrkKQ4TC56XKSDpIM3lj9FzxvnABlV1KIFz85zxBWTdmZwjckItPX9g/mFb
7M+afGfvf/t88N0wrVM7slwQa/OqDq+NfjJ6rWyxLduz3BtLnuzmwpc/nK5sq1Peg4Ykm0Fvg/26
LITN+coXiGGMRDvvpoAZ/t9v1q8T3qufjoWFe8Vj65hsDy9/OllLQ6RpjcnSLEYmOMm6zQoD0ur3
czU5+Y4Kwv9gNQk+TjJ8p8+FaATZvqWnfUbaod8L2Zqf7MYtPuKEH3Zz0FT3qFHWKg40OX0y9HG+
o0+V3CWOXZexNSzGJUAEdGqcqLmg2ba0O+b6WnqDD3SpwqnW3JYtxSr8M+aRziUsaOtLSeTzj9oa
qj5SpiOrXeAnyQOpQDOLT9d4p9EQwTOnZ6baNSuWtcv8FQVDWreWRUhP5tkIvZhukapYF08cafwz
5s2MxvGXGJwE6YJ9z81++rgWwk52tp6SFzz1ToujiFXlcQqmdN03XtZ86R1WG/rSRoYqT6/odqOF
9dTe6BfnufeCigXM93OJOccd3H3jLDqTgDao7Fi0/qxHI2KG6WJWepWf/HpxvjjZRCiH42bNg80E
g3UqdXV1FuBI7ENlTtiRCyWS7mDinCqOOB9IFJpVOQRRbdIviBNMGfcABhftkBdFdyutdrhPZNqX
4cp8bggpRzlQtKTFX5VzLh6wt6gtK3Msv3dwf7/42VJctGglAdsga8hit16bZ312m51ZL/Vywl+c
pyxUZGXHSBeG88BqgpkBdKt974XWz2h/mvUB4AWPsKVSzTyN2HdlXAIPSkITfkG+F6pdiQq1J++p
ddb5wzIlwQfU/9O08xdWfjrEUn5FkYPztSUnNI0sMVRfa6fpUBEV63qJsW5cD0rqgqzRvnnMJrf4
hOuYoX+6DMYQdcACsY1S9VDvuyiiwsairXzeZn0RCY/Am8t2wCYYzyiYJQ3sRKWbnrG+CjBX+bsV
S22z06tWDldSWjXKjrJKOeksSdHEkP8YsBd+jwdqSEYuVXfXgAgf+ACEeFkBO0s9Su97uzoa3fDW
nGpasSU8y8SVrotajuY74s7FY0RnNbV3UJBd3BAYJdIEpx9KgWe/WuK+LAwGdcrJ0RLowsatXJWW
2puVYZ7qORi2m9esu1YYeAsKR189hLH5VKInHMdzrQ3sfo8l2ptJTEvEXZdriolNXWSP7YAjNZrW
VX2pk2rwI9ebCSOVrpdcTgkV00WyFtm9MkU2PEisrVrkWN1U7ILSlmPU12WaEl/gN3JXeR3Qssah
/o6w4dDtULMbDOf0urt7ZDSBHhnKtHgnV7P7UHmwoLcz2vJ9Vr53XnZgGg9eM6m7sm4GLNwdR32+
Tt18FgopB2pab7zA7N9xPFC1djJyx/tcoZF8nDvMwOgiPaUzyShIuXENgecSSXR5J5EIA6NcXGGG
nfCbCzV1QXaAtMscIS9Ye8PFtheGFqNujrExy/kz8vUFhW+nlpt8tnW8td4g7bOuq0z9zNTRcZ7r
aeowcy2ktW9nH3daqcrmNjdRUpymTpvdmDc4sM6BMHhtRAmsOGCDLzXifhTBQWgl1sJ6rrppj2C5
QiPXW2qABJ61l0s1MyFBbBEsVN9EgcR5keiHwEgNb58V3RY15i/ZNyi6a7pr/GTcayRGnrlNoF2Y
Fg3DaNGS7onaCo18gq7gpkoVmVJMfDgml35tPqeZbXuR1Wmaj3ORk0loMJ25nCrX3y2lQvfMMlEE
O6vDj8mksymSvfS9rDvpmUiMUPiq7o66Xuf3QmzaX6epGfF4iVVChR+30HcrED1cgGAGkLLU4JUR
1KBoiG1RNkj4gsHdFv7eYrbcyfFbHmDojExzssAE1K7QjzPqnH63ISxuvbVfvuOLz6s9HgTr0RYL
bj00SWwe05gHRTTOJjbg0i1HYOLDquK6RvPIyuiR2SfWXJVgV0t7vWn8IXuSXuVPF07ApncUvj5C
oRATMx40SZxXCqpkwCZSJ2hOZ9sNM5mvP9bWnT7OpkYha6ZQ6MLZZUJlLHhgNf+ACLz/SCaBs896
45JOlBMuiTr3hpFeQq0Ti5DvNC99gtT5VDvo0VImRgV5djWve4jnEW6DFtalvGty72YWzR1sjCJk
PhmuzXXed58ruzxRNe6msvyu5wRP6PbJUXpEWsA1GrArpKOMLYMKJ3od1zzLYCxk6M7BAQHSx6Kv
P41s7nY3ni84AD+2RX41LerccaunwjNQU7eXq/G5legta2Jnng0i1YmhOdn8C+OS7yuRYUa19uys
3h6xGe4pGx+VHN0hwjzshJngMsK0SawvKe6tsOnoXHcJBBStIvgqMzJ5Sw4TZ29aFPORWcM5nVT+
X2uTvzpGCppMr2/SxJtjvQdv5Y13UtV7PeXFkHV7mUwVyy4xSwzvPthzRQ4wLnLU5B/FMHzivHE3
aiX9RZFNX/TGG47w8g7tsn5xM2fXj8El8qdzfv9by6zvHa09OrlawlKYt36XfsBWcHLKez+9tMg8
iHFkBLBY8vScp0zsuukHeaVnwEHukjpQjCPFPVDLSzszu7AgJ/5grdlpnC2f6eT0sR6Nw6Q0A7Gb
dxp06z4Zi68G0JNemKRGq+7QTOYe/SBhXFWzJ8rzcdbMGwMdapExndFb/aOZizgIiLbrfIf+tYba
eEB9rq0mCU/ZRwt5eFb4VqyptAjrDJipVqV8jRu3dh6VMX3S+kdrAoyjFc+FqL6NuAnCeWwuzWK+
SItyF0wZ56H6mkxlCcPEwNVjWF/8nB9+XprIIlMYFV0Tk0R7ThRilK0FpmH9W8sDtOur9VtufZmY
0U/Ocj2lzif0qnUo3RxJmn5MpdPfTsQ9Kxpabptupoid7rffbKM8LrO6oiVwcPreCa20oFkghs+m
NrbEX5Y3VT4cW4enogAUq6/yiRf/ukUmfmoxl+xQzAuOG/OtHHDDJ5Z4RmGOqT7XCmapRj1wSJox
lxORfTmJTr8YIMDs2Zj9TxmPjn3SJ+cSGQWew/GoJ7N19LvhotzE9Z5/0WOUhnIichgsgGMLtOuJ
iyAVeeAx4RxzIPPwG2VvFmEx/Y4W/G7yjc/ekM3ROH5VCpt3OHadp58mrNIJkw5bR0nXtslFiar4
wW0s7Qs0UONbbVbpEpmGt8hQ5wyShvVYoA6ojDT4EPidWYR4hCzOkBywsICOS387B2C9TqPIzDbS
9QVaRjYiYo/coR2xE0EpsaLSFOtjAcgsiZaMCOVYEdUyRkOmyivP78m1XnqaZ5W17S2EXbd8Pc92
vwdT4kKiLdpJRcHQ6gegozYDi04z/oOy81iOG8mi6BchAt5sYapY9E6kqA1CEiV4m/BfPwecjYiq
YEUvpmehbqEAJNK8d++5vi6U5A79JiLRgq8iRicOJs7r7VWCBOI1+zXR0/4ly1WDVUMTix7YBXkS
LlIYotWrWhkndy5jRfJGVYOKU7LJupxlO5wDeWnBLFD2HZkj7azSkPVrys9C1suHBtTio26OQ7rL
sOC3bgdldIQhkIUhshCs1H7T2vZ7TBbOj04f0PDDYmoerIGPy2/yzEaKDraC6QvvkTfW2my7A3Wh
y66cGsHoWRBk1jNOfi+LuzYlxG0JQT+EGXgBkeeUQPS2aQpvYnF5tFOoNqyDuJokR5DQmowKiAdN
qv2+MfE22COMUk/RJ7YhxqS0BNDpE/9KYZuPDgiawkXpYEIAYDmZXPhNpIlb+F7mVfw86jAzbOUv
XHdt9ee32MijBv01Mh7H6n1t1IyUZWRkdzuqGTakmKLXcNWgI9fcWRm0Ry1H7XHbMMFmnswezQpo
S0VXTtqSqa3JuIjdQeqNv2nZ8PoqQp9fddKvNdew8viXQqYbCfFZ175Avhiuq1mAT0H3NNN+DFGt
8jUKGaSjKtIbyy5Y2s20kwBpRdYSe1UaQRoYDYh9HgJj/HOLU4v7hSZmEySTsnzDYwXBEN1F+GI1
ovxlSImK+8UolZ9qGK9GmF6u73TK4jfZDGfnUAxLwbZMwyqFEWFt7MUksaaEVI9DdFk1hTP7iJPh
g+iiQZdAAVe+phbS2ReUPLLWi0wnecxGpbiScBO9Wlk93GK75OahwfCU6UNKazV5xJQvKhibCD2k
VSS30JoyEBezz8hC9QeTt+p4obKwstv9wPZNh0bheHpOuKDbhHV0SIsh+Y4fRRt8+NHW4NmFiZRu
UrX+l6xH1b3cphoftp7XsGRSkoIygk/cFGX9zFkLjTT+Br5Gl2h3zFEOQh13mW0y3fOyHg9Y+fBO
IjMorpIOBb+nUcgicDkNkwewNRibqYjRt03MPr0LEUJjuklnU7swlna4bVHgR+7Y4vbhnJGgZ8Gz
0+1qeEg3ikX8t6sVUvyr5j/4bmaahWehsdXGb2i1U4ovKps9hMCMiTjc6e7JgC9/Lk5Os2/oJfVn
ZYbVDTKkXvGcAdoG5PnZ/C2xcX5IlGLhZGAVir0vhJ7mnJdsKmNsO3FxhKka80RHjmK7bukVy211
Odd2EqbADjLIgEOnXgbDuMAWPkCo0eu29q1x6X9TnJE73yY94smMxvKev3Z4y5WKo3yGHOkpdtjm
+kQU90Aw0P//VZoyfAQXIN661lQiBNTr3JRSNOAQVMNUcqkUOcNNOoJoatsSVHUkQ5oLoKOxozXD
jLaGg7sBy+Ys5tofEx2UdqouHWk9jpK8KkRrvxIbtDBrWBN/hgWupY9lFnetlOcjX3/OhhKKUt24
JaUCy62LpcWV0xXjdYKAPAOeAunWG0hYxgoYTXwv8BTDgx1xqOEoUZfoosCtvY+WnKwBTXL7WtV6
1VFzyy3Zw5wWXy5ZWMJ3kMbO9i1iyajjkjBNyp1amPvCMqAFF9RPWqxmSLRK6UrmlEp/w7BvcrnH
MMVRFobSNKDvJzATRhhDUFwJWTJW95i0mgnDlA+81SpQv2WbTr9t6A66a5fY7AOqwv0LO1qJFGA9
ZJcVLcbEqhIb8f0MMew5kk3xrRJ1zAIWFSMxS+XMmGigrLaeM1Hv8LH7ggCJ1xQ7b1Qm58CYy3Ct
FVNtuO2YzVixDIPcYaOy5UulQ2LkT8JSRi81Y1v44+JE97E1V8JTUxIecCZms4Pz0OAsIpxqsN0F
r+8VsgeSSXOo2Y1f41W6kfVUigJFwecBw7DEoIbl4efMfKbuhrqV33qzXf5gIa5/hVGoi8NCKtdN
N5oxkcJjFD7MceKo0Cfa7kliJ9GQlJMwxMLWrHNi2a2o2XOIXitcUMn/AH9TGAxxk8w+GCTaZXCf
+l84SZMURlg1J1idGifxRdQLmf1E3+21fGhlbxRLLwLb7Jc5oIxat24omXh/q7BMHygH6PLlzNIF
mqyJYO42Vrb4mdCju46adxXAdmFzEwOekYKKkr/BuGL98qs+iu6NtmYwmIKaqJuB1MLTMC+96vbS
ArgET1r+veh6412RWWRYn7Cd+b1Ws4JLlLEnshqWvb6Y1Y80c0hqtqah8PD5Lc1FX8zZb+qP5o0G
/PAWChxjCotzbVJobMef9pg1N0PkUGRCTvihB9Cl4j9Ka1hiVnc9Eei09uhDbBptarooVZjibnOw
SBHdN043HI7PaCOOOjZcBBa9rZMTCMjWWP/8nyaAMjh0kUtOpxw9k6Al68vNiio+08M+kiXrfAF4
7MhkQFhGE2xT3lclLW4p9eDTwBd3M3/kH4RCfy0nKlFqnCtXdepod1pJWZtaexlgRX1WcUp5M7vj
ywaZmD8LwVFPZ1P1dV35qHf68dtMWQGabK40mM+PYCqxNRdshz2AYYqrlm28M6rwsQTmFnx9pY9s
9k8FbC5loEYEmIBvAvPp50uhkEjVNozwCE9jB7BYtNZfp9LZuRRVinhkqHxj3eBV2OZ3pqU5Xtdn
0dtC8KwboZjGl2h18rWItDnoQblc2p1MvSul6FC1avjtzM9d73z7c9fkV5mOHhqyrYRsoheeK/kA
OUDHRp/gAVtJY2I3tUI99Enc7uJcSvyUCefS5McHbCb6y0QOX50icvyM7csjJaqIg40m39iE4YFk
BwyIYB+kVj6ReP71Lz4xmlGVM3pMNIz0CTZNY3aFQE1ndDi65DR/BAl5v+Ja6f77VWALrEFfa8bh
kX5P1tqiBteXe10XJtcUdjsfi8Kw+/pejjvgtPEpt63GFbpiAP4/DxYOHk5lJVXp4Ycr3dpWnR16
4vbdgL9FByR2bkroXN7SxkyqcPbwe62190ItdBCVyiTtzGmIfPiFFdgM0qS9JZSWK4p+8WWeW2Iv
Jtt40vGYBxGbV//rn3/8VfHrDYw3SHVw/2yHelKpwi7lpmTtZu/A+5IoV6IOFIb4rwL5dXLh8EfK
p4zoSdY37eB6zJWxG3F51AvxVlUCmDByKr5n1fxd9fK5sKsTjTEdoj86kg+1qGNsRlkvSxzmlWkF
loXDbcriHFS63gToCtoD0hxj1/SL/Dhaau1RKqt8zRraPT3q4v7rZ7wVYHHjyCNwlFhExqPX37Tb
ZWUuJotatWcoffdHSkWIuWUsd+AKcsrupXlG+nH8TnW0pDQqKfbQPN2qk6dQNuJ25vzk9G15Z+qi
/F5At7ge9Sw9sy6duhSrxTo1r692qzKxpZi6wkhhmjI2oA1EHJ2XhdTBMVw7zplP7Xja4EDLYwQo
pZvAcDYDiFPSpGksTNhgMEvZbaH7MfynM1f5UFduplOcbYxQlgAH2dxmEayAY9qplqCcmbrQ8ErH
CF9tZGZhoA6wzoM+05TeQ/I/iXtl6fF6KgbCEBcbMDJDK5vwS+f10NyqC7Vyt8WOcqfOtvk8iFQA
AAmLpXfpPkQvyyCb45lZ78QbwfalIhfg3SOl3DwkqU4SihdxjfRhMXyVuIxbgurL61DpzZf/Oq75
6230buwY8Aaom01JM4Donu2l8GrAhheAOZaDpBT1odHoR2ZanZ6Zq46/I7rJ626LaZ11zty8mDSs
wrrnDOj14Wzsxx6YAy2BNpCdwr4DLVJkZ7YcxwurwbJBd51NF8IgfTODDJ0yWopgncrRZnMKUMOn
VLWbG6tVrH0mMspq4C+eAOOCsizKLD/X2z8WwpkIddD1Get+BBDeZnOpcwLvEMMWntmVxXucKs5V
WpUOpeFGMnQ/mrNRQgY7tSrhGIBRWifSxXVR29HkanyGsYdre5qDAmLkq6msBGZwn4KiZ2HREgF8
HUqcG2dAMnGq0yII2zz+bSUxOgGRlHodVLYuzAPtThzzxtxkbxqbCcsFSTpPN1kSUqamW69TYk3q
dvKssLO5hpPKIIayWkrQgk/dTQyjTQ/Ap1pPSr8g4EIFB6FBm0tVvuKVrwdUFEuG26kyNULEDtFL
3zvqXxiEFNTTWH8VSZMM0BxS8VeUC1BLLtJfIAshmQnep00oTFuYf3BuKqkLQ2tqfJ1DsPM6tF2F
KlLtDMtzCFpTfcDiYUNrfEzeOrVs3qh+dPcRh0LZZ5XvXuK+oyg7V2mNVJiSn7oDX5R01wvQcZz4
kY5viQ2XEvthaXQk6+awmtokQ4ZatYaVUtviyH0xUl0mYJFuheQly9AdRG0777rVVo/RjAQsqJVy
eZtS9P6u1C2lspOBEsckMIkmxBc5JBTMOU26M2EtqjtjwXyVFX38psJvkWgEp/Qcm8FUGt9CyjC4
I0qZCLCEtAKAJAFxGcOlcgvkCU3IXC5T5CMZz1Nv6OPyKaMeRt2PIuU1d5f+TeqBOmA3F4MUiF5P
/kp90RwQ1oO376Ipfk5XCoabjXZ0lQw5wJm6pZ3ahmBuYGo2mPN7yPC/FDiWXtIZw/PX083x9E8I
JwsoHCW2ulQuPm+0mklNnAI4kmcYEyhPlFKBOeId+/oqH9P75+mfvSLbOERSXOiIXRg5Q4Gag55u
MTetL4Dy/Jx5Pq1b0Fg8cBxPgm7J62CSwskrm6T1B4S/KCxBd1EmtK5SW0w3HVstD6iZk7iKiORr
LHBII1qn9rui7S45qNd+I1Xk7A2US76+hRPzJKc4pqw1+ASE0OZB1WFZ63xlhVckpUF4L5GlMHLa
y0iTacFoDJ2vr/dxLPz8yDCwWFyRkcpltzlTY1TJsa2zlVN86XG5ML4TGb8PL5a/+SWEM3BKZ653
Yl5mr6EauHNs5h17sxBUaTn0al/Wnv/j8Pjn8XDYu4F3Mbr+w+ie2eAcDzpu7Z9LbZZTumeFTE5x
7U3iFeg5NONzTgDlxOv6dIn1J/xztid0LQnl9W6uds87bmW/3/99uno4cyMnxvV6J2hbMfPbrGqb
83M1yhGCWy7TBOLbdN148/1wYVzlO7jsXuUJf9qjNiGgzI385V7aOW9fv7XjjQnXxl/OWYyfcOSZ
ozTTYu6uEWZTiITcNNgHvqV613aLfeZej1/a/y+hMUA4nW2N73XYa1LbdAn+GTV6FYix2fQ7/9Xo
wGZU5n8c583Vbri1GqpNQY92bhP2iUn+3ESl8Qh1kH5mFp+TWR9Lk7kWkEfGOwYOKgqbQ+ZijsBK
jCbxEKb2lxNqGa8FIeY3SFByWk9y9CMvpNFPcYLs0hKcjZ+otXkmQ+rUK8Qar/Plsf8mQPjzSKV9
R8+AF0nBXekCmo3jQU/LF6cllevrwXLqDdIOYJRQVCOebzNYMY2llQmmzUuB7h2QKS+Helq0cxPX
evL6PHGh5SSNmOMSRaUjbS1CH1sdLAETaimGfm8tETHIc+x0aHk0qQ8qySF2tMsihdN9Ib8ltWw/
FUUdP8WRrl7T71koLxjQz1Adr8IUg74a3MNwdHZAxbv/XtKAGYF/Dyy3TBF6iw0QKe0zdEhrGVBQ
V179nVZVN2ce/qmngjLVghTMXEGB5vNr7mUCMGbaSrTph+I6NEvrIdYGEUCZSL+1jE8NqcMkzgyu
E68ceyKvg9MLJ5etRdFuLInsR0qcRtwbB6exan+2wuLMvZ36ktZijYOTlIqquV07EpjxI33MDEK3
nqqIZrN0AtnWpJzJiBlwKEfUsRqEWlTgKqsWNMZ2mg9XTj3L4sxCduJ7UjERo1UCYbx67D4/aIkw
GOVDy8xhOSXHmSIyEtV5b6tt7H/9QZ24FMXBNYbSRpDKGPp8KQ2R6aTESuKpwrJ2ZYviEGXUFd2+
/67cxnUCpgJCsoU70/hY7/5Zz7DoDgb7feYqbeGwvgwIs7BJ13cSNZ+HdNCjg7rE7UPWLuYBnTl9
Rql0br++34/D5+bTXgt/HIKZq6iHrKvuP7+iNicUNzbnj6nLTOHOSGpvjGrWkY+HovYlO/7bTrEW
RKCc9pI6Jg98WjD0bKD0qE4U/rGywKsC62+V64d2wfupID1p9uGgsYKhCYEPKlm0ltM8T4JBXvV9
hCW+TLNSnhkpJz5JzcZBQXD7uoRvU8Pg6eEJVmbGR6XNL/Q57Cd6loOrUf4OFHl0vgFAiM88wxNj
BleyYqPGZoE7csDmVYfkeGTRAbyBbqNX0mvRNwjp7Fg+c9LlUM372Lwvmii0HmzYI6yq64/5533R
es7igqQZsHvoa1xDGeC0xjHnmSHNkZvJsEZzV+gy4jZE39lzki1OIEda81DGwkEgoBFq1kvXLfxg
Nu9JAbq+VJb0eTFXVaLR5ag6CVLJ+oDI+1zssf0quidDrDIuI8WxfqpZpfysIdn/qnDpFIHUzert
gMpd4sRomFiNQzqOmMlEAddDqWSUatNUfJuTomBbU1ea6eInlu67WBlTj7yS/BY/q/ldgo11RR6A
gXI6lKfbrFnQ6w92o9wiD486Xx9UKfasrqn/9GZPjMFUqBUC69kSRPbqUk2cUp+azz00ytchmurv
GnLxZvXF1vOjZNlluIO/rPY+CVfSZTfWtCTpGKSXjhPPnNZp+D7mRODoLo59LUTBA1cfpvEiGXdV
BkQkiHRoq+5gRAhNcO5c0p1DhtlEc3MTU1NqfJQ40EFnYuD4muwROpoUy/zqtfBiY4XRJGtXQNWM
A6dAOeWx7CLdA1ZIy8ZQo1R2ZVTfIUgQK7mzI8OIXDELcJ2OGOfb3pwzbTdLA+L0PDMboKZ5lL60
kE1nn6Z0+9OsCqgZLVN3Glg5JjHXzEv+VocQZNXHlt5er7kYkp8vLfFMRVh2kNqkTk12Uq5zsmV0
1Rh99XqYPHvqlm6/EOkDVAcReOUrdAsuR6cIZ7+u7eEb/BXEVhJ9ssYfp7Q+5EZoFdfFNKy0T/rC
bkZl9Z0awQIyTchJ7medGd8MPWEOAWr+/iZvCJrYC6RZSOAmGVE0klT7T0ylhXfLrV1btazWgQ5K
nrE6ZcJAuDgMiCanBtj0NEoVUgaCqfRgljP7nUrRlF226kzclpEjwzFImJII24gmI7CBJ75BXu0n
r5OHMQGrquWIB0q2jG5cJkho1Qm9JiIDmyrGaDjRndzNGoNYD7USYySYSaKC6GIGlWzmv5lRqLA1
VVZK7jKuj7oylaHbS0nUFYGSqVO9W7BTNkFfi6a5CLGU2SixhUjBFDvNsivMUa8pClSDebHgyqJc
I5RaY+THiNcZiAXNtbjSrpZB0oFPytn8o22VcLg01LrrPSkzcyvoP3pDZZjXNUFVToyRuSnhdFtt
7hheA5xv2c8DED0MoUpV39p9iWbSQVedknkUwv5GnWypftYmVnlY6gF5b8TnOwdpa49PkVVF+gWr
lG65SZuM1xWa+teBBetnjK2mDTIWSYRYhdPIPoLQWgmkyOy1O6fPYGklkxphnkii96STy+exytiG
W0IxqmtdjEyUrUwsBnFOlHkCAsJ6RNwk2v7S57l7EVamEuA5jtafhn0HbrdBZGNQok29HpWkkt8G
m9arq8i09nAUhM4bQsYQRc+Q3pMapH2TtEl9jEmo2xXymIE2jwis8SQ7B8CbG51ymfZFqwWZbEbv
M2b6b+giqpev19oTOze26tij8OtSNzc3xwJwnbFRLJzsUOnbXs726bYAtPr+9VW048vwd+MoohzI
aQj72ecVgnRAHOUdlwH3Eyx+59defqMdQIH4ml/uIC3fKnvpkfjIi3gHGGjn7KsdUSEBCaIBBhO3
vJkv7AANw5l18kTb/PMvW3/5P2tXW1uAH4kY9Eg+c3P/D0i04A9aFvcp2yU+hp4zu4ETra3PF9ws
lhUNhzFZL1i4vx7dw5sXPDx8/bSP1/7PV9hsn5I5QjM4cQXJ6ly1uY4AWzXp7uuLnHqjtHI0cwX/
sR5sbkPpNOiuOqt1TQsysJqBCYWwzDN7ixO3wlmJfTYVKiK29c2tpAKZHNHHHPKkvD0YnUGgaToV
96Im2PvrGzouTEHdk9eONpEdDtumzwMhM0p09fBcEM5WSIuilrp2Ddr/1wiN+rIYJswkwBHEcyO1
0XgBBFk6NzTWM8PnfRQeQDyaHG8MWF0fX9E/YxGdIX0yMebeMLSp/Igbsag90StrWiidLCw/UhTf
jwhN3qRYMy+lAQv+3tGjJqjxanG0jJbk3Ady4kXTHSQWAqEQxYstsqiK7b6dQMqhpxL6txmNCTIr
nuGVWZUN+4BC13+PfV5rKMIGtmlmpMAIV5MRIRephMVPI5bn77qZaKSPznH58+vXdqLNAvtyrfJx
Al2rDpsZDH/ybCkDonolM9Lymp4H2kwhFNxj5YxOGgVtYqDetkMLAu0sundjCknCLWvJ6BBri+xn
U9jJ/TCIZdV+q3PJlrGr8YkDxd7naqYVWGYNTGtWAy14LzlxdjDt0CYGom6wlDR9U4szo/EI3EWX
FP0KncA1uJmU+c1wLJcl6vFKYlvNMtr5WUekRRmK4b2d2/GebXUdekOhOj3Hzrn+XQpmV8iCtf4k
xROJEJnQpkAboR4fDCXrH2OTijKxt/AAvRKDhB58/R5OHM4tfiUNRag+pE6tNNJ/J1IqZ00P3peG
26qaAee3PNkaiTONVWZPYuiBDsPG+r1kS/Ij5qi8w2GkFmdmpVO/YgXvOJxiNRQLxuas3NfgdyL4
MZQISKa4YvOO3GkcluQl19h7eZmTzz8mEtxMF2zuNAYFNZifJP9lv848j3XcbT5mNEhr15O+DuXb
zfMYcnh+GQ0/z2g7eJx1R7okfNQrQhKmy1SrrYNiN3KQlcl836Xx9I0BgTNHyaQ7i8Buf6QCEtC+
nS84SWU7RwnNPU1t/aajU39mtK3T6Pa3wiNEm8VEC0NhPcL+M/HIwMComfENoQiIdn0TFiB3JG0H
AoAkhbkVZx7OiTnFAblCoYj4Zropm7c09GNqFeGUeyZtoVsEu/VF083TxZlXsGq9NrflWGvJDQoJ
4sxtk3tposJJI6DXSZLT8AknAZpAiQxi/ZpJWiKUjmtugWV2+MhyeShn16AF/xYtsnlmGj1+wra8
lpvRGIKIoNvy+QkvVj7Njk1druud/nuiVHYg8m5+MRZDu0SkmXz7+t5PSJuYsBGVKdQeMIFtoZxO
X9JKJBwGerMtwh1HW7qTXSbJf1N7JHugaB3zNyT6kugSBHH3BpaFv2ZWtDi6zJ4usaVV+g3Ah7Gl
MayB/1hQijKzVqv5CuFO8zPK2+hBX2brVzua8hT0uHzPVs/Xz+TzO+Q+wKCsgDW4NdsPuiGGT2tL
yrzW4Eh/cgFHgWVaeWhSagRNnOs3bDqhuev64HepkR5C2yJlK8ff6kqzVNwD/58vgDRRGlpC60zh
88R8w9JDxYzXykCGtvX5vc5p66hRTGNTZBXyVC2MpeFmJjWxY8WxtL/JLIlH0Y/RS0s5EgF8K6k3
ztxW05nNw4nnpFJ8XVV5EIzYxHz+IUKVRToRFeR1k2NcdLitMGF1+hWV93NqzhNrE8o8VLNwkGHr
HamzVC2ZMZ+AZxSED+3kye4uy8XMnwwrS54UoDK9y+cf7VkNyOywFXGXa0Z0JRSzvrCIRTygxy1v
M0JW3YxcCaKN0+VC4dyVnWkSHM/BFMCoSdN+kdkk2JvtYxejTujAX3qzNspv2iQ6fIRyd1WlgLQs
Uo8x1Q71YY3nOkcJPq76celV9WGzN6D7s9mWELurtYtWIbCx2mFmIoeMs8vQe+KBm/KKDrKdTHed
HCVXYbp09N+txvlFuMT4zZEHIQcDamobN1sprsskLkt/EYVlEtI1I74wo1bRziwCx5My8jbSEFBN
yQZ0rs0UZYlhWWJmSk8jbfCaKgaB7grJNV9PTKdeiW2iWqQ6DFRh23lzGo7o/YAvyY6q4YlcY7y3
LEzvE7uW+040E4fhUJAgynb8DKDnmICC+Iy9FH0uxgKTxPYUiuCdbFMiy0K6RBcGIKArYaZk7+LD
+ou0MA0mpwqnHXbk+S53EMO5aag137AwmPuEpI2HJlsIs/76iZz6WfTdNZ3h4vAFb08eEUFgdOdI
ma6VLtX9AvvPU7VQX7EyR0O6raa/9NbA9FOoTGJtqTz3mZxNAXgm6xA2RY0bLxLntPEnJhTq/+Ag
4fohTN7u+6UJbWUW49NZ0n55Kqi/BNQJjUNm02f7+gmcuBSHSLobkHKAq2+bVuasaKBZQuFVDhCK
FmSDryZJdlON5jm9g7VOyJ/Xk1ViZwKLWicEJMaf58k47EXYxHrnTXWuz3fYBIuAMHU1PcRKVN/i
Bu9hYMY1xi2p6tB8tGaIgVQ42iu50tRnqmKJnxsEhAopWT3BEXYVIa+y+ENfJ3kJ91+6NJcWeVGv
5IUBvHbY6xj4cgrZurWHTjN3HdKUH+hZlVcoK+I1x575okjKb9Wp5Rcsd/KP1hSXdPjy3TI02RAs
zpAALykXYCFh1owEzIs22lepJeRdmHTag3CEbCDnktESdQ237nZagvUI/xGYFSlHre0RA0VnbpCK
eHCn2gn/KCMGyX2WO5Oyi9Ho9C6QfVg3FcE4ZDyMIDeoq+URnTUrM/44yF9fkrAlZgz7yvRrNHl6
pHZPxEgR0rO8GvMEBUEpsGi5lZxIbBc6s0HqN2rT31xlOtnrSFpmjKVm/qwR637uFH887dIlgzu0
YkzX+WUz4+N2x56lUwzlca4xOIru660z7urMUC/glkRYGidxZk47IQNhHZRp8KzUtrU1+XlQZcRk
LKJlG+LMuOkM5F/XBi75+yWVTeqyk2X6AiMnIjxpuBjpbfn0Mvt9TgThQys7yw7RmH6I8GhxnJMb
57oEn3pmB/ohVd6M/DWpgcbwqgFga7j5kfUoq0m8au0Mgkl8an1D6dsM9T/9WNecjRudzLJ4krXH
GSvM82xXiYpA05FAk8iT0brQdyaIfnwFjls5DVZj3VnW3aAgLMjtSSlgI4ZV70ZThtRCMd9KEinR
oCzgSdvsKXHmJ1Ogk1TkXGBOix6tNCvf8YDOiUdauvaeLJzV3CXL0rt2NsPfoiv7fhc55nwHwaW5
ZCWMdc5RmvSn6/CznFu1169/84zWEuVK+lu3DdvtnGaEhdTTavAscAWBJTuZT7k2DUqEHT+SyBpu
UQvbSDJpzGhs3e8q9pjX+WBO+6VQSXZRSLU9M7pODGm6a8jPV0YUyuDNFhNBY2SHZiPI9ZF6suC1
7p0ykOK3RRQS8KgMdLXic3rdoymZvFJYh2joQNlxkNicCEOR4EWBQ+K1pLIdCL8Tl/j02M3U5AZ9
Pfsfbye5lq3C7FvzjSl1bAYmKyxtFUOhWV/CkQrCSWreaVwoz0kYpz8kvWc/aUSA4emxjk+oZsmZ
oFxt3MTqory3qvLXbHsIhLO2PBuNNf8BHtk9pK29vJ75pUdbJHQVCKEMjVlQYW+3eSocAjpL1E3t
aRIxAvsl6hpCikeyNna60szJjZJiKPFrpS4hGrQLmaKhOo20Oe2eKLYalCNRTVT4Z7dPk766K4Za
O3Mk+UAdfhrD/Ei69/TvHZNizNbUUvJh8PY0TM+znv2cKFf9nY0Cfa5TqOGrZSxAea3JnH9HdZq+
DIsM8AgrN5udEvU88U8Ktj0vt8gEBbo0FtFBHmocEGMPOPEAh5KdvPNxhOxwg+y5P9glkV6jGoYw
kw0+HCS7DlQ9p4FkS6gX98RQLvqZ7epxId0iFWeNV6Yoicd3ayrTra60xgwZjRgK/TCkCn0XrdF3
dmwN1Fty2wcIOAQ9hSIv7qldOtho8d/RbD4zLI72FOsvWWmaRI+wt9yauDoWUY0wVqCtffFGTJfm
qobYx6p0GSWRsleHaYdW5WDN8DCbpaCtlp+buT5m781b5zeYqIsMXef/N+e/kOmzEtb6G1Qx3o4R
ikHAyKr5Zka6HboiKhQP+QibCIuMNbxjuT/KCgkpqB7uV3mJL+JyOYxlaF2IKJZvHJ0+ZNjL8XU7
Gj1JlCHRh9U07fOGaD2SIMEVjbWMjT/LA7PS2x1fdxQUTYupXpDPZ5fwECq5A1de2eqV3bbdy9cP
/niSUpFEgi7i0IvEX96cWFJStDrhGGxshBM+L/I0BF3VWzvYss3jf78UD3b1FSJKRCHzefGEZJO1
XYKbrtdHGs4khe7qDh84EvbqTNnqQy31+VVyAEP+yCdMEAJv8/O1OksiBLBJWUvLBS5uM87s2bCw
EFFq+wqhkn5VOSX1dnBL7sA5x8fAPRHOQ1lnVFZgmDQRIGYRd8/Cbf6QyTs/LMSf+sNYNa+qhtY/
sXmddqTo90VcSHcUv5X7yLHIXiED+kJvhmg3ZUWfg2Io5YNmzs2hJE3kupmr+kyP58OntrlfqPb0
Fuh4YGZzNvO/MtezBcm/8DJrNv/IcZmXPvQl6T4jN73asVYP0j6fBNFuMUW05IIDMtjKiP4wCKkp
it7ZmDTEPfJvXkzdR2wdOX21P426fFErNi6DZrTiAgBJbryoXa39/np0HC3RtI7IA2IN4/OjIrJZ
otkStku8ZIB90iG5Vfpwuqt7azw4i5qhtXQokizJuWnn5EWpnfIBrP6SLZCYHI4u0QlWQlc6dvcc
40pwgkDEYP+Z35dsWp71zq7PyHOP9eLcKvtcJG94rMCIbuoaJJuOEXU+TIdaVl0Qf6Bc1C17ehfF
inMZZjphefyDA4YEh3BeeTajHAO46JUW80IqnSv5H6/JKrMvmzbmXZxz22VA0wFQjjl8TyPhWg2t
/v0qGj3zUZ7YpBCS/nHbrDTH2VJGlNTkYULhmAD7P4EULVKSkVPb9FP6XZdzPCJZKCYxD7u4WmI4
tEM8ot7pG6IjDU2UAbybPg6kvkYgs0T2HLqUE4GhchpFURHHNQWXr4flqZe1OglMBzOEye/fjEtq
DRkJsdBvq7m1r0VSRN9mtck9zJzxoXOE4YdZod9WgNXuZx3RJByZ6dpsB7EDNTW/ff1zTkzXlH0o
+1Ok/Ig/+jyv9UsyjoDcCk9J+vTNTAvA4JEZ/pAjhy3V19c6LsxSwWI15E3RP6MLsO70/2lpzKAE
+DaYVCInnII4MS/x1u2oVo8wK0RJbTh5Y1iCdrIhSBT5/sz110lrM6mpJlJ5nWltzeHbPHotz5CH
Ap/xyC8unlKjiQMdCg3Sb1bFmnjb15nm9h0JMH2giFrfL0nZAskq1GcxGvOZTeGJj4SzAwoM/sFn
sq2wSO3QKKUWlxxQUOVEpmRcGNDVz30k60Pd3vRavyE6nYaXbG1mcktfYjUmK9ZLOfISeGSLR3VW
2++KE9F8VKSusHZyJ4F3oXRAWPsoi9gVWpbzr+ksZlkpRykF5SJvgq/fx4kHwLpN6A45r+hdth2n
uLdldLS8jsiguNgBX70ys8Y4fH2VEyOca/B8ARCgDt66hfHnzJaeEOIz25CfliEhCi9PEWMDRTjz
bZ+6IUQ7nMx0cgP+x96ZLceNZNn2V9LyHdWAY27rrAcEEMFZFGfxBSaKFGY45unre0FZXZURpDFu
vl+VmbIkikQAcDjcz9l7bdTB++PbkS4dYpdpj5wE95wdOLJWB3Pd7edn9NFhHJwYLqUNzJSH1438
CahtHX4kuaCTdVrDPYdMcyxr64PrRvGTQjmDZpXKHuyrZCyF0yWUOFMtKiHAqW2gKwbhroq9aEce
hfeKH/SE7PB5V3AghB4HK+XGBPgT0z9H7TSyPVCgrRaNVn4pCzCmudQgAy764jultC+FTpZiJktl
E0aG+4WOouL36sByuHG7rxPCr2MViA8uBQp3PiBdbFp3h68zrUKzgE+rhAXahL1Hz0p9E0tkvawK
DedyDlkznpKnnVxVqW7IoMvL4YafRH/TZsCFAJzUovUce4KcogveWF6DAPmYVuWDcYFReVWko71Y
oeL7w09GCTVDZIcbahbNaS/w4i/6sVf7+8o4DSZqtMzfBiV7ftT+UchycZGI9g0xXQ1o/2ECjFst
vS9ICERVmyS+DcrrKpVtfCVh5eY+jPP4G6jcx0VTdN+ihn1sjlsfrIM5jnBJfQUTWCwkDgN+ykE2
qFkNuEnSHr9WRrci6OrsJwznZWuMc3+CiChQ0uKNcIQhMCa32o2UhY5MaO+t7ngP2P2uowTt6Ltt
vtqFCppQlfLiiLOTZtJPd6zlDlxVHtDeSq8bqsM3ZbR0UHlhk6bDPKOJH18zR3wVI4wepxmMn41a
wxhBGxNYtVxOpy4GlVLZ9pH34Xqn9q8atm8URJT5+R+P+P6dBHXrmlXJTVQUZLBdK51LeKruea5P
5CDhLdsp+egcafh8cFDA+zzp2CbIWDEOBulSlUNr9pCX2nBh0geDdQmNp9vVk5w3daiUvqRDuPl8
xnxfDCaUlwFCvA2PL5bXgxXyQNCzMPq23kxN0X6LGUS3EpHck1ONxhW0R7BoEODc75YVA5il2iI0
kqgBX+FODvMHK+7ilxbCyxUqArFqzuz5Wy9K6/HI5/zg6qzqFFQ36HVYJK1f/8sKqUYGUadmVW+M
Ae0zEz2xfrlmLE+OaKKCd5YoXiojna81JZoeZ0B0q/XcKBw/rDozSJDqixMpiyINGlavZ02YZm8Q
GQv4RukE2Pnzz7tetoMRxGhH0cPSkfrW4ce15VxXY8nHTXK98VMVQ3SOnWurxIV+P5at/mx3CTTp
GCXa50d+PyXD47A0DSUPqwTVPrhQORay1RS59hTUkSVkFF9FHVWOHlXtkbf6R4cC5bI2wtgIY9bb
vyfQvakL6lRxBmzuASBF16ucdPBm+LZHzuqD289LBsQKq9RVKXLQs4gJOowUlZ6FLcGDIl6Xzsui
i+hMcdUZEjAkbLTgeqMeS8X44Bx5LFYHHAsXaqgHlxOkVw7wUAXcojV1ELWD65dGmXmuMURH1mPv
xYE2IjDEKMjoEHayVNq/nk6ZovAB3r0hCLV0NhWK7Leywai3Zp5CuM0mnQ20wJ/obic7NMfAZm5a
TqrcgqivKIAwPVZ0xM7iKFLg2xZ0Ka3CiaMNVLxGnEbTUoLbjvo6cCNRh74CP/W5stKy8Qak9S4p
Cay+j8wxH9w7WsWrb3vNWmO87J9WVbuoKIqw2mSTGT+wIu3PVwPqhUkY4Q3qEtUvljT9+vlj8P6V
z3IJrS+bfvY0aGX3D+pEVPbIawHhUsswqKhGeno6qn9/ecZh6AggKcYEBnJo/zCT1o9Y61xc28ks
sDDM1ldrWnCnY1ahG0mT9hS4Ji5Do6rPKtWsGbApUcJrERiiJIgillbenLThThsFJejPr8L6WOxP
QwaSKgpVyF5WnsHBE+rkBtuXSsXaQ77Bs5XHGBJAE/mzBdfV63Ir3n1+wA/Wq9ho1ZUgx56IO35Q
5VRI4JhJOWg2InbUATK05fpkOpguyB5tcTdpPGIwiEmXVT0j0u1tr/X1AkuvznMIo6EdeWWb28+x
WmRfkrDtAVb2+ZFS7AdLNYbZKgQH87ByBA6uC9N+NHQKsaqFrPUAypy1FSraihTiyDOr5TjFWts4
RD4b9ZmZT+O2aYlgBDIf3SB0tc5pTR8Twb2HwdEv405xl1jpsf09mGoKpdTgDwvAPYT7VPgnHftH
VsXpt9isljeZ0RDeupRowiCrMKEEg+z7WwpXhdyGoUOCQk4rBXoE3MpHpen0VyTvreE77aKpm2lB
S6zRgPhx5Ia/X2GyrqRuwDgjrw2pwv4TMNaI3NRGVQCmDKSNDG1Ok2k2p1NRz1mA3NfA1hhPW62x
xqvatTvTH9RKfwWJbG0//yzv5+p13kRP9muFQINu/6NUIHlZgwOjbKPqOyZf7dzt9R/jVHdH6orv
JxcOtCIvKJ7SW3PWr/9lMaLEdlIQG8qBmjHcaFqW0vWlb/H56Xx0FBROjFLIPGsPfP8orQjTuO7Y
DGVtzKAYSieYJPznz4/y/qLhTKdZgO+QscebfP8oYpAwISwt2ySxbDarYHILCTM6a4X5+vmR3p8P
/QFLZ3JYY8tZFe0fqWbfvKLniYbNyvLcNUxq+iQhBJ8f5YMZCEG1QR1xXQWxrD2Y+TviqHStDvHj
jpl7mVTT+BYhFPGbFmzTyNB8jPIu9fDkkprcL8Mm1/rBh75ab6KyoeMJXec8jxK48FlvH3nHv7/a
iLo0VrIwTCC+HDaB6CtoYZjnmE+N+jXMcgEAs9VvUifrno9ch/cPJgyMlX5How/t8uGDqUP/YQrJ
FA80Ycfjt2iZl2qiPUP8mQZjOpFOr/BO26CGFX5oxe1dj0zngaWz+NuUBTp9mM8RnWhw8tCN7d/6
tGRjONIo4nWXkHOnLtOpJaLs2G53vbX7rztWhy7bcKT9a57ywViOlH5GbwSIsRRNdu+yCPASh/4M
6GVELIaaUqEAmZ91Q/+qs7v0wWAML59f9/d3GGU05hs6YfS1Ifzsnyo2ZvyOvLLwO1jJNp7ZLFLc
6GH018eu6gevMc6RHRFvMmwXHHT/WCT4MecWZBg6sSQOyJT5Wq1P8k47H6RZAuuNTfNnLhc78dZF
zOU883rehKqBeMogmZa8LnWgHbK0TmofWfZ99Om4DOuq+ZdS//Cml7MejlpbFFRdepZfA0TGncD7
e9ehtrwD696cpeqgJptIx73k5Em0g9N945QOFpKZjcRppAMtOPKx3s9CaIDR2NNgYEnEk7F/zQie
yGOlywriV/ocbZtRnFrguP/uqwiNNbJmlOz8vg6I/aNoU9qptLfKDX0p5aXKE3lOK32h3W+qR4pw
706IQ62eyHUSp2R+eELwr4yqdBCkuCORfEOqRzt27X+7gktzAh2stWIkID4eop7KUCGqcATmjkOh
OkFxBbu7cWz/84dnfTj2HmDW6yvZhUHDE/yu8J3k9jKFsG83uVNO93WW6Pc6TLIHW2/VU3TQlhdZ
anMygWeHcbnIv3/XDN1Ch8fc8Wu3uX/XknBwZWmxx0KsshZb3XJXOT0BMZIgp8/P9N2mCDEIO1lu
2xqNycpp/1BUDIpYaeFwCCEBVxVeKTQiqs5iVsp6d4yIijDp/ZVl84UxkV8skQ7FQM7IJO/UZIKw
Nyc3YuyB7m2opqlIUEoxuhszm8iQmAo9+mL1BSF2M+ru73lDhcxzpG68JhGiwF1sRuP3pdPnc3rI
/a4WoF43hWYJtPNFySsmqswZ8z/97wWJjrt0TMY5os4l0vobpA9Wh4OkVs1bIiV6w8N8gFCLuijp
W7E2N3dxKDpzY0Qj0ImwGyHd2c04F2eGLdBplkx4G9zY0NjUSCGIuRsHDR9zZ2SJH1tSXLWKG6aw
QIb2vIeXBAK/jJ23Ip6HE6uacoWwo3QBho+uFLP0YDVXK9cphWo4ErjoNr0eb+jkK99TOxnP3ZhE
HIzwic54iCIis/vRVp4llMTHyA4FTexmfurtVn+NUqk8V2piliB9zFh6vchsl3m3V65IyFXIVzfG
CmIgK5L6YlhpN341dBA+Wc+A5MvUBYwPWpdUOV3UONlNBgCeXRFZ8eLVooIB6cgKsz8ZcqqvtMJ9
Lsgb4AQxiz1VhN4antqrhFkpMy6uL11sMClocBIR4xUTsUh9PltW0Js1WVN5usBxhlzLbZpISk+3
dFOrb0MhCwH0vF3AdHXpdNfltTB8G6jAPTkMRen3bkdgCerbxvYkWvTax/RCy8HUZuBFLbbtyhvn
qn9YiDe8g4ZOdzmt6q7c5oySCCFgNcnAJUNRni0V6CIovWVBP6CHL0tGAcV1f4C8PXiMMsv04SrT
nWoai5SrqawAy7F5FJNvrXY1P7OX/DVd2omHCK698KLJ0b7pGpITL3JNUoaQUPUPvVssKmzBgVUd
pd/MIchslK/II/rp1lX7+iEzTANNHzIoRgi7vgsK9Kq26bQWVXXCgiVGEaUP12oHcnFTxnazmuUd
QBzFHFdr5HkGRILnKfaicLTvIXykcqPHrnNVLc1woXM1+XF2tIbK6YOxBAseRzJx62VESp6vIQUM
RHvV2mUEmklJtAZ1Waa8zyee91MsLyZNW1fha+nu8M1kIAJY+pzFrlZjiNnQx423LjLBizpJjK/L
ZM73Y14BKiFt0CuorBxZAf9i9B3M8UyuFuIkFrvr9mZ/5mtBPbnVQLmugGiBnc0tfZ7b4rS2Rgcd
xmL5IkuHHbBffaM7pIZhXqZ44yDN0pCoeKzjk4Aparj5/MJ88B6lBKrjf/yTF36wMEDItNClN8Cu
q5XzRZb5dNu2qnvk8r9fFfGuZg9A2Wg1liDM3D99CjGiUOO02CgjrY9x2YaGSyiyemdG5tYuzQe0
RBeps0CFJPR1NpBl1JH6pSmGI7WrdwtVtNVYx5GCozzXWDTvfxBNVE43ClxMoT6HLy6hEH4pl/a8
tsg3+ruXlkeB/gKpAizQqQvtH2o06jFn/bkmF1T2rtLz8GfV2n87uoD23tpcooaKQYXRtX8Uw51N
u6WjRHJml21HIzLukqSNjuz9P7hsSGtWhptNiYtu4sFRrIk9bkV9pgmHjKyOZtkSb7ZST+0jO7j3
AxKR1tq5Q8nzgR6m0emQ2wRzb0yHhyJL7HkbVkhyP78372U33BFiMWkOQhdc5fb7J9SbbdymCfnt
LgwS0pJK6jabRc0WJ+jDMqw8WU99DZiFXAJPSefxsdatUW4mc0xX0Hzdn/Z6nw9HHpQPzp6nBD0g
FR3mqcMOShvXudEMI4iRprQCTIlOkGmQf46c/ft1EW8dVkVURymSvhs0guZhIuQa/jQmRBpMcXYL
VwarfVfVWxq55hXFQverNunEcJcmFjmhdDHZE5V5bWt5es+1IT2Ner17p+eu5VFoH//+pQDsTl/Q
XXkkLPf371C4TGmTZjST3IioE1XtWIW7uGU+vxQfXHB++q/SLetSNkn7R8lE3RLOSeXWzjUi5dx+
vFLzXDsy3D54fJAYkarEr7X4evCQmn1mDWOqVWvgTQMdB62dWST1SR4a5bF7+64Csnr015uLcAKh
47scgFBK3uc1uwl7UK9jkmMe0sWd7/vEjE8Eme7Xfa9lX6MwSoiwENajMWTmXT2wW/780v7a6u6/
8/gkVL3QBazpLYd3MK6gfocJejwLtlhyNoeL+hRnfffCXiRB9YVnvvXGeiydc6hg+oM21ml8NljJ
nG8KpzNuQzo191omCQAss171ciH707mzpzjIoXX+AMiKplRQ5D3P3blqt8syqq9ZNxKLyrqVqnpa
FcVPJxwb4ctIUlBMjMW6//w8399cGi2IG+k0aKuN+2AIdak1VRpiww2o2dTn1W7ALU7Fk4Zj5Mih
3u+f8KXDQmXzhHoJAsn+aDUpIWNp6TiUrifirFHF4nhVKo0rR6dxdmLzH7Tho1kfyxT54Mg4TWis
UuWhfnAoALaaegYPRLjQJMbuoUyBXxOu0W51u9afRZxNWyOss4fPr+z7aYryGYkO3EfmK/VX6/Av
FWdw2C0jCCCqs7QIR8PRNB8hepmXbZgsLCWyY2bk95i8FTUL/5MCBl1Pbuv+Bc7Y86i5gZMiy7T6
tnAWQpI1fJ76to6cXj+dIz1qyGnTlZtYuFgGnazKb2237Ikk6/L4OhlDdjuyUqB6aehIbzOw3r5O
mGiL2ACS7Cmdn/qHbMvmJubtQhvQjJNvJDa5YD9J47pusT+T81jSSCIOS+k9vVfSPKgimWUXU5hZ
ikccZI13q68aLGGOUmi+ZSCm8dmGGT8Ve27Lk5Q8aMNjtQtDtm4IKk2WbH5qlMaOV2lj2J9MEcsE
r2Sz3v/d2Q5NBY/9WjhZ06EOF3uNSSgpAYZkky1te0Ghv8euQICygVPB/3yEvFMcULJwVrUqNw3+
gLtO738ZIRFWK0dNhp6atp1fZgJj2Mroak7IJqlP2HFHWChscRXKDDrg58d+9+rg2MzmrB6o99G3
Phgr+L2UCEcl+BQcYWcoEPDgCVf/c+fwXz+m/47e5PWf82X7z//hzz8kwTVJFHcHf/znZfKDVFD5
s/uf9dv+/c/2v+mfX6q38rZr3t66y+/V4b/c+0Z+/r+O73/vvu/9gaJB0s1f+7dmvnlr+7z7dRA+
6fov/1+/+Nvbr59yN1dvf/xOuEzZrT8tIqXn93996fT1j9/Xh++//vrj//W1q+8F33bzVhGdlvz4
Tf78rYvffiNyPZKH3/72ve3++F1z/kEvjvvAL37XTfH7b+Pbr69o/9CQF8GlwuJPDW+FU5WUB+I/
ftf/wfRLK4LSObliRFBwe1vZr19SzH/g60CyznSJbG6dZv/vY+7dr//cv9/KvriWSdm1f/xu//L1
/Oc9yM5nxbbRG2bbyFIG3tP+IBUKi9C0qbaWNU++Hsk5uoQZo+sY+JeaoPMGmpvHFIdJh9JRPJ1N
YmqeYqNPEDLo4DpJmlFwfSGMngn2JSYx9Wl35qqH0g17bp/Osws2Rxa3MyYyAq/ntJZBhmXzQeQ9
Za48KkipkGKMC1/P4vBnaWZqs5213rhrbVXaXh/b/WWnyxBvgIq48qRfRaA725DzKpDrqIel8JtH
n8S/6aFOsEqf9jhSZrJbeDeckTelgOqnu2z5daIZJ0LDzbIZzMlKNlWqUCMTSxM+G+RtEMcY9/mv
l3MDc3BpZO6piYwwJJhYXaApmsmlSz2npDfOJOcthHeTCtgrGbEUwn5WrUHQ3NXNmUjnxnEfliRN
nmrQpDMuLre7ypyS6oTj5tpPSTwVFRb6QtS5DGmdjoSORR7B3/l1LDVHBnolpAPEMCJ6gJxBwIXR
qHWql8gExaa5ONVdkpLSwCkl9HUtvVbgMHbZcjsmiaUyVZvhdhlNKYOx4WR8TcsVuEBT0js7teqb
XVLq3XNLqAM0Tgpg11ZIAY5Xhkh8yhEwOtFPuhX6npEiJVIYGKyJlaffG7dpbqQVJTNpIR3VSbwc
w+zbi61fEF5KJVJdhsjY9FpSCp9MauCUxNg12rbBWlTsRE14BW8IK01vpmborJulqMfkJBnAV5zO
IGQq/NfQFTeFIbI4iFxyDfy5zDU1KFwi2jxRDSX1raoloNVqFJOs5gEw5c60EmMOTGTHyk4xE7W7
wKHedxeJtbpHYouio69ZjeqAXdbLmu6bUJ5qRI7pizOnog1iPkftU2zmbSk0q9aCWiO08yRKdTRu
xWREDqsofZFBjlWeCiGU+f5iJnNbbNpER7RTT/lcBXXVTM2JUoxy3tpDShDrUA2JRmJkhxD4TsIn
MLeRVmUARuC8pGcN5tTHpKi7aRsntml4jQV/6CKpsD/dJH3d9vdmLtLYn6puHr8VSYoMOc6HLrmD
ijoiNQbxdTaN9kC6a9KJ4Sqacnf80nRuN57W49Q6W2p7fcx4zfTwqRNuZvxcs8Llzp0TBxMfA8jc
tvOsoY2VkOy+mpjxkb2rMzDVuJ5JoKfrYPaEXEZdcqqlTlV4jYy5NwUur/zKbMi//pLTtyUVEoiQ
fgYKWrq+EoKK2MWUBH7aJpYbn/pwmQWqWagQfjN6rkGTFLnc1sgJtSAzxyI+mfROTbF/5jiJSRua
mssoHFSibFlfFFdiipi5wkjrBDDWcuL1qoZ9d02Gqqlu+mkqyQnExRYFsAZhnwBWhadFvLXanUoF
YmuArpKvCl1myQkC0Lq4FPnYpifoJ1p5JTRmHlobMo9P0VTQZcm7MjHXlU8RnpGEPTi7cqlIR0/b
1UBm41EKKQtoheKbeownUrbGBO9V5olxa6R9RkhcYkym306z82CwvQcpnIGD9Uu7dc7CqRxq+t4y
/ZYhi/5Zz6H5c84m8kLKdpaPuOQ5etHq/IVCjPXsTWqosp2AuWsA3Q2B9NaJylcHSzDdgIzJuBNG
7QY1yLp8S85s90WABh3IxK3sqxj37mtlmLI+IU6zapi/U6Lq5Ggnb5qo7auMIBzyZEQvHynlNz8p
tarhSWsYzc95UgiAFhpe/ow0XJOE19bgYY3JR3a01gFTy7LhNZSC4ZObJNgyGalT6/X4+qmsLmZi
etUyf3NHtRw82qXqvOH5nQwvnWgJwrBdKmyIeu84p6JXR8PLE7NJThvHSfvtUobTw6gacX2hFUl2
Bx8tzgiRb0bldGgSdFy8MLDK6KGhP9GpI137JBKSKqBHiLVCrbPs5UU/Z6ogDRz+wsZIGWwbVE7D
PSHD+ltCZprqW24/3wyk8lBYmdRo3ER4Wu9iurinVijMGta/EronhtaGl4Mw9Nemz0fQtpo1U+nW
OqxCXQhZyQ/Bv5IIrufdhZAWAn3NnYtyG7eOvOrHXiCZNGf9TkLFSjaDDgCPBhSa5A3GloZYpzCR
m14v5q8NUaHGrkvcnlZGHWbMRWAzbJ+CiF6e1yF4QYIbVXFXc3h6EUVpxtuln8V5GE0DCCnLhWnb
R1meIDcolrtKS9qvBElZjyQuiNjT3cY+i9gcw6DSh/gpKzWdyayZomfBXM79npocOdZYW/PGBvYL
T0jvcgy0TXZhqbWTbpUmbb51uhNdju6olVvqi9lVjfPtsSKi+LHMFfGkqBMtAToExXUPnoA+mAT4
BAO8D+1gCKOhDkTSFPdaV5NLrmuZzjvGKezWz0IlPm3SVNbKzpgVALkbY0ihJgu7hreL23yOiHsu
TKKKrVRYm1ro9qsIS6lup9Eavg522d5VqVlWHgugLPKsuEohkThIyFkEsETHWDSQEEDGz4yCdoFm
nataSKNA9PZVP0kUc8WUNDedCOVL1js6TRBrcngx62vr3B3qlCtUkA7LuLKnyQPRpj0aY9n8yMv1
VhqNkVwTVKBku6iTbYEdIJlu2LuoLyKak/s8cbEnlE5S6/j+yWciGhoczI4oR3klc50r29Zx61cC
bZ8X1mbz7CSq+7L0Zn4nImmea/GkP2BU6jPfgBj1irS+gHKQr2rUSk56zQt0Suqt5eZSgUltGo9Q
mFMkQGW03mS0PCeyURsFobJoQeqsLw4cNkP7gxziNt6ISboJ1cnKJXKcJoZxgtW6noPOMnISvtVu
ulVoTYuNnhcpaeZGOlzXYjCMgPEUvZkEVs1n+TzE30qqaAVmHRXoZsVKioUgsPHENzsLSEhPx+oH
Jv01gqdRjGtKKDQB7EjCQwMukmWQYyf6hdpgpB1phHkLiClbA4YXXkZn7HeVEoRMheJEU2UWaHUV
Gidh7qbXsurEuEXpCDRVXV+nnlqa1bRZrHL8lpi5dd6nQh89NqnJtGmWOXV2zVgbBATaRHBtV3ck
lpkwqu2t2cD69HWzyi+VqJTZVjPkeGO45GIFc5aF10Xuxm3gliSN0De0WronrFRS5ookelKUSP9J
r2oiMl0FUcvATPk4U6QU9yz8RuxFdTd4bdbNl+RRNAZpXTq9M1gmZQJJu8aqWA9LmW/bKoGzF8Oq
Id6tGcvvSd7XxanR62Ptk93l4GBEF/xchZPxkMq0Z28eY4X3Uq5o708YamgGlhIzTJRnI3XX1nWY
yqb5Le0oQRZp34ebnErYjTTz9gc11pKkJzkNTzZGGrDjLlyazewmdrYumlmnJpYgdGKCYy99u7WK
66ZVkh+AoMxvGhm+oweazDHIQVXXdXakpkRshWaMDSmpDXEuWWt+jYqCnOmxIDHc69lYG5tcr62v
URvb30jRHlh0qVb8qsZs+3181Mu9hm/4fmnpW9MQNdPYU2MYR7hum+qV2n2fByyieAm5g8wgrueR
o3vp3OsDEiVo5Glh56DRndKgzKwlVhiYGOZvKJC20otUdTA8tifZ1YQ4g4htNSbjurHifPGcuWBB
H0aR8aOaTNl7kSmHp65u6d/NVFp/jF0TgsOpMwpHTSfkEjS84DQPQMvYeW3tOETQ0YUvUQnPzGho
FpRHiVXIuiGcNX5p3GJ4npcxuna6OVu+mlZbwJxexhHceyi5o70KiGpjmF35daY9LP08KSuNt1tD
txOVTHjRsCMGNNFb6llrOkO2C8upoXyjL03vUz+JvuJqgPpBwhepcdo4pj9Q7qlvsaAX7bnuZGGg
WKLpoiMrTmVgjkADQkB5l51jiXxr6Vl7m1pz8oMMSjYlc5iPD1bV9I+TltYvQC0IU095Oz/IvhHA
Cgjeu21lHi4bl4ZH7emwcR/TpWRDpKQMnU3PQvWrUbriagYG8K3IgGhtIJxqJiImZ/hm60Qieggy
IRUslD9qb6hZuNT1Ai7OrvT4xZXsGTwl6U0duolLg3eAYP69gHfyAhE5fWlbt3uKSCfB0KBokN56
20wvtCZiR8hflzcFNbVntjc5dGBSzr+YjdE+uWmaw1QtyY7rn/oBRj6vAbZvHsIZqmA4EbP7bHKt
e7WUyovqDnq1cdrEfFoE6X5sgAXDfp5IktySL9jfNOSQJl7JcudyHqkRL+M0PRIUvLzYU5uHATv6
9q2PzXokBnsozuyyhBdZ50O6wsPChoZ3axCgNLbq8EQSgXxWKWVCbWHllyKBx826dbRiGLzGzHNW
zROv2wD+gHXfQXcYr9zUtugHVLnrnPUFthh/HlmKjsoURwFcLu01gboA2k2PjPRrvCSKvRFyMNcJ
rMDAXi6sB4vE4i9KIgPZeopcu5rikkI0wYjy0TB7VutUpt0oaFU9+tFmwwr3auPsC4tiIa76LuQa
h1i79CDMOrncGiO7Kc+FmZMz+3QNI0TMrQD1lvKgNMnCgxtbFcahSiLxOOelagVhvTixByoHcJlT
s1AMCrHI8NJdcPx4ddYZzg3ckXb9R9D2v02iS1lLKW2vAEaK4FYvm7FxMCzo+GXFY2JOyXVUObMw
uXhZV/wpQvr/FbXfiR/6rKR2/b38Xnz/aw3t1zf8WURTbPsfCHHXSHadLv1aVv2/KhoQWgpijPiV
yEermd7sv8toLqU3dsnUXn/51H4Ve/9VRuPnoUqlp0ZtbvUmo3n4G2W0A1ouSTkgPrHd8husBDQw
nOpfS72ENrhYm8nqqLsY8QYK9Vthz+PJQpKQL5xJXCkFIaDDMgt9E7KGvnEry7o01Ty90Kmw+aJv
ySklvCMgWcncdV2ErLyYOsV3eQR2VszPiSzT2dj2VB7Rf/xKkPtPDfDXp3donrOZWI1VfP79T09F
CLtV6OoBpSEHoEuYnLvAntgjsRL1u9L8JtMWT8zM/gCoZBmfzSmsc71C4uxJIzF3qROXW4Sj2yXl
IkxGn3l1V2RnbVmNePX75zaWN9Tk6yf6R8h+ktJ9DnNb9bUUD5AvCELd1NM87WodqGaMg8zHctlh
x22toCtjeaUORYJbUGm3KZDELUtuscWHmZ43RXEM/LxfuF+vByVX7LkqSwUsyofXw2zUQvY5wTjk
TE93oIBbjNR9HZ2zt2qwBunZU60uAjVQc0yrfEClWo9NwRUtDv+P8CqggPv3AnZNQTOn1YJ+5Lcl
dd37LgfjI3Hobqsq3OZkn/h2XzQe9YcH3LDZ2cyS4i/P3r/qxHt1YY6yPyIYzg62DaTqvEAP2TAy
rrpsgMsbjINOQC30UE8dc9o3VC1EsZxyHY51ZPc7leuJo0hfoUXANVlYHDZmhgq0ZlfbXYAw0tog
1X8CBXVDQv2xA72/uxwIigViH1MD+X/QpyyrgbjGxeoCI83nnD0CELJQmt22XHV1k91kXts44iwd
UvOIUuWAKvLnSaJ1ZnyRpIjx4uDYIXc2qqq+C7Kwk7sCFFzgWGWGIyiyg1xt7irQ7SxFW7/Vlocy
TI/xsD86+fVCA5dY9emHV7klviYLh6YLpBk+kX/1faqtp1SnXF+jHx47bVuW1t3ng2m/F/XrpHG8
M2djNrFXsOb+kE6UkQpPn3RBNbbmaZJEdA4ypzrSfn4/fuiWMJlrNPdA8x7KofvJaBHnuE0ARBo1
iGsg+py71iMfOjnSQ/zgNnIsBCC0dPAjMFfsn5FtjSOmBpN8oNA472v7vtbMNyUuEe+tSXBL2gS1
OucnsMN90bWPn1/PXzdp/+mkXYNWkNchLSDodfuHb40F1oHO4TtdvDaZvFCn5pn99jM+0hMtLLay
Au2YTLCFYvtWVdznMUXMay6i4m/NXY2Hlk19RmiN/e3zz/bBXdj7aAcDvGthw4YRHw0b1Zko3WvX
6F64NSefH+aDaZJLQD2AvjvTE/Pl/iVAEe5MKU2bIDWmWzy3OwTRRDSw2nb6PmiVdBur8aWD/t4T
WTSDHoVo+/lneD+s+QhM0CwPV7TJIVczSbsulSRkB5lDQ8s2KtcfK70+cqb7MoP14VmPwrJijVde
e4j7J6pKojpGdeAoqX0fzTbyXyQOvG2bqQ0+P6F9GcWfh+IBQgrJ9Gi+A4KlRu6qtdk3LHWr5mSJ
7KdEzi1bxNjYwfg32RaL+chF/Oj0yLhf++TI/NG67Z8e7SDNmtK2CYyqv4tcl3pl3Lx0hn02xPrr
5+f30WNLoW+V2iOHEcYh47BWLGSBc9ME+Ux9uVBqOmgO+rGI4sWGCuC4qzpUznAeniSVXrWuxJG7
+eG4pTjB2a7YQVRX++fbj6Gi1l3dALQ1Ll1e8edJPaTbLlz8ae7f0EvqF5qWJv6UyB3r1puEDuyR
a/7hhzB+zf9Ig3gJHYgDMpd8WhGXTWBO8one1c2sictZ66gEVw8s7a55dyFwN38alAr1SbJs/3ev
/IPFxYGt9s+BZuAHROFqqSjCDqbPoUiLPmqjJhha0PbpoFy4mSp3Gc2HoDPLbWu0wZAl2dbCNO/R
Mw0VL0bA7ytCCbpON7xy1jYZW1wKn/9L3Zllt41s6XpEyIUu0LyypyiRVGdLfsGSZTsCfY8AMKMa
x53Y/ejMUyetPLYq86lqrXxzigQBRMTe//4bI93h62auoLz/vViTy3ViEHoZ2VPQo3x563hsBiSn
zkytOLjcxxjQ6SoJg60f4AE2E1H5zqny162TowSN8XcqgI/XyY+vBgbPXt8lGZoTQUxPShSCcErn
22C8V97al/Phx/ODRc6Xmd9N9JE9/vhNSRIhO05dEyTU3htZ9TQ7KZacRXseJXVlHDHAkM1Erlpe
XI2AwSsRmnpX5Rm4UoowhmwPdORjsCpS/1PnBcOug9y7qIrc3nWX2b+l1G0z8HzcjIBIAWVgxcRy
NTg9UzJzfCWp7h3N1duNBIYNJAp+C0ubt+rtbqz7gt5f1fO6p4ECqcuD2xEUHOqCG61iXby3L7/d
/X//vgt1+uJJA9z44z1UeZcgmm5A7qjOCYQwxW0rI2/166Xydku+fAt8ugvlmLeQmvXHb8lcZomx
mc9rO5qz1Vypz/MYf+rc6rrNzXWIsdY7X/j21eALL0Y3nk9R41ySvn/8wrHSKiDvaVrbMBSfqjq1
16qvX+zGerWyFCn7EMcLOH3FO9/7xvVGYHzLQnPpuygSAYjf5l2IJOiSLgjGdVZjfQExYW2XzkPU
gSGnunWu7KFaE8/yGMzflBfcF2Z88oLiOqICmsv8CWoiYF6IxufXD+DtouSyaBTYo1COChLfL4TW
P3G4xkIywWMtrLErx7hmlO6+ivCzB4Kv9r/+qjcyjO+3ACD3ewOEShPDhh+/K52MvsuYM7AHyoxh
A9lJ0qlWyKwIFaRLWKOGYCA5Wy9CR5uJBNUlnZ9BLrC74fUIFpmOP//6mv7D6wDUi0aN44I6660X
UV+7iu8iKyJpvW7TUossnbqt1sKfX2xnekp6iVg0ztTm19/7l6PaN2Gu0aAgoSUMjKbhx3sBZsN+
PiZ6PbXpt8ybmdERg8BgKByLeG0TkXCtGeAeUFoBPCQp0qeaAcmXX1+G5/I1f94pL5dhX7SADqpA
CFdvHkmPV/EgewOWUaadL6KKntMhPmnT7reR331Nde89DNQ2OGDjUXjXJNW0AzJcEaymbo2g2aeZ
H1z3A1anYwPll9gDiWTOKJtDDTOAgfxc3vpGo04Vcbz7FKbkngGRJoU1K55FXotd6czmJ5yy7W3k
luG2V7iZ901Rb2o/b5HMMtKbqnxFeGx+LHWxrevCWdpTnS89Xdj70U0+F+BrV1DNHBhr1njX5SUX
2burMMEeF7D1Q02+wt2UzQS86XTY2V4rjnUJPA4tCJPxtpshbuQ+xBgrWVGMZvhOaT3eZGntHrvg
whlABBocRuyDH1MmY2Jb+Z0zv7MY/8NbwZOgfKLnufj9vd0kjAkzTNGHei0LB3WO+8hN/Qy0+6lv
03QRa0mP0+5qn0jjyXgHEvnrAXPxv7xQcOGPwpN+U7nNNd7mUDWGtc578SXA3fzRtqJih4ztg2jC
8Z1i/LvI48dXj++D64uCBn4em/+PKyCP5yJQXjasK19GH3qrskHUfbHKfTN6jQfbi1fZWBtLOzPG
O09H+mNmOMmDyhr/QK6t921gBrbKk9E4dHlb4UaUxU6/bOoyJs3wspul5jTemROkJQYuMUo4PsjE
twk5UGkd0YvG218vp7/uJpipoLCCcgggAGP7x5+UCaiAjcY00W1kwUSmic9NGAenoBp5dzwV7YNh
hKxj+5n93qvDI/rLWuZcCTi9uILQ4dD+8duVFXUyIutkTSpAEWNQi2eUJYJ8b5dBpxZV5VXPZZy2
CEbk6O+bKiax08uN/MQYpyAdPo4/ysLr6CXjeF+0YjzPkYhAkNLePSRVOT0FnnL2jJi+Zf1oHRMc
LA42jqnHQFt0TnVUQOkaVBDuup6Zy8aIp/I81uK5sKyjichjh/TYPVRB2ayUZu4b5i9OUUjWXVfu
nba1PzZ+7n+aSuyNSDDNborRGfdZ1Pi7Stj1uctsf0nFEt4Nk1sdtYvdBNLZPs/XVe46eyPMmp0K
EvuhNH0SUAcksLA8m10h+upZdRC0ElSwRDD25FNglsYolGPmSTHPfAS3CdfkhdvNOppKiJN1IpHm
kRgTrivH5EbkeVNeow5tT6PBuG8RlUNJOpWeh4VPOtSLkfbGC3W29dBqR7wIqB54r4cpp7bV2vk6
6azqGcJasprhqt2mCXYAgRPNe7Mz4lMWBdOtNUACJdoKeWdr++DkSWKtFM5CL8ruLXJtnMEMcTIV
s4Dc1ZXOqq2L+thgY0h8Vl1ESzUl442ojHJFsKisN0mlsngZGYbtbacI6kfh6fYh7zpIStjgV8/z
kFWbtr7QDyzHIGiY9N2btmfuT6p08SkgfuIglOo2WSn9VSg91NlDFC8Gz++wtoMZDxMEWPeZWkbY
UBhiwu0ZK+7wW/fXRSD79eSU9dWUJsnOjuv0C1Pw/gwBwltOaZjDMNXqmOVjcjW5drz1k5jhMiO2
ZWAmzhLnVl61yUnWZGXfqIgwxoVRpmrVDaFXLpw2MK6sTImvY4cK5aLWl2pxUQLLddABc21jMcHf
9eym3pJEUKMjYN4FhgSPlYPEclNqd4dAdkbhQb0zwzFcJ6kyljIZ4m3qRc4+yAnDdoO4P5qTF1+p
RAa7rGnnO9OwVYOTNelDpAFl0xVehPKW2aKxnEUVXqdOG4FxE/oGORI/jqrYdlVjfmiQXx9irxLr
Uk/Rpm1MK2fuWPRXY5PWqxoK04eUIGw0QhAZYuhDu5lYcKwIYeosR3yZPhI9iZ2mUUw3kUHou41G
LFiYeWhfaRFhAjj7a2sK+tU8egaLzIrvErijV27phx8ubIJ1E4nxrjGoLxZzGdQ3zZRFm3IgZWuY
kIk7nXXsClRqM3jYTeRN6xE9w1WZWv6xLMnCHiV0Si/s4i2+2X23aKoywGjFEcYVtIP6iN95c88y
ee79BqfRoMpWBj3FtkPfvw+7NLwyg9jYoaiJV7Mw/Ic47fz1SI7JEwP08W4kveS1yniYg9TQOtk0
71Lw5ZverMjFztLgOOWZd+P7EXEW/ex/tjkFXsPC4NGRYv9U4Sqz/f5MdZt6awzy3WMEcY4+rpvK
g1WFCtFOl6YrfEFo/aZ46G4iVzOtih3XeoASS9FQBN3uoucjI9OsD0ElpxP8nXXotOO5z+3xDqYR
EXVjUm4GgP2N7aNlJf3EWGca/cqIJ8Ohphu+SvPkRXtj2F/4cgY6+M7ZZZ649fKWw6hqQthgXnKO
aVHPhUwZ84I1mgPMbWM+MR92bnTnY5yC4xTFYpKKsFxgogRFRvTOjReLoUWXrx8LoyZuYp7vY0Rv
R5+ANtxG2gbcdKgWXpKazqppGjI/vp+CHZHqyL76IaIhQZao1xFn7XPm87dFG1TPdt8kh9ZR3hc9
QnTsal0eHKzItnmgw3Ve5FZMBFZqyiXCr/ipNF2u0cL87wgxZNd0BN7XWbuvVCBPQxg0m6LCks4F
TjzGaRbcGgmcnGLq6zt4kPOnuWnjj97kTrdFqO4LXRpfvdl32XtghoKhWUdnMsnQTYZimSDcOftR
q6y9Ia1+uqmw3Fz0VZtY6PaTyj8R4NJYuxkfqzvAlOpqzlN7400Bf8yczn8c/OHC9zVDba+KXg7j
rijI7IwzXGk3Pr5OK+6wFrSIVmGtQGmTcYXKy4DaMnnDtvekv0F+JZkGMt4dlykMpX01W5B2q6K4
rVAeokupL+TxpHmEtKiXqmm8U6mj8mtiGePHDG4yX90OejNYY/QRW2dFbrJRqo1uh/IpAR33l95g
eCXRU2LatGEDWU+rLjx0vvllZvJPsGi36VJCnJ2hhpyXRoi0kjH5GJpFto0JJyIWEdnvklNGnwHH
h09+aqQvKYywh7Ia5SbHMBBS36jtbmOPNpw01Rjzs+EORQ2PuQvQZIk53wk5s9+Y2V5DWb5lPlp+
mwsnXZKVVFgL7pd+9EZnOlfGACoi9bgksZsINDupnCtLJRc2adEfBo+ZTFoRCeXr9Uh78qJDuzsO
whkfoyjEtGa0DIVuyHW+mmb8mbA5/yQ70XwxKvh2xMMM4hGiY4BS2J3Gc4UYzlukVeA/zrPN9LAU
5rGqknQfJr0N8NiND/RB5GtBRj5wpGbP/WyGlxhxMl8LyIksumVTynszHQ70O9BuRsNCOy4PWZPc
egIfECiP4bVBrN1xkKazB3UMnLUX0eBsrc5gzI376sIQY3E3mZm9NS3drRQTyE9jMufxB7+dn6fY
VeaGQ7qQtDiX4sIdeEBtyepUipCE0b6SlP3kJODrwGpuh20zi3OmjQJTEtHRwCibMG1OPYct2HUa
jna/YI7APQnGs9aRqhbfq6CQmI/toCqxL4cWYtkI7X5njfFVwDXeUK60ZzZSMhQ7/0MuLnVMk4UH
8uyRgyTDrbZQqHJ0J4exmw9mn8tV59XBQ0I1DaO93fo9JbWRDdZmUNkOWlfOBmpASTQEFGjb/1hE
+VorZlMoHWB+Tfa3iHdqB8dsXlRmLtZB5RMU1nubSuXxIoiKYBGW+smDsLfL2pFL1hVfKFL1gTuE
+qRWxcUB39+kgS8x9quproNwn4phXAe53Z4gu3j7/gIaNbUaP3rYXVy1ZC5dYRU+fTDNjGRTn6VS
5qhFsrhaWNpEwUOKOCYe5SX1KUj3puNs6x5nRqfVJbnxO1hh08qVyQOLOVumcj6muB9dPBvSdTs5
587TJivfcm+DyBrBEkez3I9T3G86cklPqa6msz1Xbb5pmkodJ4sdVDAwvG0SVW5nRFVHeJcnzjZ8
f7gzVLAT9UbeUI5quMzr2PfyZchGdytGyK5BlovrpI3rO+3I8Bqi02tENPMhywCwVl7vBdeYRobX
ZtMlEkVLnC2sUlprZbjuQsUtycpj2uzogfqFP9TjlSIeBjxM9o98zmFgdV0NTNsuqL3Vvcj8ZfJj
sTG7VK9K3tqrPp2oyIjy3dZkWFEnR8m13QuPHaviGcqoXsdRThJcYR0Nl3czocYwsGjeRS3poaq9
0KJR9/Hn+tXxjGKNS+t0VBGu8oJicG/q1Hk0orK+zgoJOz224r3TpeZZ9lG9RX5Ek1P2qeHBd9UQ
ShmYjmyf1nTtz3a+rRt3evR01S1IG0vu3MSD1oEzM6l1g4362ywLcePIghwqhalitigN3nrIhZTx
oV8fmJFgahlO03cuvcvi6WcrmZZWYZIzrga0Ok4r06VG0b5KDGf+6iVepdGHhPAsZxQc1Ol1552n
SDm8OkFTfkr8TN4PRlrtsbgZyw2OLYFcAVkMt21Fn7tMzFkf6y7Sx6G0xw12QGRxS+zsw2XZzPlD
n2HSkTmu4LifoVUSUUhMdwiGCb9m1btzBRuPR2/m7njXwv1+GYf8m5HUwt2AZDk8dLOBS2b6ZFAH
umphpUBx22rcga+Bosjimgmdt9IiuYszr19YtRU+q9wrPuaD0eGaouNteTnzLYX3jpnF3NS5mdh4
O78MVoNNJYj3CE1YW8mT6RUdJfYc71oEEiC5AsprZtTHMQ+XxYBOburMcQEQg/O6EaAIYBY0dfO0
zvGx3lihEUQwc9NorWPH3w2IcdbelFWveO7UK1P6YhORmLgRVI3M9rsp6ek/J+MsiHrd0iNU19/J
NJ3boLWZ82lYWFFpvpRj6a28JrCuoqSrmIzhFVSBc5Mv0wUbcu4RtcUwlZBLrZByU9Q5o1qZSaRf
zFQ2m8zm4aBruqrD6choz/owV8YXv0jkh0E78eehM03ECDJ/7Y0ceoeZlumSCJ47nfU4XIpSXZNx
yd6Oj9tKVZOzEK62yQAqQus+dCUs7GoWeEVdLqn1AHqG7DroGnyWBTnfyz4comVjDNg5BfZWO9R0
XVcZu7pK63WB0fGVCXq9HUUYXVmzk22l0VUrq4jMlQwIwqXONPBRL/ShZ7OCsozlfIxH1g0A/Wwv
1dzAEwF03YkuHElKNWKfeUgZYYiU1rJ7sKcZvq5H7p3GfUvV61Rn2wZI5CY0QWgbR1xZnu62s9NQ
3kqn5y4SlI7wr28W0sFbqIyd4SOKN72vKqO2l6Th8f4WjViDsBUHIw8577AMGNTDLFx1ZZhWaS5G
RcEYZQHjm4rzdDEEDdVd4dAIJA9Sx9E+stAbY7zVgkBM97Il0WYaZLOKg5BAVTDkfh+Ru7kpnBwV
j1HAsTLZkhAHoC8wzRlDZUrqLchAuQyp3ddJotPIXAR+hEyn6jmjktbyr5u0QyBBu8ixsxxCZ3iV
TOqXVNDPod2OxynzAKMg7J2lGxEDZdlYjnmZtxyi6Dr0IZx5Xas3c5SEhHiUeySYHNmu8TQ2yb71
8N+28mypUfQvY11i95XM3nqcPTjJ7hBum66C6o5QQUP9fMD6AwdclczEmlvmXlrxOjEZXtGrLNtL
1mCpJaR4Y5pZsWGyrpRvbEpz3oDvS2aOlxOBQDMc/1N9HSQAjLZbimUURHjdR9PD1CD8MP0UHZvh
+TeWkwpypKprp0jjdRrzKggs1NbBZDI6icebIoHNPMvsDtlOtyDjFT1s1VHvjlsSRx55CC+dTD5w
oz5MIt1pt9lOo3dAHVHf1JzI7npoZFWv4ihoIxhzTkiJMsNkXvSkAyIBM8azkxG2adkUQfOcoBCy
DQj/roCCHTvZdA7mZrx14/rCvx0K484VKTJMmdjHgI7+a4yXxNK0io8zc/Ry4aYtCgAJeBK2xrie
3E4uozjqt5iVuq+sp3CBlWi6ueioDh4mcN0C1QsqKXpLYl47eHveOSIbAAHB4HwcLOchmG13Ca2Z
sGRIfQtYXkgeUZv64ZTC97LmQ9HUeArwNHdxaVtLgl3pzEJCpSrlaMxhJf187ISf7HZ+zFpJK0nX
zil6kdxMyRfACVKxwvjRHo0eMqYaMFDpvvRRsmG345Vzaa6BN+2zsAd7HSeheaN8N7h1gj44xspC
JQvfHEFgmB+lYe1TuuTjBfVW+Of1uGLjGPIhmqaS4zsVx0519k1WyeyIex98yVpuTO08kY4nUbxS
O0QYXt94xDmwuLS380TiPvnWOO6svl0ODMqPA6UB7L5u/Bxqo7pDWsLUwKN1iWZrvgJmZn7gOaBl
YvTRaqME3bm2nR+NOoluOpWFn/2ysVCyka9mLrgBoGkZhAJCPOvC4KRQphc/doA8CASCMbJfxexz
QGEAVxG91jvOcUBLtx2klKuKWOoXH0zkULMmbn2ewUHqujgUJtaPK3yt26+hNym+TiWMJaau2xXJ
JE++X+mj4Ez+MiaJcV81TvotqvLpGm1F9dzmTnrXdQT8og0C0fJrBvZISa1tF/k9A3+43Ci7hrUj
FS9PKcXKaeqApWg3T9JupweriJvtGKbDYzu75S1PF8Fe18dqF0UUPjIxk2sfrv6aUX11KMokytb0
O+OC0sc7RH4s6c87JMliJHnGIWdthb15f4P+L2aC1vT7BOEuuGMCdat1g82E/hZa4NAdw9RzFnKY
1LmPjPw+b4Zm18SCqiZIJeNSPFUkIwj6o/Eutoox2tSoUHFRtxrxIucYoAJGZbgesP2jGaFkSA52
x/ZiB372OWw4p2b/4kU4opF/QMUmlih6quWc5e4HfFvlR4PSxi+ncB0gt7QXgHMGjPa6rFAOcEzk
sxEuq853PsStA4zmj/KePf4ORG9purTEjPwpTe5T0EcKNbGpvXpLPEMC4TjYSxTciyBoFr6lELnh
DL7ow+xTh0iSzJfRZwhhfHNSWGWmqkC4iXqb5x4hlz3tFMMGzPaLYmUEEtA3YM1BrP8QB/Wepdu/
Nj1gTYOulrgUr1+iyrnDZRBEMCL4tVaxuEr56Qt/EuK6sZAiKz8s1/OYdatsSLu9AsVeCQ7Zr2bE
Ed2J3CZFQ4iv02jhktmPDhaI8skbFIWJDodDXBAyeSGA7sHrjaUhbbymMVck3WPA/FaFRbZU/N2V
U0Ox4NaB9AHBtve9iQc+8NVwU0k2CtuMrIe078O1iRXiehpEoahyJY1RG2QR1Rkm65BWPV6mMbit
gbWuvzfckyr0o1SFde04cljh69stzKlUuyDJBMeuDg5x613ZbpAht7Q3xH2BWdVw27d2aff3lmvl
28ElCxCwGmtqCNDJFtEJOlPdj+iVu+o5aUr/pUji9OmiMv0AruZhph1PMlkltioPKNPaLxFTgkPB
UG0/4sRyxCQnu65nrzqH2AFti0meJzIuVk4xqQ+/nvW8SeW8TLMvFDJ+Au7vzPbfkow0w6hUmXa9
ttzEJWG15ryzwsciBZPOqlMRWdW94Koembl85XiiaEGf6EPVczJBuA3ltJaBt/VrWv3MzB4tnZRX
hGvIBcJxBb4mwneu+T9M4AX7PEQSByMMBr9viFEuCFNELiXszTJxH6d4DJeIKBVNQJUuMzSmm/ay
4yCH/qIcFlLL0OCQ5K17UwVFu5htSJ8UR807zIC/zs2EDxPbIs+LdtB6GxnlYAAnZ1+ihwXyRsJ2
yzzqNqLBXBSEP67cKI0WdWtk7xGSLhOxH0eQGOJiDOZeppB4o1+u60/kB6KeeaO7uF7PpZVdhWVU
X4JkhmQVKR/5rPMCPf1xgk+8DBpCZpSiUBcMDBZdHRTnbK4yWIviBeghvWEQGRx17JZ7v54c9FlM
2/LZLqHPmpchVWMxTBgtnBm0+tZAvl2AaBN1FFdsA6a0X6OmPkZYnSysyloXSofbfIa2JxjPX6Pm
yV+NCdWAn6X2lRfmKefCXNJ2ex6Op63am8M8PDepNa8aooe3RtLifBRaGdUMmctID+SCCGjvdWbt
LFh65YGgnunrrxfFX5h3Pgl1qAtwjoPe/1fmboiJaI/XLLiJIaaVbqZtiHHQESQ+3WalBxpUe756
6AMjZrtJkVnh4eEkQv89fyBWJ8QKm/yni48hLjTBm0c78C9V3Jvkv02Od+tFMmBW4ejz99/7t9RM
D2XOf989fX5mDvQ/sxDafi0v7jvt24/6X+geZIXcz/+mRF7ciX60D/p//9UXbwyHvv/J72onIX4L
0DfAegkvi4/N/l9iJ/6F9FyspEOIwJDpL57Sf1gGGbb523d3sDB0bLzrwgt161+eQbb1G3uHJy7c
LozpPfQcf0Pt9D1O8d/7QgAjzUUbQ3QdanQkQ/aFNfOnfcEO5s5L2qjBtYJS80iKOuaTwVi0xmoY
IR1unMmwILsQ7RWhzA8HjATsydAHq3GhCY6FN9drJwqTeWsMJY1INBdhu7dGWpXlUEOCvPItA+VQ
xYgWrXStGaLA1bxgDpAaafUbZZ+LxieBrb+c5gvXmlALW7nffEGRGDrLvO6duy5N8LRwm0pkyzYL
Ww8iYE/lLDVECESYTy019qukh//sFk35O3nob738/9dsry5U0Z+/t4uvRfyDS9blf//9nXV+gzaO
1RhvHy8aLxnvxO82V+ZviOJ4Y+F8gJGAll3Wxh8vrWX/hjchf4Hoyb6wDnmf/3hnvd9QMFzkOS6x
LhC2oT7+nVf2DecYpjHyNnB+qmcovfCu376zl2MqMBjpVwoJJ3z2JkAhYjnk2m4A371NO/aa3DQ1
19RRlqYrw4RCl1+1MWfWhYM4vrq5paeF0i0DYKdqyp52LMImkmIwRhHPqC5bwTQN1RLvLFuscSrB
84cR4GisbAIBHrpReEflNIYCF5Izs+QsqO0DulaQAt3jD3OTancmXUyXlb80NR+5mxV0i6XQWU03
LzLQ8VLgFbFwGZH0e7/FsuOcQIOOmdsmpCgMnkzNpW8oplKtb6qPtpJpv2zD3AuuWmhb2D80lzB0
3TUQ14yKMbpVISobLS4elxN3OowSOtmitJmHLmGjx99qP07u+kRMGL9qDVTc10DaS0msgtrUjls/
uAWhWwANTfQYqZbhAVZ7oYUqWbjNwm6b9h5Im8H/JDtUV27VwuEQValf4rppCOqKrMZh1GgWxaKe
58whHaS1vrH5NPSGQY9RoZiTrN4qIye2dEwMJt8APWNwyouBCtMSEfMuZMqYw+BpXH8O8dAZkf+0
UG+aFMb/0qj66kNHX3WBsSySyCjpJGRhWoNj4dpJgImrUAKnigFTX6mx4Qc5mBhY2w3km60dTGm8
YQRp+ZtwjPxPSd3rmzix+6+YEtnZQTRJ3Z3IN0swVLQbwtR9Q2TTPsTBtNv1AzyAjTNrQAIARxOI
LHDJKEtwGZpWFiYi3rYI+ujbFBmjjdl8YT1NdtSJW7LA80+lENhSMWdLmARVZu2Pjxg6gai3ie/E
2w7lslzOMRP7TUp6GepNYPp20dHznIENomKtyjB55mVvAfJTQYnVq0HTVbad86mcKv8lsWFPbcfZ
qc+wkgcT20hP4MkfBrO+WDrKfFEHaZmv8njwroMBr4uV2Q7o3bG+yHDICdyZyUCdMixCaoZo3ukx
LT+JXnSvbSuze1NG5n3BDfL57EE9ikT39/3glCFNUCoxsCcLIce/Zgy+JEPrfkx0qeel3fgwagAa
1Wfz4t5fS/y5cZ6TY8pQdxihsA1W8TTgkPKUYtSKXQtGaOaNUY3ODuuV6JuWmTowTpRfMBew7zoR
2C/d4ET0TEURfe6MwvmGWUnDQH/AEixuXEatXvEM5NHWOycZpMWyUXLalKK24fUQLHtleu0lQgcW
K1nDrilBR7rBp6dzWZCaqWkZP9MdT8bGjrCRgghgK3ToEn3pohwG5lmGztG8+CYDEpBeglAWgRHM
EzSduh9oxGOw1TpMqq0vM9AfYgr9VSKs7Bw3uBCstOPkeGZanvpcqmB4wp29e+Q4lveqD+N8VSus
FXgsSEu878+6w3XzKHNtn3m8HJyt1e1zVTWfmwTrVoS4bvOZoQg/qokTDVLTOjhrNNoAXQhaX3yV
k9PhddOUrHBVjWG7gBFrfcJsqTt0dlunK5WSJr2EzxD5XLD0w02K0Xi81H7fP8Rml0dLz8AK4xq/
CRUssDgmwdFKErpo9qyRm2d03XQKutHJmXSzLwDo0ESSmTi0fhyfYdE5FPBlempBtRjSZe1Ub7Rq
m8+mi6iVKXNFyppRQgvezFLmN1gUut51K/nwBioJ8KNXWMxxsEawNmKyhmrrYcDb7x28IsJFXlaW
Qwhubde4TmQlyInbXqy5CHYJNg1O+eka1zEPn6iqDLksGocaZnqdQ8/2A7U34liNN3ULIX1bxbh5
bHN0R9bHyrCt6XVC8vXsEExQrW0ctQn8dd3yHBLy2izSIG/9ZdkZ2GCkKutPqvJmtUhbYt85FQxv
gj1s14xFqKpepASiX8+iZoAY6Yj2iwNcmXgEptVjbDvmJxklET6LXnTmVWexRLaVf9P+pI6cuTEO
DuPgW9eErovj3y/9/2d1/f+1GslFI/DzGmmp4gI91O8mo9+dRPnf/7ACddzfEPJ5NnIRymYo9f+q
kXznN2RExFWSUQX/P7xwV/8okQT/RCYA/qEwZ3EBvxRWf5RIlvjNpW0AFEA1cCnD7b9TIl0KoH8X
9bx4cIoQH71Nm+sIf6DzD+XZLLTeMLjwd6Xu3tP5/ezT35RdvGRRg4uBPEf0viDvsCag+mSbP93i
8+9X+We5+s8+/Q1ek+LgmUeDFZxwbMHipU+Q5Efue5HdP/v0N4Rh6dupB0vRPVWRFV5GfTd1T2zv
P7v0N8ISlfcUKeYoTqINHx0RPF76vXdIzz+78Dc86yBpvItvknsiUAeMtzzo9O+FT/3rbSHB/cfW
b24cnYrEcU+GST5GhBdTmo/t6tf35A3P/9+fzgL5c2OpSw/nmcFwT1NVph9VGvbYiHfFp9Ac/U0Z
OIJJT+lAx2rtXYwWACaTl7wTwvGfb9pfUiSaVHpWDTx4wu0YPnAi4MXZr7/+YT/7bNqcP/+uHM4W
zA4eCIOHEypXTcibr/7R08YR+McPN1PDqDyhnVNn4iQQz/IE+bP4hx9++UV/avV9w56C0crsE5X/
K8k4jwhu3gHFfnZT3izezmp8uKmFfQJng/Et9E2lbfsf7QwAXT9ed9nzoXGk7FOXVO4GLoi5QzSk
/tHiJc/gx083PRyC3S6xTxAjd5aWt6r5e+ryfy+BN2u3msomK6ogP+c5nsVjJKGnjH34jhLjJ/f8
rfeFcMil7hwjOxMcF+KXiEXnmfzNQf6z1+UtrCjw7IIz2tCQTh0GgfGEjKCtHn+9ir7D8H89qpiM
/XjbDcJPBO4nkgowebDTOgTPycV2KBNaPOtCWdBGa33FslMD5uIHHAYdY5skH+8RKQ0rYVTYNv36
Yn52J98saVI13Ww0uvoUWcm2UW6ws4sqfwf4/9mHv1nS/TCZENRVfeqy6D4a3HLpkY3xz5bG27Qn
zMbmEm5PcBI1s2JRV59HZb1jdPKzC3+zpvFa75hIBtUptn3zEYffZTym0TvP/2cf/mZN93NsCSMf
mR3FHmiHO0cEWXt4Sv/DR/pmVdeOxnMDXsLJT/v4Kskhkfx/zq5sR24V2n4REp7xa1X1XG0nnU5y
cl6sDCceMcYYD3z9XZUrXXWTri5dXhOJorfZsNmsAW+KwbPbgrESO5XgM4A0InII2AV4XQ2Xx2gF
hfL90U8r443USKxzOVjW2bBUJfky401alEGNflIf3Ucj7ofv/8SZ8Ntc5KCQMzpR6LfEQHwXIe7Y
aeD4aW3acbBUEGWUYZzrGFemIG3RuvIBo3ObuZWrYgtwY0J3OZeJ/xgXeAIt2/+XM9T/bdeJlak9
JJx8A0hZ7jfy9HYc6e3rWAzSbb+2DZrZ0nVyBHY+h0nxHSPPKygg78fk3IKxMrUI6x5y2FuSA3Md
QmEvjb/4c1ft01p7n9//iT96Am8tSithY8KGIhgVOnQJM7su9dQ9MHKfgFKY9uhU1PFhhVLqlxp4
odnI3wZuJEBaRebzFii4SW4DoCHlAEAe2AzxvVdD7nYtJDT4qxUeQUr9oEAQoSsknrSo7yCQle69
IZzuRgn+7f1a+1/e/0POrPzIWj9hO7RBDXJcviS4IkVNF1/XAsgJp9Ft5QKaAIUnSdHnk2+2PRgY
YO/Qvrjgbnpm7rbmySLqeZC+8fNaNz/nZTm2s//RaeJ/CJcvakPgObuqJDLNE7J8DWLQIU3/y21o
6yLQ9T3vNyPSXFMfuAA65AXgYW77fGyVEXzrw6qBdnFeRskDwHUev3D6nWb3xnr/4/j6IiAFNOnY
hEEBhOpohuaouiqpB/L+KP2raRHyOwPhYM+IF+bvx+lMFtuiVwEoJbxsweQJA6C7ZdG19/B3RV8e
Lw2H93/izAL6Q5F/8UeBGz9H0NBPc4G02g1p9wiTa7c7V2xtQh5ItGhyjWmOt8bmGcqt8h9djLNb
ofMXgxqtc4g340wEYupe+uLfwa8ufOlzcbdKhWAbeQjfEpaPXldnUUCg8grQ3QPAT/OFQ8s79xtW
wdBWg2a9CVg+Q0TgW7tFaEDHPpRwYKH4DFFGCAewcb7lXBfsqvIGc9PWBblaRA9KVzN4H/gGg04u
EsBjAQX+6bQc/nb5CggvBxrlwMXQXRi2N4AQfnUb28p64GXjMQoaVBhpe8so9C+GBkwDt8GtrO+h
JhAUEJ/ONYy0rkNBIRE2pxfKrzNJEp2+4YskOTF0N6h0ebhuKoBQR5p+ndEAd9too9Ovvhg9mAE4
94vazzWaL1ftBrVgApCyY2CsJOyr1U9mr4hzOAKcHgNAxEuldjt+bGHUptTgD0cYPCjmp5ijQ12P
keNysZIQei3N0kF5OV+H9aGBKXDfXFL5sRBh/1fX2foj8wwBCnhQxnkTLt3DyJbyR6iT6lNchOO+
0Xhx23kg9z6FHYxomKiTT8IkP9Oy5899HU4wPF3ZV9ilyEtmwWdWmC0/wVrYmQQ86nJI4g3g/EJS
Dc+CeNVwyg5bWQNPV1B8FR3PZRTf4ND9YWLtuS2w0Mo8T7YM4iNxl5d90oAEBVJhSIHKdZu5VZwV
aVERAhBtDhHq+PGEYRVlqNwOqFPr/2XmeY0Hbz/c9PHGHH5Kk/imKi8pLp37oFZSA/8WwQgcQ6MQ
PnrgJnvRBUmscyNbCd2GMi5Bm+tyUE5+mNpcK691XCb+63hwwyEGk2wmJ4T+6EcIE43TVh7cvqSV
zy1AhHTc/C7Hy3ewW+DEdLPAQ9NxnVjHqepY2wUBK/JihU0Ong/lvtu8zW3utq5fomMPNg61yb0h
SW/Xrg13JayRbt+PzClT3igs/wg4vzgAaBUDSFtQlhch/Q9YR+jywsnoScIB7TbQC0QgamPcek9/
wF8vfmsZYKOxJrBw2nRfPgi/5FdrAIb6+3/JmbVpSyunTJCui3ibQwMb3sXF9EybS+Kg58a2klWX
QCT3Cg0KGC0md0CbVNd6TS6ZdJ8b/fTvL+JSwTGrNdDCyknRqRvuz9e0BKXo/bCc+8BWyhq1wIVv
0EWeRBHIUjCZ1Y+RXjpQo6aFckht1+xUaFWNWzb8JW0YmUUHxYa/JsalEIRkD2zsbfCn/ft/0Llo
WbmcbhJQfUBq8kmT+jCE8hp2JN6V2+BWKp+MGZYw0G2+gQu1i6YKxlFTdEkm8dwrlG3DDgcR1cA7
Ck0XWWuwi/t6b4zX3nBFi2teqelezumGkhuv7mJMw/8m4aHqc/rb/mg3vlhmY1H4EBX2mhy2C9Cy
bW/hxvS/T/Nw33zb9PHMN/Gtc7iVkkq6whKsZBByrML/1uKSNPG5oa1DmJNKwpdQmTwE7mana/D9
NHfcuX0rrytDVvAhVJNDiBeYsR7aUYt/IfHOTfz07y/C7ePT+UtQFJlPw1+kw+1NwErJ8VtaWb0m
6zzgLFvzZIH4CGrILF45c8sw3389c2z4PYj0DYjxYwXWJx73o2/TFl1SJX0zMCdF9tfDA7k0kcpA
o0eq4lctvJ/oKDy9v8Tf3Owgwp6+HjoyCHpLp+JYzSE/1KU/XyVB2mQN2yJIkRFzZ1jML/zYmb/D
1srueAwxr4EWR9yB0VOsezCgE5dqCH+IlVAN1sxY1UAybVOqwDhcAbxJnBYPBrdSChcQaN9HChOH
oMg1ONhZqYrh8P4nOBcVK6VYsMB+s8XXhfRLeIDtWXMVxZw5jn761RdJFfE15sm0pkel4mJPPABX
4V02uGQVAmNlFWATulqAnT+GA1Qo6lXPOxM2n90CY2VV2cBGFfDL9Bj3+mun6a86LC706s7F3DoS
dQXtqo0jKn3Db6GkJRLpUvAjIlauDiV0F4nxoHVBxCOXYHQC3vzRKSD2vRPalL0OgRk+9nH3raIF
YDaMOHViY4DnXi8UoKMN3OhNehRgh1UDWXchc4MuYHArO7HsyqDow/SIVm/Wcw1NPQphbbewWNlZ
44UCr79lcgTx8aZvgnkPCxTH1LdvnQpAha6ty/hYr/VDwPHyszq1ERAUKzXXqo5hPlnFx2ApR2hl
LTf+mLq8hWFsKzEHr/JWUM7jY6u+TCGUXcTstokD6PZqQ+FKFBSyd/Gxq5HtqR/f0bD/4PYlrbTk
2Jk8tg3xMZ3Ikcz/Bq355DaylZZArvKeeqdYk5ge4TlKbuGw5gT7AbPeOkU73lbbuPH4OEwsOgAA
BHkt5l24cP6hFv5148ToVmZq3q1DUEL6REM5b9ttvYandROXd3O7bXsRpb9SAgQTwEHRA414/B25
zG83SJvAgE7i9RkchOUKtqDRPZ8IpKXKOQrRqPNhipsWXbGHC7jntrHaJXMA7mS8pF10XD08tex6
de30/ex6OYbTH976MC6kTCGhAHmUXd+41OKIr7U5FTDUhIhHkCAP24cCJp87sB0dazf7kr0MPWgM
oLwfvWH5GVP+TSMbnWISWIVDL1IJKk8aHbeeLoeajoCMQhjFbVcNrN2prRqhvLKMjnIOP0Ut6PA1
ueTBcxrjrRVt7U7gosAgGL4XR4hu7FFf/kxX849bUKztiWizJRH4+cdUBsGuNeC7sZY5HpKBtUGl
UBTlJ7fAIzgX/81A6kJEcrxxm7m1RZmu9STULjE2qDlgF0kBdbR42r0/uncKwBsxt2/SHcwERTdj
tSwihPItKBjQSRoY+FU43/Z9yYIPZeGPz7Twh3FfTClcpSCjloKZPi17GP9ubsvWdjwolJwhU1v4
R7YmGTHDUReBS4sYRhFWRtQQhZzGTYdHVQWwaRZHrygdh7bSgdWbjoEFDI507qMd6fvHYGouWQyc
yQffygfsaTXVfeAfwQM+QNbuxjOXni7PDW3lwzSAfxENm38sZXlVR9UDlBn37y+pU1TfWlFWMsBh
HGazKSIdgy6xw2H0O1CRPJjW767e/4Vzk7dSQsLiuptC4h9RSN8ZQFacs83m8YtmaSifQv84ccQk
ph9hsOm2VGyhfg+FAPSoNghOsAKMGFI/eKZ0295szzAKQaNhgIQKtjfZHNIK2tBdu/ZuW9AfY4gX
l0USDD7IORU9Dqv/axvlY1jUFyZ+ZrH8eVl/MbSvk3BLtDFHWF5vDwM/LfJpPvlEwL7babX8eT98
8RNRt5pKD745ihjoiLQovg1gyx3eH/x0mXhjsdtyFJCh7euSSQOm1DA/99BY/NgtsvoGAmt5G0rA
/B3/CithTR13gD5u63Fr0k/rRm5kPLkVOn8UEV4EqPDhIbksEdSz5m67JaUQ4GmAl/l+hM4k658W
7ovRKVCVoycwegpe3MSUvO5qGrqtTNus7/TO1ZazQlQ0h2LhlOZy9i4JMZxZm7YpnoEt+2hwiTzW
2Gz23Ou7W1WzEpKkrX9hrzwTHGrVmCQodMrwvH8sBdw7oYwBCVf/EjHg3PytCzChpPOHjS7HZIPY
aOIN/Fh0QZ3P4N+41d82M6moWhkxqpZjUEl5q0BB3MGA5FJynYvO6d9fLJ1whNe0iBAdiMxBCMsH
JS/RF+BB58a2zlbZQcAL5unrEa4Rh46kyW6EJojbmrct08A2BiQU/gFHCvPnazxp1jeUL4PbQUKt
A5bT1GNDy+Yj3HUOYz3mS68ubMfnomKdrLMMUqiB6fnYE8jQdVCW9EsIoLnsBBAieP050a5TsEWi
47GDZ67uf0ItyOWJ4OT3+HpkP4ziuTOrOkLVpT2UPbRx5/aS1djbMYGpyevBZxlOK6QxxmNIBMRo
y5Pgd2WcShl4l7weHM/DnDVUqGOVfoaYtca1p3WN92lfeJE+JIVeHGzt1VGH4husIZ7I6BoTKzM7
wG1lVzXqCN2EGnrlOxlMl3xQz8XbysyKB2h/RaXCDTP+zSuf7glkm50OjNAmHW0rvHvH+TTxajYw
6CjuYzh0On5MKzHXVow6hp7lcWijx5Ym37e0+eSWO1ZiGhn2kNYux2ORrlDxDKYPNZQbnca2GUda
ahyjkCU9ak7/K+b4mXbLN7ehrcRE53hsoauNaasuK7YbOimn6yI4468Xt44gE5769XisPF0eYADt
7avS404bOOR4Xo/ebSFIN7DdOyq8gj1CZxES32jhu22EzEpMNOlEF5VkOG7p+uz3sAQZ2me3gFuJ
GYLnwGFyMhzjLTbXHae/iEkumeueyUxmZaYxMJuDOt5wnMr1B5xjj3q6WGydG9uqb5MihanWVovj
miyP8Tjst2V1anqHJ2P6l/tgE1WtEt7aHwHDCR/A7J7vqMejD24RtzJzWE7eQsMyHFHa1nvF/EO4
dt3BafC/OENdXXvQoOyPvSEl9FaFvkqY9NymbtOF4CEp4KPkyyNMn+6g7BjM8YUS5ZSFf1+LQFp/
HfJ+Bq4Ebxj9MS1aMl3JWUCjXFEtfibrVH304LB0myyQn3PLqJNI0ctPnIAbk1TehDhBFusKgqHp
vlXjd7ePYKWrH3HTwBW0g3Ap+Sl7qEkzCWcAt8GthC02SBdBF5Qfy1F89gqGfd1zKubCxErXuKRG
1nAKOJJEB7daRdBDNqlT5Q+Dw9cRj7Y6BXh/4kcVNT2Y93COYBQdQ7eoWCmL/ZENQjf8CKOG4SBm
GL7Dq7d0HN1K2XmFXUOcqP4IA+XvXGzHQkMZ5/2Z/2nOvbH0bcoN5MhZ2qwtfC+nSd/GxQDLB/h3
bQcNsbUM/qP1dSQ982GE2MojsOiQi/eEdxf1MOAAqG+6m8a644fTZpjuFoCX1b6aYwmTLj17VxHM
ZXa+5BuiDWk6yCOhHBBNOT8aeCq5xccWlaTaixoJ44djsCW/5tCDmcTmVmvYxB7YgDWbJ4r2qGSx
EwMVUDYO3drwsAJ9vSZ5aFa4H6KP1PnQwSxB/G3HS5fpM+eTTeOpA3ZSIiLbwyz4bQeBo9/VIqpf
7y+ac4Nbm0Bq2mXWXmMeSD3/4gou5T6EutzGtnYBDRV2dKlb81DRAOJQngqLfR2O4bPT8PYbp1hb
Btu9In4ACCGrKvi7NaL54jA2DBatXYBBUXqAvnMNaDdEelK9N4lwuQdgaGsLGPCsIksW1jnkbGHv
wWGxDbpATdyGt9vICQzpuo2XoPStAwxlpvSTPrl2OYXlr0byCNXe0tA1xzXjyxSjadR7q1MOJZCy
fJ1DQ0UMKErlmhvF1JW/LemuR7/o4DZ1K0PhFhEtBnaaOdy5wl9rArti2c3Mbb3YzeQUgq2hVNTk
XTX+5/kyT7dLwMzTWf/Xro6wWBnqQ+gNXtLzlFebqj8U46KhfFl3n8cEToRusbESNYVjCQsTiNMl
cdt8JLKM9xXn4Ve30a3zelyFz2Fdr/IKVJjbkQ/sEbQZdqEBc/p+b4XHytQKPViSUKnypOrD73GQ
dge8pAw3sDrROD1K+Be8/2ecluFbP2TlLSSnIxhAijGXEz35ZY3J9wRaYF9WtpVPU3gCVgkdlrfv
/9rp677xa3Z7GUqaQyk3xTJfRtd1Cp3y2pFJYTeXgyaGaBhdZU71Vu9girruZTT7F8J0buJWFjct
4IIl91jWwoFIeJ+A73MBssHM2srgWIQQU5Ehy0yjoVgJVwwTovZzi7dVadc9S2dT9Zh2EJZw1kSp
DW1Hp5d0TN3K4bAvcHcNApKRqNoLpfagYR7cJm7lbh+kK1moT7ImEbewO/ywUONSjGHWVuLWuoCx
F8WsY77uhOfBMKm5cZu1lbWE+cmiR4Ohdf+J4i64g/yly70G07YSFWqJcyUqSrKKRMG+gmnLDqbW
l7aBt9e3Z7eSgVqo47GNSAYzDQ4nSeLtar26YIaTP6rPLy+TkYZ6bqIgYQlD52VXCwlb7yZ2+pze
X93kOa1LsYUkE2T5TCis2dvS5UkD87ZS0y+bAu4X+JySiSsaRncN7136eBjaSsxYKy8GDJlkqm+v
vemLopeU7M99SSspZ0+n0cw2klHKj7MZrwfl9PCLSVtJObNo3EyBzEEH5eM8xgeWwNrHJXU8u4/s
Ud3qWWHaaykfVxg+dEP8221oKytLP4C3K5COUCdg5Z5H+lukPKfd20utrIxSufG5x9gCKtDwi1s/
hL7+7DRvu40MLxsCAxEsP2iGPWkeQ1RhTi7hlM4sE1u1CvC8so3pigUok52O6C3gvW4ZaXeS42Ic
W7+BxD/AGf5u23DX0OFsrt2iYiVlywMpdb1goYgVtkIE7oae48StpFTtGNQwJyyyKemvRkjxQLbI
5ZqewL4UBdGLpyOcYL6K4HOUVXDBRf1A1uFCpXjuQ1pJeRK+1WMxk2xrRLQ7ncIh8y+92J8b3Dor
+aywbaskzUK5fYaSvYEClXbqMSImVl7KMlxSwRuZG1+TnaeDzx6Jq8P7y+T0zf6uND1mJWY6lT2e
L8yYt0Z8qZuou94S8wRZUXL1/g+cCY3dSVbjpNJh5fiBAcLktR/BojdGfeU2uvXOE8FG14MjAUTF
qgrGjnDS7cFicxzcKmajegHurU6GvGE6ACRx7HZbt7gdmnbnuGUnha/AYOaR7q6qdGR3sJ+5xCA/
Zfkbn9XWnurgY7MYeAzmsAPX/0Zp5++FGfSt37bRDpZolF7YC86sH1uFahDJOoS4/uRJ0EIWvgFV
9WoiQfoM3X/k2Ptf+dyPWLlb4I19o/M25Eqx9kNokuSB1c2PvjbRhYr0tF7eipedwENLwIuPoCUU
hmq3+UHMDgZ2EVkDS+onOXbkINOIXa89NbXj8rLyumbbDAoNOZ2JwTO0CoB6JePP9yN2LuustK6T
Ri6skH3u+4F/q0Hogst1GLid5narOWkiOLeaAreOck0fwtHcyWZz0xGAt9DrI2BAcwlX7fIkVVpV
j0NY0CdYyJoLD0RnAmP3gf0YzmJFamY0O5rncF6+LTriF5bpubGtI7eEeCYP/EZB06z9IJvywwxA
s9tisdvASz81tIevcR5R6e+GdrimjXF5p0w8W8ZpGv0FiEGuclrqnwWF/nvXOQ5tZa6GL4Cc/U7l
MJUoj6Ev5QESV/pCm+TMvmCrOAmIqEcVYXPew5a+3CmO+0dNTxB7eMk6HjGxlabQe++28cTUHRh0
1uM+fPCUfnJKU5tJ63nEn/wNUHbYnNyTIvmmY/3LaWibSUtwokRAQLBsVSTeKe0dYxU4wXASz2bO
RlJWsTfXFWREtmYX9jDnLJxezTG2depO0Oeb56VYIK+jP7Sm+DeZ3PihGNvK0BWIk7JZSZqNckp3
MEL9GDHHXoxnCz1NtdG1HniaVTUWyjb1MNBNu8BtA7CFnlAsNGoa+yk3J6dqhrfDZnx2WypWkvbl
7K89oI55IrC3hDBWBjdjdNsUbZUnORdAUcl0zKso/VaGQbk/+epeu83cyk1YeqNEi00PCSn5oUav
tKkupeaZCsomzgp8zdZrcILSJf5v6OHXqov4m55UDHauY78UJkmvDzuYr0cxrLfxKwlePpopvk5A
qXU7pm0KLcBDC0R3iyaP+3m6hefoHhaXTtj8BA4Br2fedLOCMNQAjYEkDm5qwqIdryI3vRZU8K9H
5wrGzMtcNblfJZB3h5jH/k+f0GnZ2CRaLgSrejHVUCBJn2EBCmcV6qaRA9OG1zMfIvgmMp/W+Wrq
GxMVPw2Ri9seYLNooT/cwauU1bnfVx/rqPkdbcJNScOzebR+6+FRLJnrXBU6eUzrqf8WVgG5cFKf
KY1OtnUv7/UprzmhIaISN+QJkORfUz/PjlGxal24XLUkqEWdC0DncNLRaae62gnpD+luK0MVzLx4
FdAq7xj9yqLwi+6UcNsb/2LSxlMCew1Z5u0GhshS1mBuFE5gE0zcSlCqkLOzOkn+EziQsRWeWLG4
ZIt65nvaNFKIk/lNH2HmtF7h7xfxedescesYl1O996IL1JmpUjObiyzVc70fU5ZeAWTi2E+xmaQJ
J2IjADtkawOfcKbvpcc/OG0s8FJ8NXFSKgN8PzQFwjq+kcH4nHRu0FB8T//12PMcb/MAHkhGmohe
NetUHsTYN44htxI0DGveeptI0B5Lv6IHdxjm+LNbUKz8HLSqJPyHkqzli9h15UZ2desYcZtGCsxA
GoqVFJnoibpNU++GbJ3bM6xns8eHsIc6lWrjLExW9u/abPHvNUaX2W3jsknkQCGBhF01YbYN8DIf
dehd6Tb97RT1v2itlWrIAp+sDG+yn5NteDDD7Haps2mtvoGqebzEflaOQAuJPSCXTqChBMaPrxe5
VrQhULlaMtKF/dXsrbtYV9ytWrRprca0BRWsXLIQJtskPB1EgVs3z1Zcgg1bD79A72RxT9Mc7C0K
ulk5JW6yZp6NSNokYwLaX1NWm7bF20y97Ds4e7stFStBIRNNOwMiRRYQ1e+CwPyXbtRtGdqAJNkW
E8QV/Skjwr9aqxJkM/iYuSWQDUiSzRzMNPCmbOHTrdHkSReXyv8zB5wNR4oAgxlW9JIzcKyrnWeC
cgeI0rNTwG1eaxWwcB3TbsrKvr+OefpPWrlpfySejUWq1TzBfjJVWdyEfO/H3TV8KhxLLRuNlHqB
Bu8xUdkUhJ9b3X5IZu62qdiE1nYZx4GLQmVRE0LHwGPau9umKHIrQP/IELwoKZpax5BEY6fhq1+c
otkKXRDHw9MmshrI2y1zHalMBhVsx2FGDJdX9cltsVjZ6bG5bdBQFNkKK6M901UEy0sAKp1Gt5FG
YaQM8r8RWZHOu013By+kF3rqZ1LIRhpB9Agmsl4tgJXwD4P+DsNQt43cZq/qlPNomjCyitfympfr
cCiTwHHw+PURBKu9EDbTa5+tacGPvF18GD22XeUEvE88m7qqU11pmJH2mR9vhTw0fqi2G/hZGDfg
DtDYr/8A2ZUzPMLNlPWmu4+MDg5VurhFh9r4g42Sael8b8ioKaK9adqPpEx/vb8W327ngk36euJk
abYRV2eMDdGh+2IKgp+nEkzsgkU4HqQ2FsswRbcAnpjZpKqHWausZ9SFGYYPa8Udbzlqht1rn3VB
A7C8B/hqsoMtkXDbCGxAlr+WQUciybN5wGPtPhjX/rcH88en96N/Ll2t6HsGuicM5tJZ1M3iCxmK
eDcT7rsVSDYsK+BSpZVX8izl6rmN5C8dyq8uE6c2JsvILhm2odGZ3P7tFf0Js2+nM4na9F6jooJ0
LUaeFm8fGbPrN+q071IbjoV3RB2OS62zmY5y14d035Sj28WC2oCsJk7Kxe+LKSt01P9Ew8h8xi3J
qXiB9ejrLGUlbEx8imVeM/ivlMH2KTaRE0iD2k7s8cTKmhVhnw2bTK+46tZbPFpcUlJ+e4VTG4Q0
BIa1dbiMmTfGAyyj50WYvBYquuS0deYHbCRSwSG9r0YzZqyEz/BuQJiuNhIGv5wWuo1F2gLAqJdy
GTITl3k3D/1h5bAudxvcahcJXW0saYzKmlo++ivJ66JxwjVSm9TKeMR1Yzhqr7l5TufxJopGp22F
2ozWqBMGr4sttvGGJHtcHJ95TH64ReT0lV+UjFUzzbL3a5nNIQG2xAR3q4IYm9vg1mFhdGkqEpQy
a2WwfmSFbyB7N5QXSq/TR/sbzkCZ/3rqCXR0YTdEhmzqaSoOqZjZvwK+09WOT4neR6Pu9g00bxxL
DhuiZNQqIVTHZUZWL9xD7GNrrhiAsePh/WidsQujNkxpbGZGw0KN2dBCIua78SSdH9lU9P/g7Zrp
zzyWM7TDlqZM+hsYfMLRCnp/dPiy0MQf78NEBHxfe0QN9+hygziI5pzedtPQNqguvMDsp7SBdjtr
Z/JcyLbsMj3S51WN6XK3FFvCH2oyBfpm7is4sNdgr+4kCRLhthxslJT2E7FB5GjIqmS4Aab7n3G9
dLs/o1lObbYtK8Agq8ggs15qE9+vqaDsW0RqXH8Y9MlORomb+izE1i53g+5ldz0WSi+7Rajg6v3v
d2ZjtN90VdmugQIuO2uL8RpNyx/QyXc7o+0n3fLkba9gz5uZVh1YKq69arlwZzxTj9pk4ob1SzHC
uj1L6lGnVxPTKz1Mpm4krjOEueGAqI0Eo0J4g2oDmTETHlKvTw4tdO4uZM6ZyNtAMEl8rlnry2yj
g37yukReVbpUbt/VRn/5sQe71XaSmW4q+dxzHlzXRLduhd1fPOJkMR38HlUWbIXYUcw6hjeH23ln
84gXBhLepLFuJB5hd0HB7ruEuK1J27bPzGQz/rQh6F0Bek06dzvYZLiZtFLbto/Gka5kv0p0eCK1
88voLiHiQsjPLHkb2aWLic/FXMisMF20p2hL3SV1AttNvhYXVuSf7twbh5MN8PK7LqQwxsRhwVP+
ve3V75kX/S22eLgamHL9Bk/p4oGQQhzWlW471XJ9q1Oqrj2pq488mKvD1A14+VybRN1Vhc/uK1iG
jDsP/3UhEGfyxka49OkQeGpA3pRV+3vsOqiJF+t647Qd2iC0OJl4S4Okzeag/mgCWR2iGfByt8Gt
/gVPUtIsCXIyWbv/qnK7G6SblRkW2uuyIghmbqqtG7MwSq903D7AaeaX26xP3+FFsZUQGMZHSsjM
F0wesfBSCAfw6cKaO/M1bTPB2HgCvUXs5KpZHmnyoYiI06Wf2hC0do1FIXQqs1R6z1Cfj3MCprnT
jZ/a0DOQPVfgeEt00AKw7YuN9XvYBz27RdzqKxa6gkVEiyZa2ot2zyrW7TRDEr0/evJ2BWrDz6po
nUZSlmNGNRq5hEfzY7PR/l5FUXfPw0B8QWWlL7AGzuxaNvKqLGEkJ6IRF6OOFHuhebvbiACOF1Bh
t+PChl/JhHnJuA5DFnrkHvfSm3E0btcj27QgqHg/pBTFUZ3M0ZcWPYePazxMbnuNjb8KI1FVbYfP
DDNyshc1Ot9QEnA7/yOrZ9SNbb0uBFlbz0Rcdws83ZOS/Xh/CZ1JWhuBhTZpWFcFF7iuJ7/Ccml2
68Brt5nbwKtFlMVGW9y/4pGsB7gd1Ts5R473IRt5BVYPkX6rRUahtmrAbAftE9d1p7jYyCtDeacX
hQcBYap/BhTTqpvddjMbdlWgJkrbde6yWJLpXol0j+f10W2d26ircijWBfw9kbEgPEC7+Gvbd1/c
QnJaQi9OD1NBjT1kGDoGXOxQd+VPYVI3Oh+1UVdymWSh2wGXFwr/5TUu/1XGd6zPbdhVICgckmts
XWJS7a0fkg+sEIvTUwa1UVdqXIqUB7TPZp2Iqw34q0NdM8fPaZ0fsEMZhqg99QHJ9COpyodeJhcu
Xmcy38Zc8aiZu3XdhiytquBm0SUk8NmQ3DstFht1VZMF7pwrHmC8FmdEXZK7Xg4XTqJzMz8dhy8W
4ibbJWjKpc/IcOjCMALBPiguHKnnxrYKu1AwpliMcwKS3z+7St3VG3zA3GJiVXaqGuErlqK12ATb
DkZj+7F0rEdtuFVVzyYmEbZxrZIvkb8zqvjHbdJWD60FAnL2+hnLJPbTndwnYZw6xsN//R2LYSn7
oa67jDGMOUxFt1/CC7fDM9WKLdrPJr/1yz7GGilTVCpJo9ffo27kbpnM8uwWGis50zWB4eGYdACi
Td0VYU2+Rot0OzttzBX66OmSpmGX9eiYkbC408Xy1WneNuJqrEy/+RRnW8La+2ALr4tE/np/6DNh
t9FW41SC7DhsIhtw27yDtp3cN2jr3IWJcZy8laCNoHqVS4GCZVH+FVgT4WMzDG4yLdRGXYltpBx9
YpGNTF+HfKyAHOlqtx3Xxl15G/HQRyuHrC+jmzY+9JUb7xa8w9eZpEfSlqStqwwwILrrevVpamu3
3dZGXek+jmYwZoaMyE1DHC/JlUfcjjcbcVVDDD70RuyI6OH8A2Gix3oc3aoVWwNKtfBzibZuyFin
v+iNPUVj/eP9RX7mjLDhVsHMgkmM4vRENMENKYURgowuRIThi73Rt7HRVsHQLi0f+JBJjw77OKiC
J7yCNzcsntIDi4rlADs6spdwdrhwd/mzo7z1k9ZxGs2G1yphIuvktP2zqQXc3ooXzZVOk/qB1x5+
ffbG3UAm0+1GnrZPqaEoX0UyfG1Gtj7F/aT36CbovPUKftN2zfZMeTgdyjp5Cpqx24t2MHuVpu1x
Ap9917aDPoxqYDf1MDY347Kw6//h7Eqa5LaZ5R96jABBEMuV7J5FGrbGlmRLvjAkfxa4gOC+/vqX
45MHmlZH4KKTAoMGUQuqsjKrPf+rHZvgnuwb0X4hxuWnX0geh/u0N5eY89+MUn+Heeg15EhcfJmM
Z80CYrtLRCYoD5hoTgYL/RS/O+bkCqor9QCpMDSXRjwmySGOpBr8uHKIizBbFODTRNfdhWsNreSx
TPe4rk9+O3d8kamsprmo7WXfw7PYaZXkSvjh7YmLMGvbRYAXeDOXsIEUbxDLZxWV//ht3Hlniypc
MT8Zg8Yx7L/wWD3stPMSeMDgtzPgIPuhqaWE0YhK/62D5jtdpV+i4CLAdsx7qnzGkVRhPN3V4ryh
9OD3tnExYKWYwnwZoS9Qt7R9pKQ1T+Gixht3/Iqv+4ltSgTLakzbXCoamvt93c3DAbBAd4girQUL
TgGD7M66xH7EfcRFhQWtrYsF/Y7LsNClOM8zBuXiJoQv8rpBLu5pLkQDnVBr4RLofSQwIxN0rR8s
lLjIp30XfMobPAWXsvwcsHU89cWhbgSBKyHNhT3teWcppN+rCyNDlCwVKZIy9pvuIa6kwXGg1UBo
UV96lJyTHFJBCSPiN78zd5JwDnWgyYAVG5RL/ZdyYzRRk/WqSnDlop6g6h5EwFO3l6Jacjzrnw7W
bTcuy0t4/SnsYu0Xq/jPK3YEWIPSQluA4/Kdncg4lymmCfq0Hzh9ZM08vm+19UqH8NecIF+Ket4Z
5mQAyy8/Fs0jmJT/9PgAWNlJyGu0uwHfnJrLvto6iSyk+sh+Sz34ZZG3DskJg2EX2L0RFIi2Xd0V
Sp3iSt4TZb6Gxy1UwL+g7bf+xotN/OdD2DIuo+lg+AGTJNt55eX/bGzLZzDEVx+CpQg/Havm73Uo
J5bUC6mfIrA8zEkzR/0zywV20oVruadhXmx/L2NobuGGr27NiaWgTghnApTZpQyPsU+WDtHU6Lx7
Ki04R9ImalpyNzBaPnR4p9wXYoiemAjoF7uX0TvR11D8WU2RtULwE4Bffer3zenrI1NUl83SB83l
EDuIp4nBsNHoVXrFhXLi8EQOziqGODxHSt3FKzXproDF9Nu64y/A8smDqR1b8KgtBeaYVnvKQdvm
t7oLTusHyqPZdig7hJjyng49J9vo9e7gyoWmMZS5JiDr8fQlq0i47jn4VaMb7ujNCIDFHQdh82Le
uSDNJTrWtDXkR06D40agv7a24yJCVaEo0KAqYEaBq2JZlYC17caL6cUVvGG+LjqNLN0Q8Nai96Kr
Ij0KuqV2j+T7zTRe8BecjeMhjAX1Hmt5fWkmKU/D1Lxb9vLWlbm2f8fGwcVVcrQDGkzuyfVRgjk0
rfswgjH3wuepgv075lpCIl2JtmouPY/Hz2Ytn6Ngsn94GZQLS6tB2dQQEBVf0I0MAX1Tf+gJSBK/
xR1rXdEJ36xdsfOXyQnRPhkZPHst7aLBio0tg8ybIEMVnCcVqfJEyPH7rxe/EtzdpjI97ErH0NYX
M22WpbqryR0Po+qPtgdJyCz4/rTNkZ9konI7YXkzioIutIYIy9ykPRk+jUb4HZPbCNvbopIVpvou
8160KQKfSqd48vQMbi8MiAHL92qFZTESfVwVKgohXc2Ne3/lK7igPNOgBmQHmNZ+tOfcDO/laB/a
SJ5LzMpRXvikoFy5ELa9G1RMclhArfMvSqsnSGR6IYaxtuM6m1zR9Yjky9rLP4wUD1rFn359R6/k
Vi5qbYHSnYmBRERhr0dpv4g6+0gAAbq39az+1FCC//jrP/TyyH3DQ7sANgvuaEE2ZS4KgtZDYnjb
o+W52/vpIOuj3fsN2PytHRKZkxoYoBFSCL/+y//WBd740247VMXWFgj3Daro3ZJt605+FxMDgdGi
7d00BXMC+IdKS1uCBxaqPSm1VfmJW1E+NUfg1SLER3RdPIF3WTk+og3pl9LUf9WdF00klnZc+2Zn
cGXWaBMw0dzVDWZ57cC+/fr0roRtF2Gndtq37YG1j2D/DapUUdKtbeXn2V2AHUQytrIoS/gV0b7P
dVydZMmnO6+duwg7lKzbBX07pJBQvUrrefqG9q9XLYcrF1onwZI3NIOsLmVBgZjky5REZXcjm7ly
5i5qDToRRd1qXaPhu/+9hsOUHmvtu3PHmQC9TQMIsKLgMtG7ZQq+T+Xixe6NU3FeanFR9Cvf8D0V
kQwMXu2XUcc+LQis7eRfy9Kunen3+qI3Et3lOY9TsLmW936XxbVORcHrAWWtyz4OwUcoFrxrw+W4
4fuufU/HPrst3PeGIcCx/SgeWiXNI0r8t7rVV3JHl9rMqBbKnJiEuxSEleeYg2E55LE+7xCr8zsd
F2MWCaGPRcz1JerBcbmZ3zFf4udfXPhnF0MzUm5LiV5H92kb6u/73Pq02rhysfCmalbar0N9GTdR
nJexnVNM8egbYeXKR3Xh8Kst24CjynpZt5knJVPvDMEshNd1dHF2u2UK6iJ4/lLWvleCFLjrsRcB
Ec7FsSSCai7tVrzy4hIoAUWqhMyI/X47dwyJ6L1d+g2FFIAQ4idJjUpIG9yCwV1JV1yMXR/WPV5E
cQ0m5zAJlvjPKR9PZGg+V6paPX+BU3rYC2ZQ9Gf15cBU7FCCMr8uv/odjvOSwUANnfpOwY4q+xm8
xTZdDLk1unPlQrpAuzgGFl7pCWl0X3UJcMlbkueTV1mbK5dtKzQs2MYZSOomZKchjj7vlPmdigv7
WlhL6SjhHvmxfIF6dLMKP+fiYr7WEAXnBkSEl2rrH81afarNemuu9EpC60K+hk2O00KHCtzzzdC8
7zshPuvIFqfWWhCTkqoAFxSPxjgRtqDft3nOb7xorn1o5xbJKNjoCG1jMKVDcw+qb31y8PmH1xV1
EWE9i0BLpiJcUU7FPeod7H5ql9nPtlxEWNMrA42arb4EAX1YhtxCBt43s3F5uPgETAibCdKmeok+
1bRlJzouy40YeCXMukRcXA9xHPMCj7B+Uw+82PWzAtr6x2jglFK/w3fyJ8nGDQqKC37BYMbEzgYV
Prt5nr3j9u0YQxNsQD7cxcU/TS4vK4gXPTfueP1lRaO6HMYa/V60N7fuvqq5Fzk4Vz/RcbXy4EM5
N5cBgqpnyuldKJhnFHchYutydLRskCMMMhiSgOrn3h5++Ufk2KmYF7OuGqa0xgNYbUCGUH3rZ0Ad
vC6LCw5r2V4OrMLTnWJSMx35rNqkokJ73hcXIRbzPRwb1jWXkrOPpFwNHu3Ki8GZKxcjJhBly75E
bUx3YZ0yGtgk1v2tpvIVW3UpuSojIXn8kvlR8GY8Fsd0PAR1Q9O4poHf69IFiUUTjavdTOZCWNEn
E6SGSHhLCuPa9h1L1RQgX3QCa9T4B2OTMa6Hc19v9rey6JYb2Fzxdj3GRYsVJDeA4Q8o9ZOjO0vo
E6azDWcka7hAqxBfZt17aZLgY9PXnaJ4X6u5igB2V5qID3shm0cJgUJPO3DytQGstMZAY/2ymO6+
rb7xYTv7WZhjwMtRBwVf4wokTPF8hkxmfB/0+WevxX8CkA1rDDUVPNvySbQpp1qetnDzmdbnykWQ
YZRg7ZsNviGntEmJmOwpiOYvfjt/uVL/7ZU2u1EyP6rLxvjfTbevYO1SXrpm2LlTniD9NNUNn1BY
wSD5g2H59I4Z61dY+bfF+p+dD4BHM1ut5tKN+Zosk/peRKPn93SMFkAnuVJBqsssJ/W4QePgtJNi
83M3LmlXZQYhhhgwYxpvv/d0rc5QrvJsh7qAKjGQY4DYbH0B+ZJ+V/CheR4LNXpu3bHPHYpV3UjQ
OFvH9n+Sbu9beUse4eVSvFHZdZF989pyUkUVrnlPjwmtVoVO+BFCmU2gjfNg2/CW3PW/9Yg3/pQL
3iqP7SABB8JqN8YkvNR5UgsiH5Zxmh/jASTnkEz/J+rU2KTMBCxpiBgTTGuPDw3kgZ4GQfkdpKTo
fT5UMg1jUjxHfGanfSbzbwokSaClyMMH0Pjzu3Yi1V0+412UxiOoyE90P9azzvPoblWdOVu15CQp
+4k9iHnF+PMEFu0zO/bPRWCbu6HaWnYXbm23pWifQyl33lawAmrT0U91SRuZblPQLCcgPIOM5gc4
/SCocCbkZXaqBNnffTNVHXDyxSFkIovYPJa8Cy20k3qef2Fz2HyE7g4aHCHqn39IOu7PmIalj0Ii
0SFEdM+gfLU3QtWV944LbisO3u5NjVAL8oYLpcfJDvZGinYl0rrYthU8LzwIB7Q/lnK84xjag9Sc
Eec4WPSjl7d0AW40GoetLnFHqTww8dGTP9tuuoUfunY0L7/rPw4tEKwS+FLIu4VQ6bFF7blem85n
SI0rF8rW9CC06PHUvDRgw00+E0a9RlWwsvtekAc4U3YUFMd6jx4g0A0pMdxOv9eIC2Qr9k620EBF
BWcZbSpBAHle5die/T6o48/0sFRd1HWAydHWptEcfxgxYe73SHPZu+JAiApFVqR+gX7gyhYp6i1+
Gb10kWwhNajNNS2m4ffxLqqWJwB4vEDW4NKWr28iWYBZjwEgvux6h7BnQPRntWj26ddn/m+c+9n9
She6BnR1jNYkutsl0+J9hLz4H7Sho9MGLF5y7Dn5o27GPZ2gN34fwRne2ZVERdqHO3+s7LqV+J/4
X14XTLp9q9gEFeGyKQF/b6snltPv41AvNxzG20FNulg6HubRwjA9fGmCQNuUyp2CGxUdp1M/vbRO
aQ8BNK/rJn+iGIualeN5UV1kkT+1cfEsNxJ6ru0kRCoyK30RRbis+qiRbDV4nrY29rJC6XIvWtR5
CB5gFeZoxi3BwB4Dpmjz6jVJl3ux6LY51kKUIPKJCOjiNSJfw7zyIelC28piXScj4J1a1YZpbgWi
6LbeemtdtRTn0SKgF6XM0KNEzvbxY1lt8f0OKNEZSORRJgOKeU87tJmyZmsgQdAY82zlMCaYRc6H
tIvN/GEb1ujGXX47vkoXCreyRupjfnmbKfnXWICeVHc2QIl0G2/EqCvW4uLhFjR5AlXEJQgnmj0l
mMEFiEFbjOTIeKnTou38wHHSBcfpLcy3I1Yo+PLjacFPS0oT3fgVb8dxjDq+8p6/9pHX1nByAdG1
fIC0JWyZryhlrRUyt3r2emSDsufVBv8vntEkVjOw4RAM4mfVx/tZ1MHnX+/8beIsLqWTDlQHXzdA
MqtLOIZrivwTPBnFsoCGCDo5QIyb8WFQvamSQ7A9gU7jkAU1mEt//eevHZxTnqCQPmjmroQriem3
Stf3cFxepXrp4uJstMuJczzyDZt/EzvEDSHe5yWRjFNzLN30PXLVHt/EjhvI1abp89beLKb/W4d4
I+L+BI1bl33PA6Q57U4MRBn7nH8cN0yDJZU87JGsNm7/NqIe8zRfUU4+lVGVd2l9kOkh7A52H095
8IdeatjJYPITzSP6bgeMCbj/SSYQyuu/DzklXhUPzAq/vqAkDlcBQo/yAja8Ozm1BvwY+tnrgrhg
D3FAOKjbDw0WoUgkiu0yCQ6vYop0sR4RcAxHEfECxzynZm8/sznwXPq1U/m/DuDXyZRhcQEJ0nGa
pr56QsXJizqASxfrIce1D4TB+7FQNnqetnj6bmpR+/kbF7W30o4OwbxXF77Mn2RlwcK7GeaZvjkF
rEZHcYHMF5iDMi03TDXGMb1Ver7iTFysntgVWyu8ni/zSvfzRukCEkh9w1FeW9xx8TIcurpnmOqN
m+Z/O3p+OcYZ/dI1F6CHrHObJcgKLyzowoRL/WEi5DcvA3Kxb/PKAPRqkdLuVfOYI0ihUeFpnC74
LaZqOKrNlJdcdDpVU5iKfl09b4rz1hOQPdj0rMrLosdvI62WJNLRcvY6FRfRBHhwPOJzAnwc849a
Ns+t6n/3W9oJqHVtqeVsw9LGdqmKWnkaI+npV5x4KTHLj3I1DzJVNV26NffdNk5+B+5ipqMuphUY
Q4NswaR5GgZ5mbCu2/3uuAuVKgSpN+RI2LmZwqcYVvSpmpfJL9i7KClwvUZ5vGwFCp31uehOavTi
UOLSBUnVR4RoWQzFhcn+vm/Xh52t371uiguSYk0f6YWuBTjsd3FifNoxYS43v7zWBUm1TX80JMTG
6wNvDBbirTOUzIsqDMfiuEN2DChoGnzOuVjJ08oqkkrKc7+00IVJVQOm76ulCrKhKfN7CMHupxnQ
Yb9jdwxUCykmqNbkWa2758DO75eee95yFyRVHJhWBJ8PbKi2iG0GUypBN3hecscjbvNBOYaLi0vA
6UMctvqh21Tx4HcqTkYrO41IX3blReyHOVeklGls91t8mFeipwuQUlEDVbkVq4/rh119m/IfXrt2
Jy+gslsWQ4h0ItLbA+dz1pe35n2vvYzcyYtuEU3IwwDpYT2y32KwZCc1VfrUt7V8vy78h66tzfq8
WC7BPC/pvPR+fVXpjmVMiHQFUC7FZWv5AU7EYznrzVYnv0NzbHfnNtz2ketLjEMbi71O6ln7eR0X
qxaE+Mo9k2BCIWWXRsHxbouI9ty4Y7ncarPqgOmLHMpTx+aU+emUc+nC1dS8ChSCQiyd8yqp7PE1
Knqv1qd04WqkB3dmUGPteuBPqux/tBaUD37f0jHbeeVFDW5wfaG9LhNLtuphRVbm9xRwEWnV2gRb
zQasPq1LEip+tvm8+23dBaTVNTeazlZfmmokSVEFPJ0nyJR6HYyLSIPoNDQtNxzMMTR/QFTss5oK
L+ZDLl08mm5VA/ifQYoHpPoDy+3nggnj54gjxzplaIe1IQtuC43QYgzercCN+Z3Ji3f+T8uqRYJE
OyIRVjc0H3Jy0GSVs1/rR7q6kLG2PYduhr6IYI/Tbo2QRBZDfMP2X37+GzURF4oGRY4a/B0qyKog
zBO0DIekl2Y7HaAv8jx5J76CxECtdUiDbIJMF6DHGhzxq+cbz0WkyaBVfDJGX9oltukRlR/HsPdL
JF04Gp1D9K8NVVmBRGavlgcZKj8jdZFodaS7qkX7PROg/MP8lJofJrEyv8qRC0VrSrmsdbGrLNg6
kzZDKE59vn/2uu0uEk1MJevR6ESXXY7nvNzeD8LeOJUrlW8XgdbQGkRl3RpkQBXYOza262OVR9Pj
wqf4CypV1Z3XT3Db7yCCb3K9DAoEAvoUbPsONhZPcKd06dD2chXywDMvg7bY/K6CLN0DxsvOXjt3
MW5SK9kEHZLsfG/IeepBorfYILpx/v9evze8gQtrmw+hSzPDVFHgrU6EkPZdvVc8Xevl27YOcD+E
bhm4O8tkzednwYYPxpL8tKsXbXalfy9Wzu+3vVlStGWB52iPj20Um7TvY3I/m+JPMxv9MS77h3Aa
PowVaGRIDJRnLJbiKQybCsgu+YffWTl+Z912jT7KkWcFfhDdekg78/6T39pOfsAppSiNBzLbS9qf
irx4BpDmFv/1S9x44yu4OLqjMrbc5h0vKdY8yQ0cWRbX88Y3vra4dIKV7aFWQiKV5Z14mph8QQf7
eQZX93KyQRE0vFKZGaJ1TMxGgi7t2Nj4zRBJF0mn1FoNBQ1VBorXKV1n9Rfa/X7O3gXSReE8hLNY
ZMY00fw0LeVapqENxI0M/kqgdcnJwoGhWbjCJ9e1HtIc5CwPazxX53DSh59zcBF1tNhoOUxcZQMn
mektcLay8XwkuIi6PS6PfTGY+ABhDG8SDNCDnmVTnWZ+xQlXCLNSHfgu8k1lx8R7EM8Ze2cDK2+0
ba9de8dgBc1nw8Dll+l5+30IyJedxX4bd3F067HARx4dLIrup8aeSVd4ximnqn8coOyMuhYGxdhd
jF40Bh3CWw3aa211F8YFMIOtl6rCF13m6rSVs7wb6TGmTb5172hb1CfESPMNrSJCEzPw/HEVXXDu
hTL3lUG8XKAlfOPqvi3swaXLYZbzUMy8i/JMdGR818navlMrim1JeRB9bqRhPd4yevhjWIe8SQEj
j5YkXoGGOtGQl+/QrytPdST6OcGw8f6u0cd099KCLRNSlPV9WIMD/te+/21LFi6aBY/kcC6GXmZ2
iuw5p1P0dNiNf4JQkvAKL8IFsTQMrPt8jWRWava3pt23vudeehZcuDp5edWA5XJoELqKlqWkHeJk
2bhXri9cDMu4HcATjLXMdEs/xxjKTGfSff31ub9twiBEfB25QKk0gVpTigzgDn4uzHGP8Z/x5LM4
BMFeL76BFSvSs1QZYcF7Nc73YWx+91s6er00UjaAGgWyzf6gn+0wQZVmGfzm0+VPwMAGlnCYUWXR
zH6vu/WxgbH67dvJnxYe0YG1E1xmLp/zhn5bFPXzxi4mkFd0jMYQS490f1fl8kdQCa+lhYsI3KYi
Bo8UTCeKbZ3GYgJbIWixfI5EuJDAouzHdjFSZoqv9SmfgZPe+vqGD7x2vx1vz6K82VqU0bNNAp1F
6uYAwY7wuoTChWgpaD9GBCjSLDzy+T4HuR1GXtnHXx/L2+824YpjsoVuG1rQEu9NvtyvTUUSJvLj
ZNYDHqYK1Y137ctJ/JwYCxd7BRZKjNWyWSKbn1FKWCG1V4AlP+xOnJP6gagF6NUCyhO//llXPogL
xNoC1R973Yms78hfylYfeBh6VQDRGnntEyT4e2gRDCKzaDgmMZ8/HHH97Lftl6/0n3IUiLKALYXk
TDbE28du1N8gm+uV6giXlIyLYuK6oohLY5t/nXlRfobQrZeuJRcuIotTpo6txsblni8nkM792cfC
D7sJ1P7rUzmqhXZ5jsXr/pDJk2IAk/36vF9eTm/dSvp65TViBS2gm5v1VcTeRxWr3pVVtdxHkPxM
TNSXd3U4B3eW6O6GvV2xAxd8UOdTscm1F1lpY9Qx+zIpG/1DbFEm0Lk5UbN8+vVPu2YBTggwpZJ4
h84i27s6vnTBGKYmEH4oNeGivaIXrumCLyI7hADuuX9hUd0Cvzjggr2Oup8B4ao4KmzGnPRsxvO4
3OLvvHIuLpanaoth4KLjGYAUT2ar7+2Q/8/ryF3WrbgslhqEuzyLZKlOR6We2xf1aL/FHddQz2N/
sJnHqCzAW+OFWHwE/kbfaMhcae2BiP61JcQg3aBT3eK6KEbaxBbx+Geh4uiitvFrG/b7ua2P6Qxj
mZN+W6b3SLb8GMWEC/aZJRk3UIrFGUaV9GmyUX3HqGF+sdmF5MxLS/V+iDgL9zxC0Cfsw0Ha6NaT
4koAdSmpDC0GSNQKnqmhAMXIzqsTOKrxYskHsv12oFXkly8KF+ePIdmDxnh+ZTxk4+8xH7d0i013
I0BfsQsXsljqkDRVxXgWF0qeB/AmbsTvMSx+gixOOtyXY4qzxQ7vdBf9T8+3ZjGubduJxoaUmAzG
+HNGxn0+x3SPHsd47U5eRsddo8OVnwHsfznybU5b1rBTDGVgv8Udk1uCiPd1w3Aq61onqOwFj1Ej
Ds/VXw7sP6mEHmw3LCFuiwhbSPvWW3iPAvTfflt3InK5lBiSrxScUQDd5JZm6Pr5ze4IV1pxVofR
dQFHN/KaJN0x3w1N4elFXUTX0E8YWm+PONNjQE65yTEDAAVpz+viVKrifmv3km8487X8IRa+pp3G
pIzXmbuArjbHiInhDe6isdWYkgkoUZ6z2G/6RriwLoPiLJyjwbkv++8E9btkYswzP3SBXbtdhjas
bZyVJMgfp6H73wHeYz8P7+K69BGj8wS4fKamfXzMF9negf7j1lTmi8G8kSO6uC5B63KimFzHWzr8
C2JrT1s/fv31J32x9LeWdmy0GifMscqDZqyu6W92I/axG/LhQW915efWXZVJpAhrT6DahL5cF4Bx
TCSQn+fpr/d/7Wic9Jlh6imMm4BlUQjaHx23d3EV3aIav7a4k8BGwyEbsvZYvFynBNSP77g9/N5Z
rsZkQFF3CeLi5a4TqBasqLdD69evRCJcaBfwV3kIVuw4KyRIixqTApHqt3EX3TXHMa4Mb+MMkjv/
DFX1tabxjZfJlfN2wV15ocNoMNh1VMsPx1bdL+EtLfprSzthdDrywnZFSbPItPFpW/su6dvAD0cg
XEZVkxerqFhHM+i1fQ3L4DQS9sPrgrvYLbrZOO5LCPTMCuoc0DCwSavZcfJb3Ymiy0IPIIBblk2h
/VPFBrccIDe/94IL3+pmDMAueN5maAdsSV1pnZSA1flZvgvgiuXUgTFkYRkYsLsE8rvfj6354ncs
ThQ9eqGHUa0saxvxgw7kh+zjz15Lu+itoWylKhceZt0ARdIEHJXmD8vk4ldj/Ak/QIZ20aSn2ajb
OGEteV+ryc88XWzYQCUfkBdRRFBy4rYmqSkKP8yccKFh7bSWJNc2yuLc/I+h5WKMnwX9BAwD0WXI
IKqekYM9gzz2vQqVZ6bo4sLosla57tcwmxgIKcRiUNfVMvfrh7gClrZXpdrZEGa1MSnbwepY+VEZ
CBcX1gJwUEdhj6VZ/I/Sxe8NGDL8brgTki1Fow/gfJpxCAKAECP4p5s9K58uPZkchqWM1p1mYTWR
c9PKu0UVvos7Vh80Sld9raOssPZzdDRguqymP70OxUWDdRG4dpYJc5TtuJlkG/hzhzK0nyt08WB7
u4HTQRqaiZbb71FNio86LP7x27nzvD16I/aqnWk2BPv2EK31b+20eXYtXDhYnhNG9BKG2d4H+100
9sFJrn7zJ8IFhLFoj/oKNO7Z1NlPi+gh8zN5aa5x4UKpiq5sUGOZwmzR9ZBqKE0mRwhoht+ZOyak
j7yppg6PWlO3Pza9woJaP7Zb4cpLguSp4UdFSVZWTXwvgmZKI4kJN7+dOzakR13qIuxI1hz2NBn6
FLDqu9fSLrCpADdNR60h8IZHVsTyj6VZvYY4hEsPtg6077c4P7J6gyZuiklZ9nmat/zTr3d+5ZHl
QpuaiUHffCUkm9epaE6iGlqUMPMo+EsXvb1RbblC6y9cfBOAsouxhyZZ1JRxnrKoM78b0kBY8mhN
KkGvm2zMgp0MD++QQlcAWpRbADd6BHr/O+6K4vzrn/t2ro3O+uu6D2nqTvWsOTIJsdF7GfCv/Sz9
aEeFi7QC9X4RzSrfs67qtz4dB3DwJqENJSQ4cmn9+MWEC7jqtoiLkagjs7vdQBix8rTxTrtdrJXt
8qkbR9y3Zl9/gPOtTFld3Ig0Ly+aN170LtTKLkrtYguPTCjA+FlFzddi1vS8kyZ+Nw9tFfuZugu5
IjgPXVJxoEoW719FGQ9pCNr4W+2Al0f2W7/D8STdsfSlrMojU5Fazhhgqf4pe8n/DoDie+RiLfDZ
ST+c2+UITzyGBAsTYQA9sKOK/DIZF5ul6VCMIFEk2cH+J+CKk4GUnrUFF0Wsw21q0TwhGWjJ4rSB
DnxU1sONjf8r6PvG4f3E4xWEosOw7pHtI9EgMwMBxgZ286ep2NtTXsnyPu4wGLhujU1zdoSJUZVN
67CFSFep6oSPeYsWPx2LRA5BdAaNLXqpxQIdJlbs+33Vkag55XZovB6i6DK/9hnr0rR0NPWWbdE4
n0eFvvZBdr80HYogr1fvyo6/TKFjdauLBJ355U4wuXru/cUS/1PnJsHQ5GQz2wuKBvOcu0kKqf3C
NdjpXy9uKGDI4yHXbK3RmbIG5JIQlPDauXBBfEDcqnrc4YeCECLEefXQ4h8/9+Bi8tR+TEWp2iNb
2P5Xb0oDPGn87BNhhIu3sozLVYf2yKCq9W15Purqb7+Fo9enPWHYZJDHCMdsmx5aABzl6GSG3qXn
gdPX6xtyGEx0F0fGQDr4Xq5dl7JhvqVazbDKW1bv1CvnfLFdl3dHxtlEEyjX2fNO21tIhWurOw65
nnra9j1Wh0J8nvCiJ8kS114ZGPj0Xx9MgDmAvTB8z/pJx5+qMdyf+TgGXncRnNmvV29jyRoayD2z
RWvOZsc8qmKT38wc+Hxfrx5UhrU27JdsYOF3Gg7VqS1DPy5SEMC+XlzXFWB0/Ya5iWap0nE1+T1w
i/pGoHgbfQLiQWd1dkTUFtOWhbwWd1tuInNSJRFPpo6rb7Ggw7tNaCAJ1DR5/iIXh5XLaO1A6DZn
WwFn0w+Y9Sa7V8UEHECvfw+KGWXPRj1nwCrMj3kUhncxBoX9ElsXdxWx1fAcLKMZHULITJbi/zk7
lyU5cW4Lv9BRBJJAwJTMrEtS6Uv73hPC3W2DQFwFSPD0Z9U/csmVzghNeuCOICkhaW9tfXut+J7i
jtrz6U4YMQPdgG8IfWm68EHNH4DHe4FXEAZ4OSqap2ze+1BfdFP8F8ifErZ4fivLpa7C1sZrgZPZ
pYv2O3inTdlsgp8+mzFaOl++Nll3dJuwWYOqzePGDhngK3njvZ8j/+9bpXDdH7duqiO06OlLOkzT
XTRs8wnAB3/gMPc+d2vBvsfleqtr/fWdU7iqV2qlOBRX+EP4ntAsatP1vdW6/ttvmJw1rNJ5sPvM
J/TkLPsj+PY1g52VH6wE4vvlR9hEX6IPq50ucAn/YYrgEqFf2uvFXQ6Kdw3VfRyOF3TLfI6I/Vum
xC9YCReEmps1XWmHKd9p3V9qJobj87bjt1RdUaM+IrwgZJ0uaY9etSgIstRKP7kK4XJQXV0tk0Xj
0wV7WZ3HO1ASRQYvU3MhXNKJ64bYcjYQjKv3GorcCxoh7Pze74s6KxawXL+n8E2/DM18R4JWZTCv
9Os9Q83t5UyMcdQXehXjxdYxedB12t5vSnuuURei4oSWhWByvHQd+4AmhENr7fc/j8qVygwMg1++
uUWbEz7lOF440+KhsPHDaFaEjv5Q8P4dodFpSuNvojTVWc1lnYcd4KfNtrfuEa5EeRes2iqLko+x
4yWhahvQ0qLCez0m7N+uquwTXFlLmhnFzXc5VrXfVHCBK5hTw9wtSYdLR7V+6vtpOHVdOH3885Be
2VFdlbgF49YkSHUvASju40rmL4PyOwMIl7gKzFJTrebhorvPFgWOrNeduRF2rr23E4njPmJj2oX9
Beafx4nO6Iy4Vfe59ujnf//lFLpZu0HPosGQmOTDHcV//IbaWdPTECdbrQyei4YfOMw3WUhCv2ZV
4ZJWA9ckjYQdLtjmxrsYaqUnTsPi4PfqTu7cRH3xv+T8ssQFzYayzSb0mHo+3FnUDTTWFkVofzGH
pgviTG+dZ/ByOSuwCjPyE95fpironsQ4rU+s9+uzFS5k1bJRV4mM2ouW9HFf50+tvaXUfGUKuogV
5LTbuoj37lKL5G+0oZXZaORfXt/SJawa0RagQbb+Eibs40rsUx0hB/d7trMqe1CtgcS93IWEolZZ
O9TlE4QEpN9W6ApnpXYJA8WEuiR2GQ9S1dvBBptnWHTxqirpt6JjaXcJ0+I7kcWeLbP2W/uuchar
WSWrhCvMFU1POyf62FD5zm/UndXZF3OIpsfnUZ+CBxxRPk8Vv//zo58/3CvZvQtXSR7KmkabuqDT
QXztExIdox33BBo2qTc6sq/MdZewgr7Pxouix04eko8ws4DgbEr8zmsuYkVizmordnUJ7ZocSTyV
QEQ7P0lB4VJWQSsWWtKyuyTduh3idjzvMGW/sZSujLwrkhXNlbAd6YcLpBz0+zlk5hgXyZirAtS+
18d1Yatn53X0FMr+wnYsp13P9UGMfXWSNti9kEXhQldDue4mmWusKdFfYJr8sOziRsXl2rxxwmnV
BztOyE17sayVF5iDFqfacntjbK49nb1MAupmtkNh9XBpIUbcDEWakch89ht3Z70mkkNDiPTtpQra
/bE0UfI0DLY4wvf51qXIlVN56MRUAxGQYI2K9kLJEHwgxiiZ8cboXNYJeGNSi9NWMXFjl7gyWO5N
uK4HPY0QlLts3fZWyH/07odfiv9dy/ySi0GVQZSlHdrLtEefU9K/580tBfkrL+3yY8FUMrBpSX/R
sVaneXraR+an6C5cwIsomOyiLo28o+/jrK3XM6WF5wHLBbxmGaxjanh7mfsKChBkbbJyJH6lBJfx
giMFJLogBXOJ6M8tAW24SuFZPHYZr2ZaB82MHC7NVqC8lbLmUS9rdOPNn6t7r4Qql/GaWcy1JKO6
zEBgknPIoqo+gJo0sFiIo/KHigY/jQzhMl8TQLV1GzoFEdzgPp7XD8PqZ96G3u6X+47RCWt4b7pL
0zbfUU37OhBIAHntOy7z1RsA0kOPJKRKKzUelKi3j40u0R5ZQxXTL5t3lcDaRTUFpcjRrDbrIVE7
PO6KW8pIV9asC38hE0EbzMbUhfIwPVCxtKchmcSN8bmyabr0VyhJlLazRjxPxzE3puhgsdvD0wq3
8fV6oCwe7rdW0RucyZUI78qDRboPzD6uHe7eaA/TA8OAyaGJkSr5488f/NpwPS+VX3bPsIyoQo8q
QiRpsoTBu4JFpZ8ugXChsF4XGs7DeLjpw/Cppcv9KOpbOjHXxub5L/rlzTujUzsHA5YB1FxOaTX+
14azPDeMqRsf+9rYOOlDm8awqNG0vShmDrqA+0Bo249+4+4s4jk1myStVpdVlD8qMnzSZLyRUF2Z
oy67tcCiZy83017GyMx/CWCWX0Z0e5ZZ00RT1suxg29o4scSCxfnWtu1mHBxjs8QSXov7CiPaRFW
fluFS3OtSbcLFNyxVdT6h2T6gUIl2i9/cxmuVdh62LdBoWJddUdb8beimbuT1/d10SnbKXTNwTfu
omKWHFMxxKcGais3AtmVmekSU4uEIQlLF3WJbP2G48ySpdP83e/NnVm/VCGtALGoS2/FY69FlZVw
dvf8ns60l90exH0xNBcTJrkNzLmdF7+Tv4tILdtSIzWh9aUbK0iajb3NqJ79ThKu2SNhabg0sakv
sPRpD6B9yKGku98R1EWfUI6z87JTeZm64nODc+Ku5huPvrIXuOQTmQs5aLQnXmBQHqAaLYfiMRym
+WyCnr4rCaFw41bNN6+p45JQKRSYumJb5KVPlvQBvpHlAfXM4sZ6vbLhuwBNpUslomaXl2Uu+r/N
Nk93JaPbeYbv5I2t88q6cjmaqKi3UtpZXjpZoD1H1/tBjTQ8+g3P86/+ErHmQiVQti3x9Gh7XHtb
newotN8BK3CW7aaNHXQrSvR0rG+HaHko9O5n9iNc6SIq7FyEipeXGsTjQZWCZwQeyn57QuCcdRt0
znZrvJUXky5fmwoWonH1wW/EnTNuvKglZiD/wHZHnwo9vWl599Xn0ZEL3hZhOcyJVHi0SR4W1X9h
ivzr92gHrICpdLHqciwvctHQ5wl3HOGEH54X/YbncTsORU/IU6z00bT6caXDF7/3dnJJRkyAGhoe
XVD2ie1iyGoCSzS/hz/vCr8snhGxehW1LC8EJbuTBZAMyQXphxVFvyFRZF16yVLyFAXdOxnaS7Ek
XplA5PJQZYfusNIy8pTIIX47b338tlwKr6AXuTgUW0zZzkNVXpaer2+TKjSnMU1Cr7pr5PJQG4kN
3fqoBA9Fn7vPJXRiA3ojz3g9NEUuDlVJrJ+W49XlIkmVpSQc30bQce4g98/m+wU32keaklsn29fv
ZSOXhAJ6uSZ0MeSpGYmMDpb08tiXYv6ZqFncodjW3W3DSA57GFVeWzJUH19OWUpgWydjSZ62fel/
koTMRxwoCq/uw8gFpKhdaWn1gj+IDt91Vb6LIXLmtdYcR8D/q4o+aiEdjFgifkJevz9KFrEbQfDa
d3DWccg1UpGOlJcOfmSXVgzD3U7n5qwUboMUT5esRVv/GXe1fgVm4IcvP4MolrSbZ02eOotZnNSw
7GwGv6beyOWmqjBdMXtRW6N2OEGi890wlTdyt+f3+71aFbnYVJHOvAaHmD4t6/apNfWbvd688hy0
oLwckmo1knRoWbiExRZng9m+zEXkOXmcmBuYDdJyHWJuGGxnHoufbTr54YyRC0gxZrUUUJ96Wjr9
qLaizRilgV+EcRGpJYQWclSa4qlp2kelw28b+le9FpRLSOkq5vNacvIEZvI/OpjhntHZTykkcgEp
2Mm147Tb9GkO2p8VBS88oZ7mlZxFLiAVKsxtVkwIAQNkGRK1/h0Hi99dcPQbH5UOo5xMlz5t9fYN
RjPv18F89Rtx/nKGh/MsCxtExZPcIRO68/X7NkXlja33f3eyryxNF49SYxSKEoHkCWI73WWj8Xy3
zsnypqyXYDlLHCLuR7TMZzDYLe7jMiLvsMV1jxusKeENOS3mK03n8h2jMDHKIGgUHmY7p0k2rM38
X4g2mI9xz5t/a7GHZcaqRrxf6i4us64VqOOUKV9+SvCBX3kQgm0iY6NAOhp2UmWiDnMSLN+rZNjv
cMGApmDTtm+ripIls/VsYMyKRDgbSDovWYUpc+lFuMM0m7GDKJMOekoqMFlYVbicN1OcA7yov9mE
VJDnTNbojpm9eSpbou4JxHQfhTEDXsmkftAcZANffrkhrOALwTksoRsts73WuMr3c3aMXDhsizQ4
/SktniKYuPRG9NnCsIn8ecq9frsQueTXEHdVszy/+ICe958TDnuPsCX9IeO2fFOyfn74889cCQsu
7KXtMEVjKIonOgb3RaI+GKT0N/6Ea89+ztV+SbKlUJC/WafkqQhwr0PUdorC0c80JnJZL9UmYgcy
UTyJhT/JIvoEfUK/RNX1Ay1W1GdUqpMnRZMi4+QDofRW693rZYfIdUpM+rgPsHjSp6JBC/zMt/K+
1Qs9dHr3MziOhLNZiXbVSzvCBX0WustEuF1q+N96flP28puaHXBuQ0TyhKLMI91reuhXWvuFB1dg
i63goONmT57maN2Oz9ZXh7HpR6+jU+gSa0FvkZ9s7Z6jf3M8WBQl73Uc+lGTofvuwhQkSYt5y+PF
srwIYX6AC+/FK3sLXbvHoJ2TZGijKLdLtz9SXsuDgjD/0WcTCF1qrU4LWiECxTmJ1o+x4jKr0oJ4
fdTQpdZiaHcMVVQKkAA8yozYRFaXkR+WCcGyl/NxbmUwjWLZcqRb453RVXNnCj9Zw9Al16YIDKKO
Kc9NFH8rOwlrmsHvviB0lcHqYBmqLmp43qOLYUs/dUXvVV0OXWiN7mUiRJewnKc6PcbVxA9TJ732
xtBl1lauFQUoznJSL3mxQII2iD1z5tCF1upOFB3vBctRWN6OOo3DY80Xr6w5jJxMAALyaV+NmuX7
SKeD7WeVwWPITz0hdLm1pMM1B10Lm/dhpb62LDH6odqDKvA6/UOl9eU8JyiX4Apa8TyuUPpJZNYG
jV+cDl2+o4p7MoT9jmEXw5RRA1D4mTP32ltcvgP6SOgN7AabB2a1WV/p+DjtjZ+rceiyfBZ+r7aF
Yk0OP0D4SZbqrJLoL683d1m+0qDjflcEm3kvITo+6IcxWD/5PdvZttJ1Cznaplg+8iqE3wly5DWV
1G/LdVG+xPAGaOls83re2KFh82NBtF+QDl2Ir5O72JcyZrmAyTsfMlFOnhPRhffahcfRXqQsL234
AJwManLtLbzx9WQU4pMvF1C6jXHSjELkakk/mrm4Q8XrFtd47dlOUrS2Q9yUnYlzWvF3KLh/iLbY
L/C7WmkD79RUdync1kipysNUs+cO2GhDu7rfTHQKLIJulE5xiBUEan0eoi/1or54PdrFrwLVlUIW
CERxkaJ3f+4FxN7ELeuYK4Pu4lcA1VtlIaCUR0zIuzLQ5p20dvE6F4UucVUPjPOuRybXE9g9x0Ny
h94lv43FRa5KhWZCoheWL3bN6QwP7N3PYTR0iatxj8SWbivLwdvbOxIu6dsxMcGtQ+m1MXcmSzpb
bdE4YfNhs9GhL3j9MYk58RtzF7Ya9xQ9bqKzuZpjfpcg5T01rVV+K8mFraiWLeibccvnioZZJ0sD
f1eUOrzmustWgTiuoZUIV8RWmDqvBJseuq4tb9xuXBl3V2xrDuNZmarneRBUbxaznrc19n1zp4Se
TkHPNkFMHq1Bek6rbX2AYHXodYkfsue/6JcaQLtCwANyTCavd4jYzE2lPsE98JaL6bVxcTZ1moZD
mIqaI2AkR1EEJ4jmeEExoWuJqE0sQ6nbLa8HMWak7bcDtEH8VIdDF2DGqUWMesOLp9PIHtNka08F
LlI9F5KzTPkYpXUZYtCDqJGPVC5TXrT7LWL39RJG6BJh8WoqrnCCwyZQznc0iPl/KhXtB74t040/
4PXiV+hiYME8wW6ij+izx2jytkzkdFRiEifbJgQxhHd+pxkXCEtHaPmOJqZ53Fffwnh8VxTcL8Nz
eTBFVqLHLqR5ZZvgLU94l5WzEDdqxlcmvguErSzEsU4+P93E74OUtNkyBf94bWUuDjbJaAD/ZWwO
Ub/mU6sq89bEHG14f358gpX/e7U7pM6ajbcliHVrTA5D0+3DQKH5kEH3dDiphpHjztvpnZxKK7K2
qtrPf/7N57T699/kv90OW4QqcG1L3isa3W8ER1dJyF0wUPoFgpfbu5mOKA//+ceufRv2csvbZt5v
zRRiQ43Wv0hNvsep9IthLpU2ispEA0xC884kh6XX/5TD7hkHXCithmjuCFGRFWUDVR3WYX0HFxi/
tvvQhdKiWAXoch3XnDVieYQy0nrCWXP0y2FdLo2G4bAAsVjzecKdbGGgzqsTz4XsYmhcxSgTBK3J
VdTzLKH4T2lvzMsrU8WF0CJWDJaMFC9ODTlaNZPjFLd+KFTo8md1ACMzuA8teVsCEzFkzZbA2Pde
s9wVcposutIV1EVzHGDrBxmTIls2mCP++elXAoDLn1mtwHMMyuQrkMOPMwOMmal6Gg50roB6zrUn
CRS6NBqZyVZEAp9X7uzbHM1ZsaLb+M9/xbXP65Sc9BaYpuvEmsNfPcoADTSZasavfg93gvzQRyom
0qwIAXCJsWF6sYv1iovcxdFWrKUW2v9LnsZWndD836NEGf/n8+LcFYxrl161wbqYfCpDfa8Hm+CK
GUoKfk93Kivo1zUi5qPJxxJWBcG+tlmQRJPn05/n6y/pbF9AV3ielzXf5bhkjUZrZJv2tzoMX8+s
uKsYt+gl7RUaSHMUcMO7ADvyUxn2ycMmisYrgnAXTVv2vTJrWercEP6m4+ynocJP8I67bFpHyxqm
NJjubKjnU7QEWxZFwk+3F13FL4d+btO5mItizkm49W/Y0K0PzRzFNzLO15cqd+G0NK0CBKnd5Ns0
9Jll6Yda+pkjcBcWew7YopjrNTdh8Fi3f6/l5rdOXSYsCRsmooCZHA7T/WGbd5btfOm9ti/uMmFg
unlLDcaEB2o9Bdssj7gQ8Ovh5C4WRpuVkTHFxhuwrc67pUKvKHQ1PN/9eYn9slDNwmms1wZPR3Pe
ndz1dBgT7XUc5y4DljZpY0kg13xM6Ccw2G/iPfCbhy4Bhim+dE2NMe8ZLKXrrnjXBdDX9tobXQYs
7CTAr4DPuYTP/KEMpu4wdjeefWXvciGwNloaAvhmyaH8ZQ/tMKl7O+vmKE3tV5Pjrm9gFIaVLGc5
5zX+351G1fVeqsgvbecuDdaVXWBhETnniSr2J0L2L3Tt+hsY25XRcWmwfeU40saBzVERbZoHULDq
fROM9aMumbj1I1f2MJcLi5e+g1oqnXNWzw8dDb9sceWV7YGze7mclq0N1XP/e97TiWfzRKasCbYb
D3/9RIga/8uHS/Q2BZDWxP4oo/jJTmt6MnaBqGHYJh/gz9Yd2FAGh7Gwt86g10bq+d9/2R0gbsDQ
rLWu+TRM7LCIQJ2CcpdHr2Xm2nQyE20UMu1TXkv9ZKPkHa+7G+W0a/PICYIyVAMLZpSNRcfCR2Kg
ur8sbDiO4GxuZAjXfsJJWoMEsIGKcWGXVMz+6IO0PpkFqy6buvRWGnXlPO6SUwlosZ7NOMemY738
u9RVcFo074+13OhjKTR/iLZAeSXK3L3eJAu+sdrLJt/2/r+uHuuTCHDQ8vrWLqaVBmhRSKZhzVue
fCkHI7OpnDy3JBfOqoo0JYGNNG4Jox/wbzjTzs9ahbsyXH0doow3P4ewEYIcGe9W9c+oB+qnGcBd
PKsREl4CaWxypph6WxYVRPHW3usqn7uAVlcPMloKrfPEZmbv5H+TKoJ//T6oszXEaFVf2yWdUJ7q
v7RMvp/6xM9AkLtkFkcnLciArc8XuelMl9Hj2LAbFcErm6hLN1VzX5t6jPocTnPwhahyFnQyW4eG
Zk1k3kr4ct9Fyu/Gk7u0U9EJlJbBVuZtuMsDp1WUiURJvyTIpZ3SIG3RYrUt+cLL/m8URIKHlaJh
zOsLu7QT39K1px2+goZI7ttia4p7utrqxobwHBFfKTW6uBMcYpeVpHTJ53DjfdabhB9iCCyUACsQ
ydqY+albcBd9CiOdAMYNdA53miTrIbySsWLrbtTUroQBl30SoiVr0+9THoit+CBhdJWroaN3c7Il
9sZvpFfGygn8pCfdsielyVOr6AFuYOVhYx25GLbUxyatyrselecsMZSBfsap1e9w4BJS0EUO5kZo
eo5sMZx2SMqeiPXjI7hLSE1wZhvtvtIzKSueFXsEL0zqV1HiLiFlVIirxQgPV5XqMtCvEMj+6bcs
nLgvJi5gtYVHp6IPsmTu2mwG3uX3cKdY1W37uvYxW/N0N0glOPqY8rGJ7Y3LuiuT1cWANilFGYcC
YlVrtRTZqPvqqexinrc24Tey1OcA8MrCdnGghrAhsC3q41bIn7grOshZVTeG538F/Nce7lStqnaC
5G2pp7yipkox8OEGoR3cHVQQ4zuFZTI8FLArejRb3R7mcmjvgrUtTrxv2x9eX8hlhuJGtYvBV8qj
Fk0ESfJdFON3v0c7y7xh1s7dptecUAupk7/q2K+pibvAUD3u0BQLZ2QxbfPOxm/46kcLchcXMhGQ
yQ5uE7jEIe9R+/weln5aTdw1V2y7qlB9OWEtQNBbxL3EZUXzj99QO4sY8teQPN328Vl8+Lu27xmZ
PZewq/CllOmWOanouU1bJHT2xNv0xun4ytJylbEKyq3qthJbTwusIR7MITTdF68RccHJBhYcVVjg
2eUiwR/qTh8q4ceUcBdu3Mu45rSXTb503TfeRrnkgR+wxl16ii8BGYo4Dc7Vsn1IQ/IpXpobueKV
HMVFp2QvYFo7k+Bc8nF5IDsyh3AYkjftEkRHdMvsH/3Gnr88ZuParOv3uAjO4VRlRVO8QfPXJ79H
s5eP1ii91xBro+ci7X7UWh4XKC/e2I2vTUdnEdXEbpEwSXC2zfYjiOOv21T4NZ5zV62KFIMouxJD
UnbDm7Fl0RGSkeLkNSguQIXliXnI8OJjO7yTyQiVuVTfEqu6MiouPzVBMrMeiyg4w2jlbcmXh2Xz
a9LiLjyVFiptkwaPTqw8JDz6XorAT6cYY/lyovRTuEKRPcRrc1wNp/2/BMckv4niKlI1fEhKmfDg
LJLmY6eGz0nf3choro3287//UqGShq1dNOG1+U4fV5neTzryO/+4BogT5GZieG1gRKrv/bSdk07c
KB1de2lnUcKxjq2KYjxY35yS+WBbeec3s50lyYuajMh8n3eS5nPQ7Nk2bDc2w2sv7aSmbOvCdJIY
jqku33aqySRXfudYl5Qqt6WKoI/T5jpYhyxp7X7cK31Lg+DKi7uQ1B7GwixNzSBSVn6syGag8b15
Hi5dMqqqmOHBJNk5XYpv9Zp+SxrrF5FdMmpJRmP5+rxqxuJNZ+RBdIHf1HaxqLavUr0aTJNiwXlu
LmWXrUV89JqDLhel0rLZymDp80kO8gHNrfy41PzWWfja13RipQLyHpCWYsGny7dVTSc7LH7astw1
FkySXdZ9szegDXmS8Tb8ZzDWL3dzkaRaMlGQsqVAUgncS5b73bSej3ZWZlfbQiYrqXMGuZCwzqz+
5vUlXRopZn2bFhYPRlMHNtj+0C6JX17iokhRArXzZFz28xqtPKvFZPMqKLVfVHBZJEtYU0Q0rfN1
qWGkrP4dxegHUXGXRYINdhPLou5yLCAAVAFQWp5tdTr7fU2XRkIb+GqaQKt8bar9QZRwIRSrb0nH
xZFs2eg00k2fw2j774kP/06x8et55S6MBIP6VrW228/o1BfZxtYgY9LPmYq7/NE+9iur43Y/t3w4
hm3xifPqVlnhyp7iamGNSRtMQLu7nPDmW7FPkFFvI89jbOCszkAnSd/DXfq8zNaqQzTVMcuCevWT
XmUug1SsEpsVnVRekOhvYrunOqj9MnzmIkhWkWCiZdzhJrkYHvdB2zsOw/YbgeK5rvF7MYe5olhG
B7oBgt3n2zD0300TBn/BNlh+KNf0lkz+61+WpU5WmwwJD5Odd/lutr9V3V6YDLyYEuZCSDBUDgqK
NuM87SFzHg5x8NhE43LjiPI/fv61wXn+i35JbOM5qq01qsuVXGCobNvxjvfhdleqjR5YFK6HcuyD
IqNynj/tItnvDebwd0PM/BXXAuVXhvheHCH7W9w3ayW+2wklDkGnqrtvLKT2ITBBixMLoulYSi3u
dh11Nz7stVF3YjSvFjKnGPczLp+O0LNqssk2fvK2zOWbNi63KDRRlSfLntXtcN/Mt/oB/9dZ9Nqg
O+lzDUefOaV9n0uCLfggQUMfSdkv8UMNTGY4zBBPiA5BPU5vDURxHoC8kuFASGEPa1qGJ92EqApG
c02OTCW0ztDSoT9yRYO8KFd5X5VrcGxqsEExOsm/LmMSv0GTOhrJZZpOx4Ju+DD0OavpeEg/m6Wo
7iIWTZeJ4Xq5hYPH47NLb16M4637iyvfyoWuCi2betQYTtH+N5k0DxY/fQXmwuTxPqRLN+geaUkY
vB/X2WZsTmOvu01M05frQ8wgFushomfN2b69KwTsaetshu5x6nUqYW6oVH2TLpPagnMn13nJp7RM
0zOMU9hnn+yKueGy4bj44lvEz3F06qZhTHFxNJrixvhc2VzdeJnSJuQ1XB5QzzN6fuSkKTJclCNX
YQN6I/1W+m+RUy1LH0UlP69J2H8WU2e/FDyZ/LZYN3TGdGKzFhC0WqyepyMhAJ1tADmeG/dqr899
6obOoa5425f9dm4msuhs0TapsokMjdcMom74LNDyw1cxsfOeTDarnkHzu0pBbt/rtE/dAFqM3JSh
qdhZaRof0PfWxRnZek+LQepGz6qZJt51iT0HO5Hf4HQ0P6Vrmd4IcddG31nBpI2nQGsUynnbQh+l
HePpOMt68wsU6HF7uUMEW1wM4TjZMwwN4LIB01RI6lXx5od9UhfjLWMy7xudgjNta40b61Yj0FV1
63eIgZT9y/eHZl9SmBErWAVhdGoT3cAwodrNe5/th7okr+5wkIZBnzmnTUPfMdP0xbGH3HLiubic
vDdW61QtbN3OkSqW793M2cOO2uVfXm/vhi3IRgx80ZU56zIwedVLvHeStLOfbBJ1iWHG+ATmFqMT
7TrtwdTR4C/QdfaH3+s795hq5OG0JZs9q9aoY9DEVQNRLD75Yb3UhYbXSMyo5nJzLsANfMBhY9lO
DZTo/czsmTs8cl7XOS2RNUDZ6I0wXxvPNiLmwtSp5AWqc+gNLkR5hPTAN1hb+bVuMXdU+gZKp0VE
mny004e0KiD6VnhtZsw1IG5iwhRa+Kt8qE2TzclU30Nayk+qhrkgdcts3A1qUPlORn6xcW9PLS0G
vyDustSAhKO0qFKZizp+I4IAoKfyqiAxl6QuAstbtccyR1fCPwWZPu00vJHgvB4+mAtSDyu0iYmU
MsfQv4sJ7hPj1vrpNeMq6OXe29ayDyGyJfMSFcFsawGnDGXtVf5nLkGNPjAak9aQc1iTv5sZ9y3o
UvWLeswlqMu5JVu5z+TMN/mFlX0eKj+unLnctFQVDA97FNLnSdcX28nHseXinc+OyFxyWpNNiSpZ
KzTc6DfI8das1oMfyMRcchpuKFEYh0OZd6yyx2Xogqwrd69iI/tNT7MrwxLiemCNqCxOUCDYkAt0
XpV6WCW9nIgdh1wiwV1o3ipiTz0rkgy92B/8xtzJMPZ5SHaLVXTGndH8GCX7fmwn5gd4MVdScusT
o5aKJud5hwN2CyziIWhTP3icuWh0W23hWEMD7zzBQvDQ1xHPlmolXpk1c3Hlrp9oY+Due9Y0bQ6a
7kc7Vn5UPXNx5a2Mka6LLTmT/+fsy5rr1LVufxFVolHDK7Ba93b6F8o7cYQQkpDo+fV3+Dx95Xv2
SVVenawOhDTnmKNxThRtxn/Qfvy7rI/kI2F5CHDTg0W1uKoobe7rKP0RsdH/3Wr8yFYWY9x5gcL6
ypr2pXbpcujo/ift83vd/1/Al49sZdF0Iexpza6wNMiOHNGZV/CXfYXwj79rmJKPrpK+jyO9NoRd
x3WKq9gn26d8DfkfGvr/mHX8t1/w4WFN992niJ7m18CHhP/IYs5fli4nRbOrGIkZrStZitiz2df6
ERHY6Yyltb1sTTY/jXBB/jUOfu6OGZ1kVXddeqTtsDzzpCYPGaCio8pq8jk2uT7NbM/LCW7qFwjy
4N2+wzj5r/aEj2xZ2sxxNntNrzQ1/X1PXHo3OAYjtb96+4/064hEIK7WjF6zpf7mI/cSAyD6u7f+
AN7FEZbMey1zjTrkk+zCr6Vk+Z9wsn9bnR8qAivylXO/0iu8sQxMFzzby4SF+DlWs/27wuAj43pM
qFqhOKMYFcjtu5jEduBd86d+8r23+C+r8yPj2hEy1tbk+1WBkfasvVwvLTZPWfopH9KS9AFWfyxL
+j80gOxfPu/97/8HwQb1aJrd7ul1yUVewVFiOzWAoSoYiqmjRZny8w/3/f0W/Lcf9n7L/s8HkXjX
Y7uAnZF0Uzy/uEy0oeyDjSvRBVM6s/TFllL3Ig0lWTWuNIHAPHYT7uAQAivyd9VLEmh2YbrNviq6
yk9ab/kTiNeDKzI/p3geDQFvcl9AvkE8wntR+yRI1zy0YyRP8L9cPnWwM7tMNiAIiUjLbgDaf97b
TB5c4/TJQM4aukKkc3zKkcd58mlkP3epi25dx8aloDxtC9ep4atMgIf84eL8y7X5AIJYGGB3ytf7
1U42PtDYrgeu/pTU+W93+ON+F+aAyYFm1xZP9Qk2QO2RmswdjA7986C29g842n88T/7bHf5QqDTb
0Hqb9zgaoq4nl94svkL/JuNiEYM6gGFsv8IoyP+ENJEedNK8xYnOithsXaFAQzgNzSb+igeT/H9c
2szHWkK1cx3c/muAJ1xRG1zav7pdH+m0kXdw3s2AGGYT+7GaohvGP+zr/3KvPrJp00jqlnUo3klk
ER5qVSgJWZCjuGeiDCT/O+Ak+WjEBxd/puLaJ7hVOi2jejxZ/pdqqeSjNylDPg980Hl8xbPEf/dc
1McwaPLP/7744l+elQ9b/DRtMMec4gyIVZ5/4WRcr2nLzG3WcncYpHTHpRfblWdiOf3vT/yXHvYj
Hz+QeWOz9tm1xfDzmmGpVgIa+L9rqT4y8ePGAy4cTXb1eRauytq4CCrOX/7uu3+AsDbHUoLpRXq1
+2ptERwqErmI5PP/fvtU/NsI9CPVHuPmvlMY2F4dYY3MyqbdNyxbR9IoS4ocNmPkeV9mNvxSmCLn
tmj3doXPT9IuEaz8lEgo4mx3BJm3fVEng23ZowS1Z+7KMMTT3MC0nwmQZnY3bLEuEXHUZV/G/zyC
xbiCxPRbTj6Xa4Eh/rTft0xT+RNWQhrQ1Cpnn8ZFv5vW3idq6Q5hy5OT3DIaHQbicFis86TOBjYb
4tDASeHbWPtwAonuNtFbqwpp4TY+95aSMjMNrWCeDFvWuMEBnI8QoJ+RlktvOzj7PsWK1FlFdtUs
xVTr5qjy+LdU0f6rfje466axLTzJx681X+t7h8i27yZfpwffWHJsONuPy16b9vc2bMEV3cq6+iHA
vOqbEYJEpwYeKd0DnwYsj2JA9WewyFUbFTqN/UOudKgGQ9oC3mi4x5tGZHuYqEGvm/pbFavml3K+
LzTrXnq9Z7c5foMpRDOuJSYTdcUi3Za6ncwTDytviiR4fuxxOx8JDN7m+7yrV1fW1NKHjsr6IULq
57mbTBwVk4rhzLp39QD0eE36F4ihECDQmPxb1MJQVXDJEgT8JJ8zqcjPOkt+s007zOlU+EJzIV0B
MTBRJdjbuoJ+ilamH4YqZON0bIUcQMBUUY1RLoedb5iH/ks/dIkok65Z1U1o8mQ6L82ekIc8WiGB
Q4qLX85tqNf0s3e954fIWbx+2uj6PgXOrC5nzszZKxZfcAMcvqVtIW279IuELVu/AP0ZC8Xhmv2l
lmKB7+eg8605YNt07VhGthP2NhZ4aZEqN5d7kORRGUkyRAPb5FhLZ2QBZ5hsiqpxWJy8jLpTzYNd
p3BUWO+33RaW45T2w+3ieM8rO6i0oGhKbGU7E/onrkVHjnTwnBwtpoLs2NI1D3XVmx2YQIERtusf
LI8mcUd97Zsv1ntGHpyI95EVNSpHUtrGaq/xTXwXnQAeJrstlQWR48oyO3XHBPl44Qj7Cpm+zuOs
9seotkKdFERz/TfMBvQS36YuTRZfJOALzIgImmd7mySkS29X0ELUT7XLWN3GasB/Nbgm9KlzLYmK
DTeDHhtFLTumQ8jFebF1EKUlNejdRU86R8t52HJxhzyQXH7nUKaEI3RmcMUTDi+oduMiWAItazbW
T/UMO5wjpFZsOTa+z9QbLDYHMGnQnM3yoU+xEE9immd2da5vewCCRgFv6OUEjtm47+38qMUkD22I
alCqvPQzL4Z8WdjXLk3T/rvfqO6fRGYoKhYi8HhmU9yn591mfP2NONRohtfBovytzdZIXlIDI6Qq
btq2uYys6ce3NA9teidIq8fvOuSrOEMOoaLP0mQ9Ckg38FWAD9mmWSn40tdf8Co7PfaeIgC0WNJI
2HvFyTCdYHjMpkNmBmI/dTxbpzseY13DlN9E/OATtvVf4W45UXSaXYN1PBmSn3o95f5uT+XYnPO2
Nf4b2UWCdPmsH2RczsGTSRaejSm7cBgA2V+hbt/VnA6azlMbwxns3K1mkzc9BA/xmTU5KneoqNZu
v6y5mRdZakqRETaSNXvfXSfEeX1FGq0bj/3k+/Q2wW600YNTrm6vWkHQ/HXOGIP/HrM5SwprF4QE
FhCygzTbYa8wlxW/qX0KUP66Q53XA73ALoR23xGaOfBrMyNdRYWGdqduwf+v7L67+gAvbuGf6sQN
pCvaWCfujDIG+b4VtTPpzpD7q9Ue91wM9nbrcGPuI5aBi1NIPRl2wkEE1V6cKzVeFjct9o1rlrBz
4mBMUCjYRsliCCyEqh90F//awxxNJ4OAGrAYQuDzVrCGRpUcYiQWl8Q4P726hK/k0XZW27bATqMk
XB5j4iVgKgYYaejyluzFHjscUDk1qv4HPhpL9Mx9HE9XC1+89ZSZjovbWMez+Nk6JDl9HmEoaI8t
S8f6WxqHJbkzPPPjc9Zikf6ek2jmlwbkKU8QYJPE2T9wBxvDOUXGD7kZ7LzagkJv59/4PM9bU6Qz
JllfeaKG+OgUREt3eiRsvV18iuao6GYp9Os0TnV+L+JuaL6veBDmpsj4MtSfxabq6NjWS8KOCd9W
easg34tKn24xbSqTZCmMb6MlOukweXqzgEOmXoEdJZ2HdhgpG0NVqyQHzkJwmJCfezMRVeGDjNbV
+8MxbGUN3/ttKRKbBMIPCYupvlVJDI18ucMPa/61Gz/o19bSdnwddxVxtGfIS/osnNDNp9SBo/k2
dSrdXBVExCZ6ZCoFnnQYxz4Wt/BvNeEpQRLj0JwN3GjFUsLJYfTnqfFrKs99XqvtzUAshuNB0TSr
D7BdyI1C2hPr6Vqw3SjKEEsAz4+sGJM+mm8T4VVdWCQ9c5y2dT3Ahp6FMdD4AFYeE0PVpJa67MQn
MFa+Dwo2dvSELHNYhxRbBp76j3aiftxKNs2gqpmthgy7EJuVMyuYjRE1BBGuWk8ITXWDPtUwLJBx
pVguInsFPD+lT8kM696lTNec+dfW2Knvi1THjbq65t3SscxU3Jm96MTCNZTDc7+zSsyj5U2ZgxFE
Tq2NdK/hFZu29AKL502feWTj+TclPeOnJVFRf2oAPYmK7iwgBZybFgXTqoaGqmPseC07DGWQYHpg
7bxvp44tOvke1Y0dDuskst/tzm38xs2c6nO/xpjIJVlSdqOyj0m0UlIwHbfZqUO5IW5ymZD1PERU
rNuZ7nF6Fcic2HBeL0Yf6xDN5LNNtdwPLI9q2p5ksmrkCw7RHP8UJiHnLIuz9iQozu8D8i8GOpf5
vCONTTUkTpDpvMGprwRKl4DLC47PozTSwrPFzLOH/DDdLtEU7EEuE8zi+wn+wjMcfE45yqjwAyQq
0Mbxk0EIuASdLz4vGrvm/CBSAd5xsQuS28uCyhK7hmrVVOTwn34SYEBbX6CqWjJ72vSYJM8xgr1l
dEw58evVMKfapygeYCCLkIkE5RoeXWRPQohv8+YfGaU+nIXi1xjsnkuTwN4RO2zuvi99Dm9QP+xa
VS3fEnGh8RAE/m2w0YDEKkLVP3qroX7c5yZqrqisWfptDDi5HkCxN8lz3e9EX5DfhQXIwA7EYGNs
6WhOa4g8vonQ2T6dcf9W/bQzOlyzwahfGDrhMGzr/SwdXX5zPjQg7iyznfvHFKkY0y3vm619SCEK
pg/bCnD3ZUshgjlDJWBUU8xdQxEO0aXbdnS1HtxbHscRPXZyJOJ7NvFpeaETZFYvtTSh/tniu6Le
0ZzvzY965BEjkOvsDXvYTd46GBd03UjwywizRUM6BWnjkG14fsMwr3EJxFZthSMZlxcBfPvYrg58
Y7gn9uqU6JkP2CtW3T7UbJIRKsqOnDwDqVDlBoTNwyxEEj5RRvwcl0SZEL1Mzqt+OWAwUdP+/J7g
eMq5wFE98lrkTRlyG6UoznbKf9UwQE19yRDxRu7ZvFB1SdaduiJBysRpN1n7wlsje5T6HH3c0bUu
U6JYCIJA7zIRbN8UuhXG3ye17lxcTGybGM7nKCQDblwk2/0OfuHN5Mq237YCf49Abe5oMz0NOCCw
/UHGUoP+JAdlq3QLa/+L1lv0hJQ1dO8GJrc3FmX6uGNHS8IOvC6L5CesWriPc5hKL5dBoIguIOTe
yH08eoFhbJ3TXN4yJqAGL/WMkKUD3rg7a9gIrZ8a3ufLeufzuPePi0PaYtVNXUeeUCgoAiMDvY3y
GBnC+POUo1o52sAm8RTyvllOw8Tr20yMMO3IqTyh5JIawk+ic3OCACqNH3aUgebQJ1hX7hDg8DH4
y0wd7T0q6nd8r4nnCAmrrZ9/D0s78n8WGB19WVgi3tCcYjM75puBzf+c1OtU9TD6/rWxfC4VRonH
cYDTW10GUcvMlth80nk7tAvks/6UTUBE/UWaHnFPaPBzLapsQr7ppwZ5tMtYYSI7ellF2S5S5PBM
IZkeaT4syWPGmui78osAWVWiMxBlulmlxRd0xnDzmnQvLbzxlmzjvGyjwBBdZwCtZrRqMjvCOnPM
x7tmTcnrkCIOsi/XNmqTukrmPop5YVro8L4htztaqihd7aQLvS/1fOfXpV0VqJmoZCeMu0iXHIZV
1v0PoXqxHDSeCPos8COma+75QrsSI5+xan2/TaBtCYdMvIjNe9lbeNInaHf7bn51KY3j0yaSGrMz
vkYh+oJN1rCA3jXS22FvYnj1FnlI1owWHgmh04nphjZ32xrS9LxMuZjeZgFDs6YYpcG4ZdgxmaAv
A211uDUwpU5yePBOOElrkiJBUDscj8AIrqzrdIkOqI8PYploZVOZJlXQZP2uFhGdeJJkD3baoqiK
EOJ3Avaevnl4mvTHsfXtHdYKu8mEzjGEGreoHOc+vZh0mz+1K3MvE6d6LeAmmqNdA5A5FjGmRVtB
0pi7/BPLshVjCNu/pS04PoDWQTkB0W0vVpmzJzGjxUJJAhPYGG3hSWGnBRF8zyCgX/TjkAbs8Gu9
p1flTLjB0zUgnWxfNYDufL9oGFuVoNeOqL6X+UzJiAJlDRTMQmFKaJjCqe1nWcVgRp2HlL5HLdbL
tVXYoEQ8u7I3jt7FMQCbuOlbFGygpYusDsie2cmBDyEu4IirS5GkS0nl4E7znPXfh3nApgVfz6qt
eXyAEyRDiQBGYyqWr2HMNdqyDIXTiJZ77wZyaFrsGVPC91KPbCmEy3LA/AA8xpZ9SZt5xJKD7Awb
RX2IgJ8kuAZRfRw1CeiY3HjZovXnmPUMVaNEw2Y4vo9yei3jdahx/WUSD6XRo78RKBHQBWTTb+9Z
/LnvsH1kKpq/d25YSp8F9shC335u07a+GBnqayu8xX7iB+TieVaC4CgPm0rhnRYzIw/QbKFsanIf
ncGqnKrNtyjpEEc1/pi2FpGUNcRLLXgin6DZxrSJpfIo6sScdY8iELT3dc9KGpkalrlomzdwj05g
WLMbsE1cX1BsDSfpZkYKUFBHRN7XmTAwj6TrP6BEogBGc5s9IjROof3na/8G6QI5D1m0PWewXTg5
yWcNweGOiyYVrWTryaFLff/Tzou4mRgbXuTaJ1j5icIwhQFJbrAYjp5KpF60fXamrTQHRFVgoQdj
z50KGwIv83E5GkRnNgXxdfMmO6Me2jyV39yiWZHMkTGHtIndl87W63bUoFayqyJOH5UZ2VTFWWdf
qJT9U5919LWOe/V7lmv0GBaGwiwX4vOOnPX0DrFBzcMcbH1ZkiaPihW+TxVsYVADbHpyJ4Uh0OuI
fdCf2Q6Yq2obWZ9aWq9wVeg70pSITdzOdR7L5uBIFC0FJ7qNq94hp7kQw7wFQEftZCuN4+uAiMUt
/j6YFedyoUAbv4kzvo9fEjoi8Canc6QOHfqY4YBuPcuKYc+b+3Tn8i6NmZ4OC4A8gEhm+0nIZr4z
8A3uWASrVdw7tIhoK2fgCTgno8PIRXiBhykctsOEoLHftWp1XxLUUMhCTVYGQceYNQUiAodHGaPE
HPd2um5T0oXCxsLLe0zDen2/o/yVBz1m8iFLcptXu/Tv7UiH+qIUOOpfGVv5BTw/d0xYFH7XIwk7
MM+lvkJZ0/DColalJVZHK8uOuKktE0i+HlK+4DFaZkP6iscUFjxdiBakmK6UhyLwPIct+8B7AxeF
NvWXjuP0OxiT+vdIkF6hgjT0qUn8wO6iMIpfhCvblEwHFLRxu5rvpM84VjEmAOQAQgzKFI676g6d
2MYfqPGGr/We12/Oh5QWsYgkclaXDKVxM9kZWqwVXWa5zfk84WEZyDfllukem0L8GnyzvAWM5R4X
Ael+QYjGmoyWfbxblpxdl0Y2P1k30n9QsvGvlhiOnkzaObrZkD3yu6lRv4Fkn21tJVEn3c/70Oxl
tqb5TSyHBJv5OCTPGtnPfUGw/ptinzt5k6ACaUrf2mQ41uuw26McstldWOzM1cfvEAjHh+UF3sKO
qDsNQI3ON12ZQofIvyohs66SdILMJ4HEj5bT4md3P1Ki4dTNe8jBH4eVY2cTGfa/x32f6ujbiqru
SsM6HjSsZVm1kxWIK5wHdX4AwWN8gUkxMmxItgqKILha5k87Zq1nIB7ozbApkhrAkOjcrR8J8SW3
WwRdjMd+0TjPkq+N7POHPVndJxfD07Pa+ViHMkPeHujevkaeJ46DdfAvHRJxf44jbFBXIobsEG3G
PqdjFv2InOEnF8SobiafovxDFKseztui1Bekm6ZzRdDPPi2wsn5rd93pMyh2+1SGFdDekRmYJkCO
2JnvHcRID5A+2/ueQzN7qKlrwgGYBZtLix5EXiVQ+emMV+TXBBQje0p5zNoqY8HhPhHlZbkKEvoD
Y1D4lA3hDXoOcD7GagxZ+pQvG24o3rvxBW/s/kAMlEOFw2GBKK10xZHlYFVtbxbZLq+KDkMo/NZh
nsF8Jk4kCyMAlG1DEZ4NCzRAs9ILBzgrm6pJtmg/qHSV7qr2Dk+qBlUjueC6SXag6dheVI4J32LH
mFwSXLrXaFoAvXcoTO7yFLrAY036YbtwrV12sXnGv4XJzfqRM5XYYtK7xQOBk435C8CDRh8CB0B2
3qN1ZmU2GXFTN+sGXSdSwgBrs3mOH1B7bSO6hHlsSjGvRKGFa+elgjzh/fxNapfnZzlK/TVTpOmf
8jFuoie+xclWokB36ykaeiSk6I3Hj9Ns21c97mikqdoAZ8JQTWO2Emfxz67hqEBSQQd5iMceEigC
gcKEyPOMjuhpZ7JWyiv+0LfR/E8YJwV/TO3yAzo8ACsQ1vYdYhib7pXObVrxfWoRvyy2uaksQ2UQ
0Ji5o8iX5hRgdsALrWj0c585vwMiIdhpS/12wQzEtD/TPpDnOUiDXijU5rYnyJJ95E1KLoAgH5tu
SR9iSfYrfFlxZd3m4GwQkpoDbLSmSU92WEFZtWqS3/u829qCxOl8QdJ0m5WJWuVpT5Af821EHNCB
+CGgwHfLbZ+1Gbr0ZbW+oiuV5BTxuP/q+yHJK1S9wUE55qb+5LdZ40ie0JgVvU7EwQGozAvjYsRz
zVnT3yWxaMdiQGVpiiw143NjYbeE3WUxJxd3+68mnTAV7hrYq9/3yRzGQ57DbONKPbZ+oLwC1QVV
dnh37ItQrJHEw+6rGKnKmmplu5sPSZbn7VkzIlgJdDQ1R5ghmqWyhKm8XCRsdNiwMMw8NgZdBkNq
81zEZMGOmmY2v6ciWssoE+rnmmo9o8dQZD62JDh+wJ6Fmods8sgSm7dFlCOJDJ0DLHAL2TgzXnbb
b76ybmtE0XWzM5XxoLAhQKXXFz6l7AG4Na3aLpX3os6wThLFv7AxAV4l0OYWMJ6qzRcZjUgl0Gve
odRr8/+EYmatrijGje8/BSSQYskn6YslTscTFDM7KcyQdoeVUvO9npoR8d0Tmv5mMJizzHl4noLb
flAyUfjaGAwQyiWg5D5MSmEnALtckMcG2S6fun3XcMCse/0caYQh3nuBMDc06wtsthxGE8iKrqMV
6Cgoyv3JrUBxSzx43BZDj+yWAqO07dlJv00VMH2cA8kE/K8Ye9KPFyI7/irzRtvfe9ovbYH2EmgB
6R0uknWzvKlD2ialtZkFH7duov3RM1nrU3DR7FEhj/ktuPrjYz3BuvTArBKiUiCtjdXKc72Xofby
eYWuci43OBx9wmQtvPUx3xBZ1sbtmXZxe8I5j5NJenM1wMUgMUbX+D5ZmJsHtWBNwSp26+hN45dm
uG6Ksx4DNeAM50nmZj107da9eoDdB+lq9W3J2Pwdhuzbrw2NzRUAPFZduq2f4J0I9VsHqaw46tpn
DxNamwseLbVUW5r5rrQBcmF0Nx1PYRyYRsOn2GUjOzHjuv7yTpHfSgwHlnubgRdwgwGWzX9s6x5j
GhdQfWPDCOat78P2M+xNIo8LmeNPrcR0TCofX8BcYDfTEte/0PDQ4bTutUKFjmHM28gCVoEUawz6
TNpzDIaZR99bu+2WMgB/M5San8SyPCQ1zSpDMz2fUSC4ok02hMTHfvyVu3WY72SNGeHBMrnfaIQ7
X4RPw+24GHpqiNj7ErBcQ4H5Isuw8rVZLw43GgApXOwvhg844FDNqaEwaxYAOwAuRYQyhBIn0OuT
X43HUKWYIwxnoNWaf89Q3yps9bMunFT1l63zK8fyGrirZBRmbDyLH+9otKrfJstRBFPI4CiSjDJM
WbhUy10/Wu/ObhT6ZY0aDDkh2f684mjDYTzsCgDmmmEQ7IW91iaPn7cohT9xE5HD3CfuEBPMylrs
MdjoUlSGqWj4IU2IvO79ZI9Lio+PydgcB+WA+eUQO00GQ57CctEcAQv3slj4rHwFLaN/1jpHJwaT
a4zeA6nveuVQ8s56HV/nVvuqDpTiVIk6U/Qi2Y+1gr8uZlayRsJ3npwXbucvfJ2mrhwD9hAoTvjd
Ynh/TrfaZpjtKPaADgzzbgzNStvRABCglun3oVPzcTRSPoE5IKqR8aVae7p8naJhqxKMnJ89j7oH
g7CyEjCnOze8jr7gaQddlCDBpgAaFp+mOpDDMgBAwFkoT10KTRd4HzXaEoE40tIYhefS7BYl3Aa9
B1ua1zj2MD+gwqF1U9N9MOB7ihp1bxljtHVOBmAAJEh1N6U2KQCJrmg5R1gVryELBfIlkXiQZ2m1
Gf88gxVSJSmEzHTl9GxcvZ6zGMNYa7ftFs3GdlzxRDzONFJnUJLopeveI94js5/g+dXdjh3ND9a3
Py2E5CVeCkl0H2pVTE7HS7E5tVUuX/NH3VLyZVEuqTCYJA8Adbv7Xpn4JxZ7Wu1Z48o0neu6Wh3B
lEMmsnBpQ4ra7vWh1nP7mkpghqkh8jyouKm43Afs4lH0CrpZDUBTvcYbMyeElovjLMDHwrrIfnEI
/6fmsCOYRFYt491Tw9V4BCKNsWi9rlUa+HTi48ajQtXzPzC6BTTTTvvFu+wXCu43Lxf2DJOMrZpg
6nO/tphZLcDpPxFJ+Alj36RS0ZpfRB6i+2Hxr6x3/UH7BtMVWefI18ZoDy1Ii9Oy5dknIAvDCaCV
vhIKyThIhx4H+da+JdnozsAh2VMXxk8D79SXjjCEok6oAaBQGmqYo2p9A99y8Rx3ild7AB5xjFhu
Ct2EPCmc20yxjZxUtY1/QtU94HrOtNrzYMBfaTbGDxaeGaEEk8UW+ULnpWzAnmhw2EO6UHkNWpNf
R/m4QkWatPDwfG0Wm67w6ebEsuwgkaxcTs3emPS0jBMOQs0izGMe/dYSeWumIUmj48YgrQIqNY5y
p3gADJ2/znu+2jPKtm19AZTaOgyrtpDln5thzn5SvbnmgTQr9wcXiy38Vv+Po/NYjhxXougXMYIO
NFuyvKpKdtRqbRhqR08CBC2+/h293UT0TI9URQKZec+9uXlmrJN1qYXcFbpQ7s3ELDP4ikpl9xc+
bsJihAtJgMw9yOLRZVGLdzVDW+/8fG7dH5vnGHVxa6dFbvTGpVAvMZaygWtvdrgl7UY5y384xwv1
N7KWQG1JJ0tnAOflD6g2iJteEnY/TEU6+VXOTHdz4s9pbKih/TDK78iftbMf5i77fxZAtXfDcXwr
lqlsk0VHg7XPZlVtKUPdkNLSH0HHuRFZ8Q5DKnu3+NpU7aN5ZZYfNPcyz9Q7DaWkRmo4btq0bMz2
brOZY3iOy2gpDsRKOnYaN0reGKq44Ax1Vst/M/Re9yYrsXUvDut2hjQuufhXdm8tQ5WUvKzVtddS
tWnskG9N34mM5Sdcy1332I2j4ZPODdPapN4YWKfN4gxIDZ4PMnOJY8/frqQtZPnHaPVb9Ei1ZZfv
2yKMTMzky+W97BQPk+siPTl7b1vcnwivkfNUM2TJ/xWE7/6bQkhsAl4B1cvdLOyIbrZnwnDuh8nx
UiZNxnqi9BnzvY4K6y1eeEpIn/frQtmACWWIMT5XQqgkt6ayY5/qWDI3HsXMXoU0KqJpfR0LxJld
qaGerCTsAX1haftxbZF97cye/jmLhODbo+f1vriuTcGyPh1koA/c++OwjzPHmj5qYXXL35iRUuQS
WzusQ0c9RpL6miqudWbKXE8l4p9eZf7DqywUcdK5vMg6t7LQUburJLjZpXFBjmrEeFb93OJNtM4J
3mfYznqwdNvvQt1GzV2vwxofw6KKpDqzvDGnLGLlvfn056nN08XG/A6ENqE07dqWDPr/CkZb3vPK
QiKpdqsOpyAjqkoQqZcEjhF31mjFE6K1C6Fh+3xCcyIygAGZWFa+XrXjhV77QE9Kt5t0LlGlf8Qm
hNAHbw5KA/5T9IwsHojVyPvhsJYzM7DJzoPmptDDmt8IWJ35oTmwxL/KGW2EyaBsltI+2dhA/ZZa
IYSVQ9uq+d13o9uWkbM3TtB19E7FaI3khxvHYtpwbPky8+bMeUIDx5LZ3jUfdj6HcufpMSrrF8SC
benvke2Grb0j+0uZX4GTB+tXE05FjcK9Bc2vlYnApA6l5+XFQUblqmSqXWHULTcI2Gx7CMj0WBkP
tEfznVzzIg2bfhHg51Gl6KE5nRFhzjam0Ap/QkJusfuPeX8d7nn7mmjeReM23KDSm+7mCFqz/sBd
GkZNkk2C/mTzOCf4pNtG/uJlrvybPbqlStTiLf7BqcaCt79mQXo6Ozoi/WuM/+WFXX7N1D/riM5V
iEin7K2O2/wo/dw0L1mgua6N3Q5PHCZBdUbcasVrHZVT9rjYzTzeLAmdeiEmit2lmR7aHcy62Fc8
btQms4r+FHFVx8nqVYpXNKesoGRUo/Xecmb3e37/ZtqXoNEN6TWRt3cC20z3zGeg8yVyE8hPiC/3
j/JWEzFaQEBlrL1E/lUgUtNzIG14xywYAK6cPm5eIlnG7O9cAzsIdnNjuwNhPn7zUQDZTI8x7cWW
IoyG6oYbPCoPm8f7u5cxInDiTauRbqoKrIHvSz8u3j527FUn9A/mcev7xfTJjMHDpFXF/PXJgnoR
ByRm1qJVhHRsFCSrelCumtY0y5qsOJHYWqBKFhvb6nh5cHP27vqicmvxf9hLYK9fdhe5zm6baMgZ
js7b++o680BxTGjyz9mJ++O4QKx5eRCeY29k7CdgS1O3blivF7k2rxKDjIoXvQyZYMfssEpj7jGz
63sogESYImSBDQ+A+5bVgimRbKwGr3rVPGk/UsGjptqlaCnGaUUtrNpLXZehOQckzJzB14PfIl7t
Yg+wYX9gJZtfc75Zgn8XtZGY3gbQoKE9vAwwAuGfgNn8ryzjbTmtdbd0O1KImAyGNqXgOUR99y9A
CfOzX/obQ/62i1h1KOz5vtRWVT9UddFTbXjt9OXL2Fvv9hrLT7S89U+bhW2dxjIr/KSffB9VL8cn
YkGvpkuczVFazVXRcnGwx4wxI/84UQkjNfFl5UlprOYmmyjYd3k7H0UUrhWbXhbGEPb3i9y7MWrI
JofPYiE2JtXI6dwVs8xDRqFu/e7quf/bIBT+Yf9Ab16NL9TnZmE7eK5YRJg9DENtkfC/WXN8yFDI
hz3gpJG7uNMthcniFd1dbOXCY1syRDng+aqslwC+A7OXqYdfSHLfnPH3uF4n69pPTPTXQiLZ1bk9
ZCgxeeWlSzlBwInNi3sWaEZezYUq7OyRAS5erwTetdb/2OyYO/sClIViy46nuN51YmudoyUHy/2w
+6xX77xV4fLtf2DAtSjWdz/GjLGHhC+uDf/qWNa/SqdXDs+QmYoDKdgyeIAh46ouNb6vIK5VmBrL
cU8AShXZKAWDhVH38nkOXMVwcwBVKJ9yt/fzFwZVwQsj2Dr/E2h6Cnuq5o+e5ORnLKZrlzoB5wOW
qUlz9ltTY73knF3PfrbmYRqGs4j2wVrUYKehsvzyYWmk1/yofdlxXOaFJU4LDVh4iiNGRocwYDxy
gPAqpx3hDyAq7Rbh3RG5gvEJm8reXhV/ug4J2958zqXQ76JN79n9Q9iVl+fKfWtXhrvrsXFb4+1q
jHtP+cgOn70PlcRzZdqlTQtWxDOeXdwYcCVhLUvYPxZbXWSfjWgqcWUgNGdRGsgs8hOGSEbtPRWE
4hbllMaPbIYczm1fej4i9KA4l6Yq1pcx2pY3qY0qEku4ukhi1aI69Eicx3ab8nPYctKf5m3SC6uQ
AfgQODiHHuSmjfsAPmrXrz23ElB752/8erlkUPkhzNT7+yUm82Tvzcs87BZT8lsEJfnjwZR1r/G6
hG92HMQ/XMWTnLJM1bb+bass+GfRZX/d0Rs+I3sO+8OKgjUTGCTXfN8YRsepRVkW/HY5+6wimWIy
vl6iJRBmP7eFVu8+zn7r0JAslv3pKDPCH0aK+XnI3ebBotR50TJSMChkypzaJhMbGsM0hYlt+ZVm
cBxu5GwkU9Op4slXXWM/zg4c6rXJRusqW4gWbs5uu0uLsgo6u6rruxoLNBXITwxXbdE0exFaBGmE
zWgEarmTe28d3Ny5d8Ygf+raoUgXuoRE0kzPySKC+DR08J1zZ6kPlvfpOGlyt3iUDsF3T4JTsdiZ
aux/0pnkAADKp+rqGeJ0t7ptBjZ+sk+wgVuqqyK1I3/lEOvcmFA2b3U5o6LC/Aw2p0/BlvX0jcu7
T43Wdv7cztXQv0as067OQ9Go79qfVyUxm8d4aZs98bIGYwl77QL4HQuq/3ZMwmwzsC/MKl/pSOJ+
rwZ3vvtuJ265zNQ5pl4AtIgt13uBaFn9Hc2W1u+mccErwyVom7dSZna3L/MVYsdBg2EiuGQ6v9ts
g36sHbsTKAy1rg/5krXRqZOzKK9AfBUD4lmN2T8khWr8qeJG9m+ZZ1CFKKRGvgHT6lvGQNY/wMCP
EaPHeeIP9dirI/FWcP95gcZ0ivtxXs4NZO9LNbm1e5CuzJod0vCWPzkmQ+ouLGDMe4sYRrxb69Cb
J17v2suLsSYee1nn44hLgptP3BC4+SW60gVUrHircMoLHSRdZkZ181hY05782hQGgWWE5WRGbo66
t9pDA+NzVgtHRVLht5hTCtXxri09XYaIQLyu7/PnONT9ZZxddtvHVgANZG3QUwNai9gLdovfcvSv
tJ8s9lirIfO8DyqKLUhDy++9s2+E+VdJ3qK3xTTlrVld9amxnORJ1bNfNKVdX7bbOMYBfAVXx5gi
xEL+yc12qocJdWjZt8rS54WMYX5M1YdPIvsOorcmb7pvjSx/DXEgj+E62viTRm+1TyD8YjjEiwnJ
9jUUyWn3PeW5MMvMmONkhTn6rBOf/0axEGHqz4vTpVM5dmcwhOFF9ZZfUG9u/hbvRM/VlYKBLcXT
PBkoBN7EkVYttP+BTrRpO/Zuved/rnzkBhV4D56yZHzWrRqaHXYwtstmNT34b57q6TM327iH88KO
4AdZP+yl09Lb+03rzgc315KC0FofhZqjQ5VX9ZbO00Qg5+hwWO16ZY9HZXT/hwqr3s+iXq7Cd9oD
jslpt1LeXaecuWaP5+BzifuKB1LWxBAa2e98PbZPTpXJ9tiUW/2INNKeCmdtH5VVenvOMhfNcd3m
w0AtlFSxiU9CVtsTn/I47SkJGwlNEthjSocLXerJ/DDl6AXPkstm4AskhOrVXtnQ58dy2oFUEKW+
5hOwqj/EEN19HQ6MBc3CfaG1jybSDzdfmPynkP7q/lcNzuj4xwUXkfsxDFXJyp9qaa6utsWrWwTR
jwzyLU/xGGVzElmIxCHmVZ0MbeX+XaGjTGLH83IrRL+cGq8GgmkNAm03fI8N2F3ywPqSKOezH7zf
Xl8H/QFxFe8A8nbTpnPHYphzbuAnWsfN5cnOROxRErjkRdq5f+UbowxYhwywqnYUWwVs/55FJSPS
QPrWeBC4cx7XYhtv/CUfYFsEmxBEYF7xHmJqraOhdtKsmOyTEdBG+7yprT4d4OUMmYjcFZHR+Tlf
rDWRtF8n8HH92teDlzFTCubtJYw6Bg2GXNw+qYfQ2u4As3DhFH3Wf8HsIYcvw/x915v+6LgiGo8I
Xdu677gS7b+2PbnsSIJ0qlMGEzCGi+c1ZjfS526PzIWB1ThYlJB7yzjtwq4Hh7vCYOzpj2TP+dZO
oY4WL4hLbC2crJjGIkHcUxSWlR1b8SWrimwA9mnojmKII/EQjhMK6cYFfeIYBMwaO5nRYC79/EQ/
73/FUgdYjvy5WJPG8vP3ALjtYoeWehJkafp73wy9c6fcnLKd04PI/7DL2mIsaFvRPlxWqmUe2uik
eCao2yiwi1TQPiKLOWzr3GHqmrakDYN+eDLdUmQM81ZHMfnWeQbRAVv7SqUyT/y3ZY4lo+m7N0LC
Q+uySDq+vY4d9Z/v9+uOAyV/Y3sTpS2xtiXld2nigAWpSFJFAqfNQcA4kVPcRgS4k01L0YUqP+/5
jp0vm8ZkX0y+EAeuSliFHGwIzaumkk6GpYY8WTYI29tMwRqk3KarvrIKRlUHBwhke3ImpR1EE5bP
Hb7PYbbOIUvaUSIaKIYUL4lT7HNTBcHTsuINT2Qg1+AxbkVoHgH5iuUMF/G9N8jmrbpVvKrtZQ6F
9k9bLkt6P3td/GPcZ07x18VyQFqvVTLqKBBcl8Sus+hn3Ed+8MSOe+3zUluFi9Oob/JdUNgsjJ3W
rA7SkUOhSwc5YjNJFOybet5G7l6O/rwBwkrJSra7lPyyDDFiykZoznTzgG2v8aQGAUTLMNv6j393
9s8rtmPW0nvRtR36Prs5g9dk+6Vb83dv6oov7GGMu/1CLOFuGDbB+Db2/Wh6R431u4d2CRF9GFOC
bYKzKrhsT+mDtOmgkxnLlMtcFQZgV0PHMyzS+j8X0448tDos7WMXhfPfvJDEFwZGy9Po0S8krCXf
DiHUZ446M0131Y9TezDzFg0vnZlqC+ilzFnTlBVyKPZz3NW/LUR8fe+KPNJ734+3YxBay5YsfVNY
SfXtMqBebvPDlpUl5hHMymmwBtEfODP/RWWyvBZ9iAIaFS6dbbSUwCbGjNthoJRYU1wytnxDt+Wj
t/LQZgrPsoUqyZvZy05TL9vs7lnG/nZ7jp0HUG5Di9184oG7n/2iy8eu68ItmbZAvAnJ8m96dDuq
rq7ANXlbNOLE37wO8XmZrghfh2+MC4EODfniM9FuD24lDHKUtZobD5JDJV0v5qS1yJ4aA1r52tKw
P/lcujAE+Op2mdCrubpVWYeHCJn7k2KLRFu34xQtEzhn88MeRTzgBRwgr6PNmxn1T6Wf1K4RPDi9
+qlj1e0GlJ+/QW5vlCqkyZ6seSl+FIvu3nibES5F5p4mVN7fqhTmdV1FcHU7bX5tZdUcyESqrqEd
BuyzgmlAfQAwLIfqN0EXsksbV2yYrsV6tQDzdDoNakX1y4ePFkMDramcwnuLM5QbgrvTsboWZ2LN
iDx0R/kzLgMLOa0x70CM66NBfTw3Voh3sM3icl+xSObBWvvy7jQznbHJLKZfoSIah1bMDSHM8+mg
HHc+go6Mn3Bl1uNSlCjskJgPGEtVvMfQ1v0BjbJTHDNM6/VivUXFMrz0m1y/2ImxXh3MKk9ruF5q
HqQjtZJ6tWfF3WWHw3QEPs8v0TwM595yoautmhqT+C9774j5N3MJ3Di6qK5QYbjA3NVhdVosfgIO
S1J81vj7YmyBcti93p9NLuyTu3TbLeQUBjhp+x99DlRr8Y38Luay/9c1AWaWdbTeVqihF/IMlms9
r9PZBwK5el41/Kk3zzoz7FvO/FV0NpTVxS0K6viaz99En86cBpLQweY5UBc3sxx2nGQRg0enyxHD
7G2PZooKCZAtGI+tMDdxhTaJix4XTD4F8oVMpnUGAYssldB6ts+uC+AoFqvbu2O5fLRzy8iV4VYR
7zZCHU+6WEfaYjbGpENF0zd7frmTYetypdpAp6yF12TeCCbcad7E4BGjHCYYwFDlN20pUIQh65vU
rp0vXYfWmfVQ2SWL1vDnavkeQ7lI3NBAxl9bZU1AG3b1vjghqsu0uFcEluVszWZ6wAjT7bJ4iPY5
8cgXOVnlzqry9R1ZlBj0yF6Tkcr3233oHD2aV5LA1wMGqa8QvvY0mng+0cx6X5GS44M2on9maMj0
1dPU2iTXpZYM5wa5xfY58krrCBtbY02w48OKCZM47cz8Ng5Oswoz+I9g7IZfOQ6aZ6RxDM8LQqW0
mvnIitSRG5LHCPp4mHYMsFydbl1o3nl+gVZUH/2XoW/VO3e2839b3Vl7hAB6VjTru8M7h3g7ZfZI
VWp3N73VwkmF5zuvuSXUijRvt5ctryWNdLW6N7ow+yIRPLlsWIYAxIxqw8ojR8MVlOK92IYxrdWU
lwkLPrFIRwsVhGv0rnYnICCmKtvraE0yOvj11vyIAp8pLCO4Pf0QrFw46+oJJoypDoMC67zJuD31
HhogS3IxDnFGdwmVf73Dczf9Drqg/MCfoRE9woWgMb++ybxoX2K9Bf1z6+MiKArZfuiOLfFJvJHW
khSjH9Hg4IvGUddAFLljfZe1B8IFWHZsRFVdpjZj7J1544oGuG6XUvr2Aw7t4WihvbR7at/6baUo
hP/D5YYZw2pQGFkDKlzp/Wj7+rOLAoXveJy4CKegYicPISkIk4Hnps4CXH2qtgFIlyxTFGhc2zuq
inkXMFMAH5rao19t4ssFyrtrvCQ7N+q4aflaA26RhRaoQJtIqYrrlKdsfbeBzKYEaQz/XcBOvrOw
V2BypenQC6srDws0BL529Ibwgh/Se+6XYHjOjdlOymnrGXW5mKCalPOvrkx7waJuw/O3Ftxh7NOA
AWWp+K9ispon27f1L3U8lsG7/lTfSMAZwwfE3Upgzac1PIGob9BNsEVVQrHTZcmCKe1EKRjdVDFk
e4bB4CSD9NKWFT2/8LUhJEOCjXtbq/G/DA+m84Mog/h5dTZAjVyVU1MlgbfgAcSMMh3CdnTO7QCq
g+VzOmxzjuerUG02pbM9hhfV5KTy9XHfrReHbAJKs9HpjqNeHbLpbWmeREDRXsdynndh0JgfWVBk
aVuQin6sieP5zPtA/6WoEKeNlupgRGPvsc/0b66JnDfjzc5f2eNeEVOUcS8ZJL/Fa/LPYpjdArzH
9a9F2417stjBjJnniDrxcO4xgFsIY49Ly7lAXCzMIUfrc4wx4zFgDuv/1NL653YsrS9GDH532nBA
P2AuI6K9bsvzYqvhJnKrA/KMe3WtrZlngw1+92Ljd4sFtS1vFCMpMuILPEx6iROmX+s/Pyj1HseB
4GeyxdvC3psyQfJGl4PefSUDLLvZwCv33JPdkXGbxI+ktsPI+MBPrHyWxZ74vf517hXNWtUwiikq
r79vZdf/6kqre7LiwDqJUJk3Bf2F/5NhlEnHeJIVXpeKSWUQxAd3qptnYxbv4CxGMHzo478B/iQC
DIz9DWPX9WkkxYjF5GP85A1Rea2zbXn/RmLuLsr+f2Hozx9NQfWBn8r8GRwNLD7O9A4JDWxzYYS2
pd4w6YsF///8bTLE9mLxUKQqtufbqlvMNKNrfhe2572EoNZnQsbbp8o10y9v8BYP80ZQ95z2SA2Q
vkxZiVmrEQFo6jQWCIeD0A+n7OCv2XyH5CPkkFi1rkp9XTHMBo4IIKPyqP8vmvHM7rlptsd8nKpu
r9nm+xrYXBM1/tZf6+SDFq0xQvTdxotVfZWZg87kbFDiMbOTfzak4d4fpsb8LYkiO+jRn6LHaHbg
ikarma5Dju/iwt5C+11rxlT7QtgKBHCUYXUuchiTnqFwPta7TFcwOGVFNN4R53XUvhK1Ejt7vRX9
DVLY+s+VDKEPceer4tCHKNhpDe+YHzATiT+yyIL+uCmcMkkRcX8ThuS29nvtBIFzHNiM6qZbw5dA
oMY8myGA+utwZa+TlV30Nq+xSiXXALl1m3CyLaXhW9QVym5jWW88YKdinFTNAs9PMW30oJikD/5k
eRXzADCb9TCMozhb4abczxZBPh2bzJlfuATD8W1Zorw4m95d/Gei1cya1MrizaWZ8x7C7f94uc62
R9CvqLm2mdWQ5kYhXem70KpaR+ZwjjmQ1AESvg6lH+0sqWarP3giUDsgdJcVdkNoS8m/Ss77ZO+2
IrSXn8D533Ihna6F5Uj2EbEmhMRcG/L3vPcOPSl+Q5ute07Gpt5+yIIJbHmTgfZgGjq1OHu7JUpw
O2qz0e8iy9biRlqKu6RMdxRsJJnj/fyyjjVtUB0Av7SZ7cs1rYSvhxsyWhThNmnFkMORhdB3ici7
wTzIKfa6FzNA3j3agQ38nWI3NMOTF9G3QzkLEb/ZnU1U9Dr703pl2rZ9iT4GBknwyUyHvkDnjJMh
A2ejoA5FMLNUEvMKoQWk6ANT9M8ZAA62ITb1fgZrhD+DAeHqpehn5UtLjfKBTqgufIX6NRZ1xhjB
8jFrhML/pdC7P3NMK5dJ+VD6zkKEQ9+1TJViFLNfvC4MxgeSaug2h8fCGcu0FxCGIhpAUJYxwE2B
ge9n540dfWLc3LZCRm/cCvHRlyMXU1lz97qRPhq4VXoEZuA7Omb/Z9DYnsTXQLxaAsngpNXwTcUw
dmzTJqLR2pXMTNic1HeHoAFl17pqBHPTrPF3EEjuU93k4mEc5v4C2da/gNL/cmRcYtur9E/Kxuqg
3aDabzmvRuy3zqsdyfGJiPTmbZ3m7FkTHCBSKGL7Fgwh/ntb6zl7rb/H52lgzfm8U8bipkG37A/O
tBF4YFRef/hxppb3JStDeYwr5gQklXDaE8k25Fx7vuPPUJo+6Q/RAt+849aYWeXVr11xLAQnMRV5
OchDUK1crHMGr0iCQcSY/f+T0XZxF+eECh89831Uzd6skRPf+yryCOYYwfp3dRMV/Z+CsI/sUJLc
EtxhhtotZTfe0N7Cbi2rg1sYpY4C4ZqTYQ2tW4N7BTYL6+pnMBm8vqovv7QLBrcHvfCe7Eyt1JcB
yfGIN5YX/yRmCVXaBbCRB1VPvMprTErPOchCM57R7pg7LEOnvxZA+/KMtaqxMLitrEJ08NPGxN1U
sIohSF1z6QK5fKklnMEtQCV85hEqshNvsHG9YTse6tPcdhwLIBbafTJs4ZuegiivxuMg3C18C6Hd
ru64yXK/bQSBnBgezYj3eqrHFLRlbPe5yF2zbza3bF9cpgo03QBOGCiAOvqPujXbfFUdVvPdXFQT
dbToHSdpgQBpcqgF5JUF9pRMoY0otq+ZIqTr0q7zU2eH/JR1Ja1uJ7PeiIMMxSzBaGptEgxkLs1N
NQX/vKblSuGKCd8nV+rTuJb1Z8S0RnyP6WZO7SA+29wtIkvgfoMJA2otsls4Y634qewY9469Ily8
aGG71XVg27OdbBMeIbZClLN+2goU/rItnVftY2Db4WLejiMWqgFAtYtk4mYwLQy38J3t+5XdDKm7
5p0LQszE48CQhqUSNl8skEluIwVDj63VIy4U+RloSaDjLP2JUoiMwzVZCHhAOcsHTho9sz6KYmA2
b52p8s+q1gvHY9gxZ4QACkjBcUqJ8xxnz3otqib82JbCF2nNRqXyPLGeZl+5a2ddfVnX+jh+J5Ac
ISwbmRDkmK9Hh9Gn9Zdg9LlKdZkP33xOXOW/G162hY14s7tBnzsEs35ZIpawq8TxdPXLFmctr9I0
1sQNTJlf+H/mslLtv7ENUfgZ7NfNeSO4gBIlWwnHKYammHexO3TAd1E04OgwRVPmD1vBbolPnMth
yO0QdkK+xJ1d+EXq0z7Nl8ZflvCIk3fSGJh6LY5euYTDibiB7gUlJX4ZpDO/jYtc3f3Al9LuuI/X
9maN7bQ8MDOpnjvWyf4wc7A1aRCBRB28oF2yQ0NQzamXvnwou5r5K20/ggsRFM5l5blLi1pF7+U4
4DjxKVh/l262ZRevp7r4WREIFOCMIHYUTm/bvjbmtooNZYv+AvYmQm2eKDEfxBBn4ZGBs8j2ClT1
ltdO+bViRnr1rM3/MVL7IJCDu3AoiaL0LxOhClsyyMkmAolKN3pFPVjUa5X1KTAI46aWe1RG8UNG
tsA+qibcbRG2jHVPxho0P3jJ+NIzvj24o7HvG6EEN4REAQli5SN5jiQakXvGqOU/AIYKQLXOs8M3
VAX/VYHu0J+JMm0nMZ2rzBFTsiwumJHddJ958z28NHO0fDGGrl6LaW3+riuaZ8obBjE3UgTtOMDa
E6Ob7MDabTZvIO7J94k4suMcFsFDmxEg4ceudY9zrp1JMns+5s6ygNZaKHEtf/M9HqPQPTZm1HdN
LhUWTZ2F1zWAmqliV1f7IqO6TGu7rt/iyXI+urj1SPl1J+dMJ1vRrOfVul+8vLd3zOkF+hNIP1eE
sSqoHQZsRz/zxC6OHPR0uYU9ERyYUBIjWwczVDtaGfLsUDLGq/B31JpwgkGFNqqZ2c4C4yEhOMo3
x4zWIyF3eP5SoVyw2tdjvJyneAsPA+XnQQxV9wgPRRAPmEtz6Ss2zaHwLfemrb8rhay4d32VAdSM
3n9hazn1pWpavN0TGsU9GlV89KrY2g0ift5s37n4ZPAgz2V1fKEXln9GFJNTWK06eOpUFusbYuV/
Oe3Lvgrdfqe2lWyp2Co4mRDMeK2VeeanELfNpSFgcK8JlV1GosIAF4hiaS/4Vn3q006cNY3e+NgQ
MoNpjZzgnGiCCA44K4v2r0Va80O/qvqC4WxJTZDh7qt1/ht0dPyIym6A+8OkT5yAJlIkiPh4BYF8
iTMzlEZqGPC0so2wvvK8j8eGNI9900yafgG/6Hdn8C3gLNOA3TOAct5lvif4Cdj6sce78YOUCpEG
nvzTutK5jx3BepwwGI2LuT12sRFvU2nr3+0aDSgaY3weytp77WFbyDemqcx5FRwYmygE44gcefQs
hmIMZtDl2RmmKDVwOwYJqQbbg6fXhZqDyi3hHXN8xoX/Y+7MmuNGsiz9V9LyHdlw7GjrLLMOxMbg
vorkC0yUKOyAw+FYf/18UOV0Z3Kqpqb5NGVllSWTFIzE4u733nO+4zgaQWWtYpqCFc0l2RQ0X70l
vURLGpyqoZ34NYjEJcLLWT9NrZC7GH7LRSqd4Kssxu6tAVN0MXsrk8abUUExSD5i5xMIvhiPnDoP
NIhvOcmVM5beHTvrsK0EnVVQGO49VYpx4ZVjf9GKtNRbh7tfnxAAipPnkH/Lyw9SpMGeusoA+vCp
Rl8vook9ObtwylJ+bZUSR5kGXFYXTcEucXR+rADEnhdxP65Wbj0eB2Juz5gH99s40dYbx4P5wYwt
Rt3B1DaKVlXS7rC9evtxJITIy/PwaBGmiB8qLjlyge9+6dwWzX6LfWjjoiQ+0DXldSToSc47h2I1
OQZN0T4ESoxPpFEkSNZqAwKeRC0wWTyYyBS4gUhl5GboBo4/HWbhhaPgHaRE9yIQP3USo9Vy5jJY
VBnXWnJTabO+4iin0Z25NALiBSV5mar2OJddfemmYbzTTqzPp5zBOure+OS0hvmo6B8qBl0G1oVm
ZcFtutb8LlvKu7HECyI8kd6xqRfXnpe228Ty5JNZ9OURiYJ3ySC128/WxBog6fMe8laHW3ppxYmF
jXGNl2b1i43UZtjpavGgVnLqiFHXreMg3lXGzy+mmN0vY9cbe2Ny8kuqJszSoi93vo38MmmCAVgb
lKTvBZbvt2Vdb2ffKq6p1cS8DbJquhR9gxezX3S+AxQh8L401GmQtGB2jmQtZBBTnbPSAkE170Mi
EnIgCxls9Lc8byx5kbOppbiRRrftyKpBYl9ugIZxYt4ow3fjKzPl0Eb3nHC6/g6RZebkHIplRd8z
h4QDhdFOw6BC6wktDO0TiqDqxqNOd+G4xKlmYa08uXRXtL2pLyhddFVcsw/jbt40XonG8pLxOtnc
+wXESPI+VwCn98GC2u3OQGLWvP/fman/DCf7AYStkxERjp+IE6e5qxBJZYuf/XMf/YGNC8eh8sdZ
WicuzkvbTadamZ8KvLXsEBzvn/DdWecIvyxrccIiiSXs0JX6k6k89kr6/dNHGwJ1SsEx+jTpmdJt
8TadOcrPsZrtDwDcxIjpfajCOiVdf02584Wt718Ar//JjbQ/oNPnmEUMWZ51AnOHWTu5NwoE35+6
k/aHh8QbTbQiFjaJporfHD2/+jzqn/zsD7RxpgzoXGy/P0GxKVmrxVlmfDJ7wv4IG7exZVp0vU8p
mvqtnVk2CJpAffJmfiCMI58PctcEhcCREpNTsUf89Dmqv/0hl6BqJWCGzJUnqMCb5tnO539xtdc7
9g+o6PaHd1KxgabUZPLkob0wohIdHPIZRDgZANlP5qxYH95Ox3cxXjSKHyKKH7asrvECbz/1JFof
3s6J5gB7fC1PZRi8Fqq5oZPx43Mf/fHdbG1dVH4xn9hQr01nh8f1c2k/1odXc2p7xUApm08mIPpg
unHn4nNgeevDiwl0LsMpncynhEThrSPWdBWKi8894D8zS/60FPpSmK3VGROvfWBfo5Zoz1Bc9p+8
lR9ezrRDW9wF/XjyxuG8E8nBbPJP5RRaP+ngf/ri3MmlhU8/nGpL74hveul8/ckr/uHNDGwAgFp0
wykmiHqH0Mbd+e1sffKKf3g94WHhdke8cxJzHl+piRIXbH32uV1TfHgvC+ANrWujVe1Wn7jsvfc4
dj/3zcWHFzMP0TGMCmKsmzL5D42GYqFyin+xbP2TzU18eDeVUcm4shYNVdLXCLLpKcWp+NwtFR9e
zyDs0gJqaUX+i49YP7lQTvO5I5D48H4aSRcUQ6LaEzIKJPYltupWAPT61Iol1qv1p8fcSSYXBDXk
chZwIBFG8phP+fi5LehnrsafPpwc68Vyi16eYiFWO5rPYbYApfS5r/5h7wwEUpLFb5pTUi8BoIzh
iqZ8E33uwz+8ozUMpFxkfHXMIMUGMsheYHL95Id/eEX7ssuqfmBzy8zyAboLs5i6z//FZXF/bsT/
YIM2P7yjWLhMe85dLgwe2QfLyA+N0z8xRYSYJslZhEvTrIJl/0z6y2lqVDR39XLhBmG17OFJJE8Y
Gouz3CXPxo+7kFpHNdFa6DCm7b67EwoXJFz9SpxXEaPu21hR7cJoQE1i4C1VM5rEHpWhO1vuqZ3B
u4/DN38CjYp7cUMzILgZ67C4Lk3UiyjXpivcGNnJBya1SVPjrOyd+0yF1zkJVf04fJnmdNpNS0GT
jDJvqfmx0q+N8SGo62KvPTPZIasJ94UK16mqvC2wl+zKpBfogdPhTCAQdJEowE6fz6fJT/ZL4/bd
IwEAR7tUY7PB1mV8BwHs0zlwBxQQ0HgHoCiIeOyDZMZ+gRO1oQmVA5JNs+uwjeNreJg7M+mGF9KD
cThqb0v4r71Dz38uAvW8MK49c/ry2qgHhg9pazz4qpm+TiEnA888r+oCkkws/aMwAPLgqQRKEGQr
6dcXA2CHaUCAaXTTRtg1AhS8ujUGHWdDi+EiS3oEm825kOUZRWt9PwVxfHAN4NceMvYr0GVY22Yk
fgNEQMe6GVz7ZgjccU8RWGEa9SfcXBjCozo29M7Oxz7y8rD8kmfIqjJtHAQSkZsCwBUMtiuGVfW2
avLHpayCiNNZPe8XaRzhlTxIYx5pi2Ch5Ly5DZmIzVv4yjcOLpwIUSiwIzXNR7gBoOyLNLiAyjii
MpgvDLyWeN/cSCRxTJAuFHfDdn28+950iCGLHj1bYDKo/T36q+6JLiNyhIGJMsx/upV+5YXQakpU
jJEFfCsCbGLuvdGwvAhnLV40z1LngQ2hHpqN00JYZm6n7c49k+2sL+JQXzU8jCucdheEYPoOgeKU
BUdndKNqmI+99i7GpH4c9XwQRdDXu2bA3OSEXnnXMam/mF3zModEueugBUepH2JZEqAzBziz57ib
dKRb81GgCNmbULB50PKwitygKk7+wjDWR1fvBTh9neQAMJ/ZY7fOdQMuqOx/hEUwbysfP7ZP8+ms
xxK1bR0MkokXVCRaLHCBe/N9cZZbrYmdugkTvwNj3inYQmK6gHw3w3MmJjrzrgILFQ2Dl+lyJgwN
FsrcLvgjmRdhF9SDfUrIqXh2+h4XpArMe7AU3oU7NhgJYNdWX0ZoL1wEZ4wIvArne+A1ly59Desx
bnqCDpqzwvbMiwyk63PXdua+t8Kb1sjlcRmZDvnpFozRmWcz1w+nYd+ts2bsbWLXumrTO/QvAzRY
hyBL4OPAK4CXwDMdrdYePDDTbQEJaF+N2UkX9jkcszc/GYIrkVvQm7TizZ4XuTwvWVmCRcgy9wD6
34qakZ7p0KanyrSZeVXdDGICxC0pEyECcs/1s2XfDpl94Vp+nmytfjL38Jov3Sy0gi3scYRp0Lh2
qCpiY1vPcj1ZvaYpoRZQTsrIzb3mXcS1QeO8aJ+yjJG36Gq1S/F7XgxL/FRm3uoPW4bq2qH1s7eq
5sQMnncD+G7Yrz2sxkE1iGh+AzeHZSZ2jrgMvmKQFE+hQRGHZJ1EWKan7dagw4kGEPksvx7MaxfQ
xW4aZ4M5vFzFTb4yjF2AG+YxxS21CzrlbwPi3/kKieJepJjr5sysL7q5vEZYE18S23BtsITLmg6g
bRuIs9HQkCUyghhjORAgxF+EJ491oY48YMZ1gmVnH/sp0GMGDMGETqtRFeoAt4WihdGP1zlul++y
RhhVdHZxj4DLQk04Js/CCMf73HS8Z1X3xqXZoHyMxl6H4SvD8f6bAXxXQdWp24dY9e8I14xz2Hdo
JWduJQrX/pQYIOlm7ui21f5yx6Fi2esqlcsWCTASAKZk3wZHUU8PHnlsBgYUs8IBNDvlK43xmUjT
ocA8J61duKh2m4aqhtiubvSIEa/QRO3Zjk7QmaiJO+M0XggaPHylpZgcTd1mX5AE6OY0GM4wRxoF
3kU+DqEf2aF+UR06UBuQ+GmoRuR0RRfMDHI8/bVH/xDVoV6QZTjuQ2ivYhKNATFmcLAFb4KjDEYx
7g8QNAJ0SNRJqY7hIIPDUjTJBYMTkM9CnfABp3irW+cGiUW1tRk3nhmhycjBkjvbBSYdzVVyQ9+R
gKLF6ccRlI+dMlKdfjC+9fxzA2p4++oz3omKSSUHV/rgvEL1MKSl+GJyS9H1VbitwFE0jnTlI+ym
pd8GrWrsbZBb/nM5hEzaWtMMrtpqOcJjno+Oi/ZnIv7h0OYLJlfDKb4mRepVWxrpNYIz+wdYjeCu
UUxMdZl9t01GdajqRPPcz7V5LocweR7WCXmLv3dbsiDDmWhSP99wpimjNOs1to8M7kVeiuHa6PFT
93EFncrXgX0G1P0Bh5Y4S1ALYjP100e/lfO1kVfOYR1zoAh2JrELLUxoAOiYMgH7u871sNw45kLh
YbsnFrQEZGIJgX4vu9LPSbFA1BH5zHHbqDJLxZbV2GixQ8HQo5J1d46aEFwVwUz97Yjp8aHJh+4i
8If6EbNUv9OunTwhS5UcENDD6z2pQPOR6f/UnApBChAkvtQlbapjTNenNWtQXjabUVI8G4uDgcNJ
jS3C9V0Wt7D0vdnejo1zOQLK3WCZZlUby0eni0eiCuLbFg23wLykyoPFTsq5DlaN3fMTip/ekqx9
jDmIRWjJ6ps5yblzlW98LhPT/FDJ6QZJG6gw56Qbpy2i3GpdlO0dKpp/USquddU/OuJ+KOawmmog
A7MNswTl7wZIAlfeAocDTNwC4DyP4+cqO/NDZZen+NtTTjkndhhOkX2HhZP2K4CLn4XGv32b/j15
b27+/qW7v/0Hv/7WyFnhQNEffvm3h6biv/+x/p3/+jN//Rt/O7w3V1+r9+7jH/rL3+Fz//i526/6
619+sasZps+3/bua7967vtQ/P59vuP7J/9ff/OX956c8zPL991+/NX2t109Lsqb+9Y/fOvv++69c
qX/786f/8Vvr1//91/8s377WGSXw3z/qjz///rXTv/9qid9MF3WkKUyAI6ZYS/Xxff0dEf5meY7g
UBdagHogA/z6CxB+nf7+q2P95nlmGJgwzvkngrRff+mafv0tO/wNNjlpn7xBnk957/76v7/XX+7L
f9+nX+q+ummyWne//7rW2//9yPnIHfn40HFDBxGC9382hvo2a3GbJxGGO5KTar26TYbc2AHrI5Lm
Txfljx/+5x9m/eyL/+XHsYSGroM/zeNSMNn9a4HeuhVRnrj/8W82zvPCOeDN9FcSQtn1zWVgOL3e
j/Rd1aaprPGts1dFHHby4YrcGM8+VnWJ0y5DUnA9xXNS7pIUwfh2ldveIp1hd0xxYJmo2cPqvHM0
FXRVS3YZ6jcwQsjwxAo/CZ4LhM3ogOaYlBhgDGqOklg0aHZBaz3hSa7kRqjcvi1g1t6EYzXwXSD6
QZDO/CFCz+MMbAYBivxYYrXMeipFl8yLMOqcHEFMnEnpst9iz4sAQVmvoY1VJ5pnP33qQtcjhwLt
XLmZakbS/E3DMCOaFnYF2tw3fLZnOVwlqmy+dFNcnTNay+8SKsX8CEkFz0hJyxcF/Nj2HCkp7YBU
9m17A97aWrmusxjec79ovZ0magxpd+hep3iW7f2MvvQ5YJY4g1ssWV3C0ho9kt3q9skcxZQdoR9h
1CN4ZSbgTONBqmeLZkEgjfbFQoH3JWOtb7amG5QE+qwCPA7fiAwj2xzHV8dENrOxiCz/gmRosskY
09UbErls3DcO4hjmmh3Mvs4MgiGCtS9uRyOp7KOjV06Pv4j+Nh9tBrrtateP7D4LjA3EosE8jJPX
91E9quCcp1bC6uPM+UC4Ryp5XgK0V0ktkWR6hu+9ppNHxVuRWfPVIASM4JqFEApECXOqiKqY25t5
1MNbrsYe2la46B7AcI+qpHIwehJVEViPjukqyPjIAPdD2y7pgengDPCK2fajliPwEBeKJcx5xxuu
hzhlwt0N2JfoxTXu1jVCf18jopkOtnbUe0YaT71zLD3iEBn98iJA4BlGlgq874hocwEPcDYf6sTq
QEOBFeBQKAH6H4Wpul2Krat/dkZ3RbzPKRNzm8XRAsTqj6/s1hOmqcmzsTE3Cnd10vrYSp2engVO
3TGszqq5c0o4x7hBOFVbxlsAdi/dWobR6fWpi+EM6Iwhr5nGuQbIPnf2ZhIcugGXGO29rdyV1qYm
dnMBF6jcWYVjQfLx62RkJj5Ob8EYOgxM2wJZiHQthbsci2RDHYz7eWPKuUDgKHCpYrD2xh8hHAJw
bEHJ28zXeHDtaYQkn6Udog5BRtWmMWbsOKM5h0bkV6VGyoRi4KHTyg43LF2gesFBFZc+KHZ7w+gs
uKqQuaW7FGf0dzwLxBMLQIMelUjYzOjCMv1VovLI+NAEAC6ZUuXrOGtNmksvY0XqVeYnWIUT+320
3Upfksjid/tJqq45EIeRuafQWJIH4MTkx6CpU/Uer4gGrLzA4O2x1dmXeqYXvnY8gpEGDtwzukTL
ojag5LzXBQi83uJMs67BU85PftaZD2h567uVItvBYy4H4kZKAqmWNrBQgxW2X/29Q/o/2qAvs2+q
6Zof+uP2+5cd+1q+1/davb/ry6/y45/8/3CjXrOE//lOvX2vmm/qq86+/XL3Lvu3kv/T/PhFp++/
RE2dNH/ewtdP+vsebovfMIh4fmjz2LHzenRn/9jDrd9EGFJbu7aP7NYLaa3+sYe7v8EXw1pK2onv
CXZqzo1/7OGGsH9jz0XP7AWBECbm7P/JJi44LvxlHw8EvnTb4aev/7Fc82PnmwSWwQB2mW5W+VW8
Ddlkq03XZyADfzRm16dICCUS9cZekYtzCD93ayrLepFAIouN8EZ0NhXRd9S8pl1gbVdeejZo3PKb
KoTTso3JtMwOkBv8G1JCoWnSWblPCzaunV1kBB6uVJgFvlKZQgaM2f03g814z3WL3I8yHGIdoPu0
8aD/4k3YJt6I8AiRcbsZwh4FSz9P1heDjBYSGQiEeuzg2xH7bZNSEHnE+KgIEMkCKcpYVHpGI5Wc
wB4T4IKCCwpXmsbTCxddB+cgGbCwTOSgfI8Ve9h+aJr0sjdzVkRNwCoer8VXpwaHBTzx2VvIsg1G
lod67kyYNqqNHzM7q7+5YCX64+ASUbGZsyYUKNV1+dA1Y8yGSxJCEI2Ux689QkAP2B/plqZGbLkh
drPeo2ZE1Ba6ekR6MEmA0Yhj0M75Y/ulJYZScoIlEmRDKYGNVGi7pvEbC+Q4YevSOmoqRGmRpSd2
+hah9/NYW2hjaS0hZ6YhWL4GTlOJ7WCt4jm/HJwfM/kE14TFoLWEpZjcTRhTsF1mofzhG4EBUrvI
humslYtRH9Fe0CwK5xb35GL2SPLI1GgmlP7IvvdZZ5RcEZgg0Dhqc9XdGaxT2LpeOQIhHM4x0j65
Q9oNB6vJ7acm7rpvBSc/jRV4Ms8XVebvtkqGpwEKIO5eRXYbSC7Puk0bBwJsP2DHz7LE7Dc0kfN0
o9xBaGSg9Pt3y9Cg3LL6HnWtGJi43KZoGSFJOeAjyIcZA1cWUZGNmb4sutIUGxzvfkhXtzWDHUgp
OqckZ9iHoXKN15Yk4iuT/W6JD0ISuXr0lExmxK86Pyk7wd2bwdw1NdgpA+dQB6UFKmjZxz5s6GRQ
m8HHOQBNsJ664DbusNqk3AkEPBdtNWnyaifo4UwotdXGO7yu/G8QtnOGzo605H25YlbOPHJeHAIg
YwCAr7NFusUudJTIdk3Bw3i+5BT5F2aaxctZrMLGhOrTkmgJ4L8vdiE0cZoabWGRzBsYQwfQzbMD
jpcGsnovJqDgkka2az3btYO9bbHrzI3I10AH3qlgGbc9JxTzcShLb4FSYq0MLhBf1RPWDwsjFhRa
SYSVkbvPdZOF5XkNE2MBatC3MnxbkpwzaAmZOd1PFCfOHR4z2gcpGantwZwmilQpe384lwWNty3K
BJ8DbhwSJIMGOgAXOHbzaN47iMx5rPMcf1Odx+oaQkvGjxF+zwE71rb7UpIUkuxwpItuTd313ioH
dufWtJfae0lI6cVaDNLlaW2Nj5ERKuR8ieEyvlFgzNBQciZFZ08odDWWQp+JutPvzlBUwSV5iviu
OHA6ToRcYjKIJDYDgfyQkcdexandf51TZ7lHAcdklXUXJdxUhjK7FG1FwiSa2aq7M2uvoHMMwuLW
H4mz3KMeHG69ybJK7nvKouRaNpq2WLvjRRZ74/gDgwQM+xigJOEweT1uMptbugk1PWlaZoZ1z/6U
V/dunmV3xEVztCrqJTly4gxqFSlsMSCctLvEexOkxm3Rzd23JQs4FBap/Jb5udnvR3ca3/DgmQif
ASNSxug8Y97fWnZHrCo2wPxoF57VbalI1Yhbl6xhCGmlb+zUmJXdbUj1JTdALwuTkDBqwwhRMRfL
6DE076mSNFEHdTsDwxOdc8h6h8Zi0TrVJYapGfO4l0JP4RBLRznsy+ZaBy7WH8ZVbTj/sGRaFYe8
D4IJ51g8BdEQlFW578BNysMwmOWpkICjiXWKnfiKgrR4JCSE/vPkWSy6YWx6N2XhrSLtcrIz3I2w
lKIkzbJnje/spSRJkd/zhHxxvNxzd0Ap8PCiIOzau5bojAviMHVJPxK7DDfQqp1omRds+SWv85No
w37e4W5R0NJhBrzUSe7fM01Way4oU55LIZPiKoOB8aPpMpf0niBZHrACdPQIBQ8eQx5KAABjKRkK
LrO6hzjx636bTT0wPaIAFhK2fDHBjBIkCm5qe2gOdkvTFR7L+lULNMcZnTONEtNxE5+HA98C7DzS
JfEixBwVd4znIbUNVTDfplU5IyZkod6lwLzLbaiJnNlkjoHFEnVG6gE2gi9MXt20znTS3n+ccGLL
CGvPkG1sg2wr+CCWfWyMjhnCMrGekVLTjxXxYDOty9RozItKYjPeOHlYh1FNLC1wFgu347EYJ0C3
1DYDI7VlpE3nDJ0n8TGW/mFyzcDf6hxrmtUU3D8soeFd6Zg63jDnyt9KduY6Ggl+JiUsXpqbzhJM
SeZc2I+EnoJ6pQ/YXfNMmK8AhQgdZ+g1U2ZxNd440bjGfvT19FJien+jWeJTLZC+sYaYteH6GNvG
Q9o56TNe8fB7aRUjpkuOB6SJkcAc0+Cf4YX5YWWybabBWe4pvk+xylguTNVyC3vRE5qBBYoJFezE
hed+qhjAWQyiUIYLw70PeGfGrVkLAGlGQodt201tV134JV5AMPHCeC+SDkyURObq7BNtSNgWAdrZ
xoGVGwWjCJ+HMG+u+6mALR0UXcbqHjbq2oLthF+D7RqC4ZT3NzGOTH1gQtFk0aQ5XBEpAUJjZ2Vl
ZeK+ZW1SuonRVqRNv5ZEogLKD9sn2znS5o/H2ULhXRMzRcRWKzmnFNOUxnva2uXFSPaXPHar42w7
elxocLxLXF8R3ju/DMpeyaCYXH9gHbJ5GLosmHYuWazVBVNwb1qfveXCU+jwUVgbX2h8JA8JRCDq
Lz2G2BqbwtmwRpLaa/pxv4WD077EE2kw+xHW1QV+y47xF6Qv/NdouY4DIU5f8TVDyLOAOmnCMGyD
ZzQwc9I5ZhM7ifC5P7PV+VcUyLKPsonFJBrLEcMKRXR+bkPUtXZUizFkdxgTEP8GfUt6QfZ9ZOgt
Ngu4zvsOqPJrOEz590RP8EAhODKJW2Vqr+2Ig32DbqB+pJU9v9MRlTf5mDEODRYzfICUXZzacey/
cnyNuX9iVN/YldVtIz2I30wFfaI/CLd7ytxM/KDdtNxjZV+Oo1E1fOPWsF4H06ju8K9gcxdNuaKV
sEV9g7fWcC7rkvCtJfP5y+wT2AY5J+Tu9139JhelcMsUc3ihbY/zVUybByoWQI+XiiflcvJ74US4
0sEJ5Pao4djpklJ0Mq2SjNtFBhejj5Z6Q9d8ardhY4C7JI5LvnltOyKmwEJmM5Ds5UNiTCOGAFw+
RHUxZ1aOY+EJslRPu2RZwvsZMjrKcuy8Z7DFCefOsZN+YU0zIRpMJeGLNQt3QrPJ9jkw2RBjdzmw
dAB269NCkmuwZuIA/dr5FZyeDZMzRvwK8Pi7tDr16hh5B8uINNJ8hwKBfh3dFONLPFXjNw8RwkPO
iiEjlABGtsk45D/OAP0J6CG6DSSJ9pbjAhuRw0LZhAkQp47JXqwnb965rh78DfCPTAKfwTx6lO5C
GKI1zkkSZUIV9Q5HngZ5kisycpaWAdRm8TlPA3AhOWPjMlfKI4ZyqNw5HxsPcRfrMRKGI0/8lfip
zXJmkdZKO94i9ZibDTP4xN4lup2dy6mM6+qowgWKIQ7ukeOlN3gEyDv002wsj6RJDJzYMaJW0NKK
oGZzH6q8wXY1eOEuHjnvQs5QZL3kc8jOYjCc/qp5SkjZsEnx3UiN63gyRirAIZXwHQs6Y8SYxIya
IhxG5bjLcDA/c5/ljYCH+gLPxk4i4IHjlWGE5TOMq95i9hvqAK9EkD7B9GwD0LdGupxTW6K5pAJz
FoLA4vF9MfPY4SsJ/B9kBJL3yOvSHxnS9i78whJm1YLPj9ZLYkL2VZR6zTaYEC5wRAaYH1WMrBhw
taWXQh0Yq3k7xC2FZWcBMwI+VVryGMDfhqzjasAuXlETF0ETeQz3HXjZFltEMnFr0sRIt3RUKlxv
dEDFRggNGzFfQ4ZdT09UHcm8hns4Rks2KkwEdWW4umsPZdjh653ywQKlCKwsaicjbjYkBTXFVvcz
WoySjOJs39cO500fwWJH8kLMhEvCJvLuSzsnjtM2EkpSH5psAuOlYZuaYk9LmF3ekB8w8hHNMTWN
kNvBhsV6hvwhqKOkLigR8mFmQzcBcnAWB0QIFJGdBUSJDcjgwGGmezAQvRWnmM42ivES3xm1iSA2
opTM0Lcwp9yrENJ6sKVVZ9wR4uzrQ0dYTrOB+FSEl/1M+ANDwIB/tWIMw++5MuQQtf5aDwsTtiju
lcFjXukCJwb9JNrsWDp6eGzLojcO0pPhsGnCzrKIfDPD5NEMW23uJMFr7Qa/JSNGlSLBosUpMgg5
sCDCzdLNAYgB8k9gviZsQ3QRM4jeLVTRdK+8geylcghyjp12yfPr2Gkqtl0JWXZLSdjG28GN6Q6o
fiA3lUlvHxwq0ZXxKbU7ZoNdRUrVsWz9PD2z/BQNQMLG3FzF8Ejy4xIksrq0Kjp+R/b/jEBRznnp
LgytWZ9JE3pfBDnB9zZoXvhdPWEj3wd0AE3cczRNbzhmY3mxvLC1vse2L+VeemZdXSWJs+CmNpKy
vZpSm51yDXPPQRWMVXqUg5eKHV+wQEugEmXvFpcZLHN3l5CDApqF3CYUiD9yc1zQC63b+1Y3RHOd
oN5z9iHYzQ2ue2r18sqgoblsp6WlkapnBnVnIcxRmM5Y/TLoixiy9844MPwYcGXL226wwHbDY4gx
Uge5L7bM2ePm4Jhx7PfbEJ4APSSrVXS87b4D8zc1yCkIaTaHq1I3fXUuWCPK27CRKnuI/Raepyag
ZXwZSC2lI56JZfHvQEvF6UVol66zmceim/bDzBJPP1vlp5GnuoxGS8IvtMMsjh96OWSC6POgpwu+
9C16LCiMg6JMp3Oy44Eir33K+fePqjldeiJwWqGjqrUX4ionJwkianiCcmGY6BTHmUOqsFVqKCxh
ueDK6lKcnjuyYcP8rZCN8RxAiG5PsumWYEvPDybjzCWu9lgVtb5QdoegClzVbBwg6tokIbf9KA+e
DWwiCpwFMaEthxrEnPBD8I2k8hEYNKKz3lqLlae7Tncyi7x28uRZVpC+csYG3/OkuUp5d63tpPkd
zmW8lLa7yOrgF3Yr9uAJYOMPIqstZCrQHKLG5lIe7HCyL4xggg9C098Dru0lCLsGy1Z3xP/kX8c6
IVVDdrLso7kng3sDVQ/Sf9PTc9h6suyuAq/2b+AkVRh9iRV4hb+gDsvUDcHB4o3ydpMCkLmt+cbN
rqldjoRMMYDHA8i+z4RJuHy85PCQSYGEF+4tgXwgMArNXToKbW5oP9ZkbNMQzHaKJPSAHGARNDsH
g/sN7QGNrxD+3xmtt2aM5ib3EqSaefUSwHKPN8aIfC1bmmreGxS6z5kKwieglDMGcfQgzPT6xn8V
mVO8zWJemA/lAb68GJYwW8SQIRHH16YA+nGdWS3pIbKdV9SyU9qXjEJUOcutVa26HEOT7LIIXGrU
gTAnIyP3upVy0nTfefkNqEK+aoH1DZ2YvyiSAyqE/kDR+r4aMi6+UlSNBI1xFC2GsSctOE+KPr/k
ZWIgwPWdNKZe2Wd9ecA92HGQakwqZzuCM5l4W2IAsnLaGNKjbjvEPfb7I2aLfk1Fg772UMUTR4sb
JbzGhqYswsFItj3ycbknZII0CUywLr1ag+hneW8W4VLCGrYcEizjvBi/9aRCCPIPHABCapsq0+Dg
Du6CMrJGEVY/kIeKiCGwmahtW69AFZUE9IvkvpmVGc+bzulbqNyrAAc4HZRhWp3pAHJvP6jM6NkB
wtI7kvEGdBp2oSdP1ILDsiNSFGntxu7pih+cejUXHchuh1k6lOjD7srEBIgNAs51uNle4t/VhTlP
793gxJxQVdlTVZ6PIMKaA40BkxKmahOXnYcCOWW5gG0a9N+IewHQa0pFZaeYug8Ccy0D+JQ+XZWQ
UIdT3SpyZo3V3L7hMJvjVyIJi/6hiCtN8xLrMVUCaVgejbFN3XQaR5EPitABGVym3QPpGkEeLZi8
0u9WhpzM3bB4T969L0MO3yFMejj/jg5BShM4OOToZwES3rEhIX/a4OWXcss2qZklle2J0eP8qAAl
54chsBtoL0HvX5lqbfBizaZ7Sdr88X+xdybLcSPblv2XmkMGODrHsBCIhsE+SJGUJjCJotD3Pb7+
LYTS7iWDmaRlDZ/VIHOiTCEAOLw5Z++1OfpXZD2RAGSueHHZGcALq9p3CsoArw1HBI/DGKYv6uRX
wLgi7aHVMNe6JPzBI9crmq8cJiz4pAOHxXILoCAOPTCGs3JmJIQdeLXS2hd22dbaPi2dcVHkSFCU
g2aguxn1XI5bMu81wyUdmn2yxjmcWQw6zl2jYCQFdVsN7V6fO1KQJc+bPWyVSHZFVa5lnnScRHAs
0xqxQmObNpSH1OoJc3b4C2KBSS98SpQ7YtdQicVamYn1RIVpXsFBjshSHYvwphf8TSt/gP9CmYjO
4lANCv8u2mhNQXM0b3JRkEJG+R9tQB3oZPFiEk9/FTIfH0CJDoQMpRKcZK+EQMGUoSlnPm0/+g1D
AcE2FFfSRrLaHCkCiLFZYsLsoCG8T/bPOGUwtlMtK9kM+q2mreNpqMlhIKvUlWkvDvHQjv2SOK89
c0wLNpGdJkj2xhDm7mLonVur+iqLOM5W3WzaPVRk0XB2AKdBwmA/xNJTS0msYdP6octoXtrgZGeP
K/Se9vdiHAiisgNRv/R2Z7VepfbJ7WSrZC9JYOTXQa/O5S5h/B980veaNWS9/mBwQClI4YzDl5Yt
4oFyCE+nb+vhrnUm5PhManD3e6Uxb5QIBzo/bvSZdWO+ZKB6hIJuylrCNyZ/EnlnqhTDY2aqxET2
pTFfOnZUZW49zmwwFazcAvZDzKmReNsKrRrLX7KO8O1mK0A48odC+hNqLLXMfhdB2r70ekDAIUUi
QtqZKC4AOrN8E/Toc0anEM1SBg4LhA0pw98MdsOTVxXBkhuB+Onep/USnjmpEhCIi8FLekIDxbBC
fjpcjiDloZbFRvzCOQrJNocIAL9JPCjr3CccNe4lUTg1IQbjmYBvRYSWk0a/US5Y0SomBnp2zdKk
vmLoMfvkeNDUmYwo1WZOSRMj9iLDqmA0USUhUYzZL9zXXVCwRW4pIBWJQ+gYnmXB0ZW5UYVUpGj3
AbBc1S2IWkUal0ki4hymJcMtlYCdPr2wPFkqNLSDLFlz5CwJnSKatbasO3/Q1QfZ+s68IVcjvIXT
UzGKCErFyU6l6VfC5E45ZJCgVQkY5ThOGcNQ93VZVs/OWI1fNb4kA76R1lxBV0QFC7NauU3nAOp3
bMPwAhjd0vXqUuHf14aGzjaHRrUQ5JCRuJVDE+SKLaG8LYlZgfpETMlSmgeR6wbUfe3dbGWW6nVE
Zz851YhxMut1azejNCg3UlIZJkm9ggnZWhMW6hbQanbG2U/ccXKz937AFnmNUsYcPSwDGdmKI305
V2BTIT3IyhER65Vex9+auWh/x1WfoSjM0v4Xos0sOVgtnDxPqEsBmDIMjSApi+7QlrOjnFt2rl+1
YAERc4IweCKwQb1FY5K0kLGMOrpo+H0XlYwxxA9Q7R8M2k7wbkJBPMbY5yUq0WLuVuog2GU0JLwB
u7Hx+PdZU/wAKl4l3qSi30dREIyoGtLi+d+r5/53Nue1xXH8z93586iOftKcf92FP/4vf9rwCiYN
2u22TUNGUImkcvCfPrzlfDEFOzYh+LeNpO4/fXjji0UanIlu1zSAybztw2tfDGOR0wnbsaWpmda/
68O/6cJzCYu2tq2q8NilxfJ3YuIyl+4eZeX+ZjIGABqFBW24n371aTT8onFnn7EfML3CImY0UY3G
i7UmQytuGeei6rRP1KRicXX9V2y3/BrafwYDEvE5T1GeiO3QcqV4a+bkhiggVkBF32t8Qw/jophV
wGnuMo0dATSebFOif1qXqFu8SHN2iMG+Y6Hh4NsQl1cxfd2PGIu2fW1UZxbTE0Fr/niR984Tdbv6
jzQFUcnfSxKP3sXT340s2ZLYLTSV+Azu65XRboz9ljaiEt8Qs36W5pDT6ZOjeGtUT0VfdFvQCjuT
sGf2reidm1xqwcYn8Gs7lOZA3kdQP7NNbx7K1L8yx32maS+vBuXf6RjfqiaPT9ZUTRM2GyBbfBMn
gt2ehZ+cGn5hRrzNgd5k/zsil3YV1jScHFs1z5eUYKLukQtriGzB2dnJBk4I/D4Hmm3TVNdGZgy3
dPyaKzsnZSFxgI6w0WFLo2Y5UK8+3RUyUK+rtgsuoF9Ma2uQlmeOjv+JrtlchuXrB66jTrHRotA2
FEgPj+KSVw886mK7TlAGX+N4GSheqjUr1dSZBlN55nsBDcRhZYbzoSEyQzvvW/VnRankGqVfySre
A4Zz2yDdghOLCSwmAMaEB0aroejqVYWx6jmLFQlsFmYuhXllCx8/vyH6rXtBcYGSLexy+7407/Se
xk3RyIuqitrtPBuZ6lbsVduVP+vQ5plqz8dJB5kql3Ary2YWB2fUX9FVE4/L4fQeY5UFDFpXYsdt
yjD/7hf+zAm/feF9oTdIWxUuchdK54ptN5BUNKjlk9FC9PGD3u/2KbXeT8bL8qG9er62ZdlStyxh
q3z+OiKitwNaTYCmBEi772Zt0tycg+emlaXxiaZbO3mN7y7DVPv6u1ny501ZhMVdO0flVonRK1Lp
RxPUEKzsGpq8LLXwOyOQcmkcZA/sjnJcG919NilPH38hR27Hm1u2DRByBmoOGyq8bSxz06shZRCn
gVAVMPqczdq6063xCnaf7VmSzVlH83XFJF6j6AyVFVm32u+JzsNFxpR1ntR/cqUN8Du0I017eWb4
UQilteFPsWNrVoDqfo3CsbbCoCVBd2ZX1FZDjFWi7SzSEWl2otl3YYHuIIclj6Haj5cBqpzrms6z
S55nsTPLRr0hfkw78A8JTlVcPaAKl7uPH4V2Mg3bLASmRD7maFLYmnnqpiYAU8eePfqHUqfhN82X
Mc8BpCaaGwcLprW3qLQGbbyJhuKO+tUnttyj9OvNq5C8B13ouiqPsuuTyaoUFIxa7AsHfzaqPUn3
9KxtIAOplbmVP6U7LGXRHTDjfj1ElqRyPBrUltuYrVlUczRM0oskmYbrj5/Lu49i+VmIwIVlUpa2
j37fVyMkak3RYdnQDwUlFqslqsqMQuPs44ucTNQ8ey7CQoyaQwqdDcPbYTjhY/cjfdYPQST1LSoX
1N9FfdbVn9EP3lo3EPhJHLe6Y6g2FQE0eCcXEmosCQNNisMcEwur0NUmr6QG4Njk0/iQAf7/ZJVc
/sK3b5WJerEHSESH0jm+9VePrw6rvks1vT0ERrMmF/Ma9dkKpxf4RfyOUQbODpfSx0/zb4YyGkcQ
aGyVBKYG58TqzaEoQfHYlwfoz6Qd1XfhJNHcdNtsbH7asUaetb2GQempcfhbiGz78fXf37PUbdJF
TcNiA2gYJxNcZCHNDo1hPAxKGHh9bk23SdTlNF3a4RoQ+09+ktgT2NLvPr7w6TeED0NlXyd4zNjw
sVyczOBG3jVll+j1tTHk85VKZRc4X7EfbEE6kNZjwsQFP68BlAJOTzL/0QiDfgPWpNpVnex+sBwV
NzEs5U+eyJFQ8WoYMLUIRvWyaLOxVcUpFyfpqYcyE1vXVjtjlJG9uc+qgSp51vh38wC5k76i2/oJ
ErTSObfpfwAXGH4tFAa3svNo17Fp2VDoLZiP7MHLVMZRZVosD2U5/7EF/fPWbhkgb36uLRx2ovxa
XTVMfZHEvl4WFCIHiQSZlWvOratGz12l7y4089LRJ0/kBdIIsRkUxYUV98krPBk7UsXwLAzbNvHV
wFIwTmZBmig5Uv92uqbghBhhsnaiYdZPhyUkK9XIqa3meMdZ9pPp92QGOl5XtzQN74/OJsA5uWMt
jeGXhOF8rQ9R5DVN0ayR6yVITuRfpqt/fLrLLbx+uEIlKAzTkIMyHr+ROPk8uokyvB1ZCVlr0CLt
Qbmg7qesGdiE6y2FlskYv33yYby9PckRg4xf09RYYTBscPR/+0IzjlzR5NfzAd/P7NIAlh7Bh1TZ
FB2aoJ3OoIFJuDhD4GSfTY31TGs9ALIOqYwSPWacQek3fhbLraJmqGw//nnH+f2/j+T489ihg4jQ
UMTZyFff/jxzDOOc9Ws6EEzwtdASstK6Glu8RC/R9bq5EsBkXLVTw6c4moYLP4iaq4h+t5dE6XBu
p1GxnmHueRG40zVYRsCxDTQEN8yb8BtCp+QM7z55IZGNW98qrzIRz5d1YlRuOxpPlOG1TUJw8h6t
Q/zZbLz8+NObszjYLusb/5Ink1LU2KpOGPd8wFqJ6VqPunN9GJJ1OY8ziuFwiRKlHbqP5c8uo1ZN
VO7KcbrslkH0lfSBRl+F2dw9f/zM335oPPLl/ItEnmFIQYsJ++0jpzzSJ50/aYcYY/svE8jALszJ
wUU1ma9DMpG+yYzccg0h3yef2rvnwZUtabHNcmzdwHL39sqIjo2Ctrx2iHw73dShEqzGydE+2Wa/
G/HMIbq0LcY6sX3i9P58QkkGrSKdiymu39a6+ViRY+xh71M+Gb1vv+flSdrm8jAt3balAdnz7f3o
FpU5Qy/qg9nGwRPA7G5t5s650JCxD4Afo9AhEOjjt3ey0i0XlYwog2qJLti7v8OtVOXYsxp0h5iz
xMYilu3GqjABiEJp72Imn3U4kUwBDEFdq02PAiqcOWFYkO11Ywx2yEljD8V/89lMQwHn7Wg//rDl
G9ZVaq+n1Yx5GHO9Qc1wEKrBBiQS2vdIGN25D5fnjHgqn7QQHMasaYvGpsz3LC0xpYNEeDnFipBT
GGmlJtbwORb7tGl/4ut9gSxKeTInr/Lj52i8Xen+PEfBM3QMiX+TEfn25QlaSZpC0+BQi8HczLij
aMaCdtnaVb+RdVnt+UgJvrFrY+PIbjz0vaRhRc0x/G6FConmJHCcadocXuBsDq44ZbU/zarNtiYd
8/MsKIsXkUcAemu4rkkVROdOSZGgN1oB9tt0LkJSdNZGF5VXdaF+B49cPTAxLMI6PKpXehqy3M1D
fRUO9Av6lpgioksIqdbMZl9WBhgBPbdWUZeFn2zKTzYtx2fD9AC5Z5mbGWInH2owKnqW2GF1sNX4
3pkKf+cTALFHR03gWlG21wFBdjv6qjdmMRNUk0nnmz/1T4mssw0Tb4vABkqtMLFtotqZribFCPd5
azoE3OP0//hVvt3a//m1GHT5pcImPVNdJoRXO+24y7Nuxjh9SCfYlA5BpivAiTgO4Yt4hCTP64+v
9/6zZ0evmw4PiN29fsqtjGHFWwFtxANHDfWpm2gjQIFd1ZFDKWZqLRQe5IF+fM33kxpHMeZqJEq4
maRzsnXIbEDObR1U4MJhW9WCEEOio+gHGKP6ybL1N4/T1lSVTQrmJ0e+q+4pfW+hZ6wOMpOQiuI4
IGABLT1dp3yP4SL519dzABw7TNfUEy0qvW9fH1Ad4CbpXBxk4yj3mPaIKfFD5JVq2ZNPF5eXHz/K
d+sfe3L8YAamakmJ2joZLk3TtnXUR1Q+BtTRs4YAQUZhvyGLyCJGk55bXGbFWa2SE/rxlY91pDcb
gqXSYOAoPx4LObG8vVV6+UhgLG41cpTh21hF489SK+cHOBFXQAv0LaVbdZNEqrhSqsjcJPS9ziAg
D+tSQzOh0Fj1ZJ93T4lAyDNa+D8NZRhdJ9pa/LXeOH4H6oLGFAjLLjd0ZVUZXf3YLcLUjsDHFHXN
iu8Zrn7VQryhMkiA7tB258VcfIKOfDdil3u1Kfgvuw0TDdXbey1rfyJummEUhCmuosqPNhlTKJtc
OBQfP9d3H+TJpU628D4gj9nXmAAkUS8rJW2eynyOODo4j+SNPiEY0T4Zs8fix8mb5KTC+Z5SgmEz
B729O6PX4sKaZHpgqKr70ZBkEqXgZJ5glWve0EX6SrfDHMuGuCF7sSf4i1gqNSvCVV1nIdYZyVqo
ILc8w++7hhaYbhWlJdA6nmn04q8+4F6ozyskhO5k4nLCfP6yHC3wt6D2d9ECocucizk+r+TsVaMk
wTvLP7tR7d0ySXLtsgIw21FHf1/GwN9bFLJLDsoMAJvZ8EKbRvKqZxWTdkbgnjMad2EPnYZkFJJv
jPHh45f7bjpafgDOSTz3KqvRaU2B4Cfq80mdHJB1hlSiFct4yQZj2LBhb79OA26Vjy94UkThXXJF
aXDq41SoYyk9mWuxCVRtHIbpQUeqsUfTuyE7eWcWrMz5oNW7AFTkVd7XgUfjHV9aZdCgDsfPSmPv
d3r8DufYSbOo0grnZKJCJGZTLgnSQx1P0bZznHCbGDaaajBVJHo0L4I8gh3hIJLwxsb3IgqqTdnz
mshpuu192vxh/NnreP9Zw8PgGEvDiiqLlCcPp2tA8UnFzA/ILOWjjYPMmzEirE2MDLcfv4iT/tjx
RVCR53DImZkaymkxAvoG9SzODIeyEYlbyBDF+kSnBShTgyy7Jw5438Ge32iSL4zkGLFRoZvviVaR
+1xD7G0amGdcmcfJVtOQkOgpQjbugUocAeVn9rLhQ5xvmjsixyG7fHwDy/7/7SShSfhxy3ptCZ3K
3MkkoSmIX1GRHlCcW24+kntIrVN+MhcduZbvLrOc7YWNlJUW59vLMBuYUgx9cUCD9hL19m6I5GNR
6dPKjMyAeA+lhYsf+be6Al9bQcy2tUxt+ppQ6CHwXNSf3PbffUCSOZ/IO4sNC2egtz/IR7irRk5e
HDDF2MRyps46mURMcKV1D2Fvvsyn6yZulPMllk9kAw7ezw4jJ9MWhRyGqUU5Z6m/cgg82VQEitYJ
pS2GW43awbprIUkZifo7M+14ndlNvQ1UW250EqPWGeWsLOs/qZ6fnIb4Afi94c8Z1PUxZOsnz0BH
bkhHT60PaPot8n2HdF008UMeqz9QBCorEvkML7YqyrO61n+y0TgZeH8u7hhLAY9RQT3t7QtQU+CH
llU2B/IUfwnSay4oiGf3H49u890zXva+yzPmJm2Tr/HtVSyz7udysLoD5VW51Y0BziWdaZfXseQx
6Ijm4tKCGSmCYgO4AsNENAxrBSP4PUkCiLIKOf+w4iK5ygl03epa4j9hjAi+BY0abWFDh0R1jd0m
16duI9vW3ISdmDdRBp9iKdrsyDilSZ4H174/UDvt+uZ8DG24nchTEcNnW320nbUKUOQKrAhWVVRr
a0A1zvk8j8VlOAIVtsnlve9HPDRqI9JNKBqivKvegAxafK8q9JbnKKMbAnEMUkg2Hz9DcbJ1kTT9
VYY8Ok8GDHWEZRi9OrtkPbANfdTnQ+VEz/okh5XA7rpPiSs2QabMYjnXY7GIIzFs/WAqIYk03wiv
8JFiJtHPsoCAQSByeSuxX0PbCZuNgnzP7WNpncN5lZ6ZFcO1GU7OyunN3DOFD6iyKyZxqfe+8GA3
pru5mtVPbu3dGJQGCzc7ew6RFJpOR4eeKTYe8FA9cHZAf0VC7y3CNf/m3z9A2iwWzTv6txxaTh4g
LKHBGf1aO3Qp6apI6oPJXisUyy0oMlJr70Jp7SD2I3TUtou5EKn9jUbkTPAQNOSgE4SmT5cY/NzO
yXH67NK6vce17sohWk14O/nY3FIn6pMV/5OJ8m/ePpXZBS8BF4LPyD7ZIw/TEMwWVp1DZ2PMsYsk
gHNQsLUH25KezfBjeMtTE9DBKEz4m7QKEVTGxSVJugZQG6o7/SQBKUI0WlX9sJ9D+QwXsNyanens
K1rat71KkwGyQPorcepwwyq05LP0Adl7Jq1OIYZdAYj1k7X72E97tSgxsJf9GmdIyFUSjf3J5kWL
ycDBDIKXJdGnjY+ilvZwQDp8P97Mc19e1kroPBCZA2ll6BB62ZN5NVT9vComusPo9TeVuqS8V7MI
dJcpJaaDNFpeIqPU+3gQnexp+K1AMViol04NJb1TyridFDYhhZ04FIqiUWwunLO6nCNCvITyyVHl
by9FzZCep2ALpZ6uS9MwpwE6j4PIiJGK+irdOggi1gnD6/DxXZ3uH//cFvclOFyzfVZPtmqj2RJm
25b6AfFFt4M2oXnZRHRjqKvnnH/xXhbRGfjcYDtpzgMqVLHDalJhYAgwSWh8HWpc/Lvd/PE3oebE
Ua6jE2NeeDvfGYVDA2+u9UMUDsh9dyBAt73l36b6YH/yVk8ODn8uxSLMC6UwRFvr7aUSUw0BB1f6
YdSyr+j+JzfJo0XZrwZo0YP+E+r434x4ZiCDovNSpiFc72Q5DIyCET/nzsHp9OKnpYAaw6+VeLAj
+9SFwKs9jYOABEEsJUJMqfySZi+BpeWgpl2LI8dNOUE2Qs71qGC+PZujqDzTKIDSeivi6ZMv9P3K
Q+2DzhKd4qVRfVr/HEjeo6Y4x2AowtxTZjE861qp79AJgQJIRXdGrpL5ya7odGvIS2GVQzFGzZVd
Pb3ity+lL/vZ0fqsums6YZ3FBe2njPjLzZQp0zV63eQR+4P+g2m59JLCqa/nLAwJnQKkf/w6/j9f
6f+wAv6zgPP/IlhLf7yWb/Kf/8VBNL7QOUeRiAyTzRxH7v9oN7UvnD/pqNDXX7rrkj/5i6GkGF90
Yymn0UxyDF3Tls77fyBK8gtKS45v2nKm5o/0fyPePBbmXi0plD+5DF1TfiN9M6aPt2OnCNUWGYm9
sWPRqts6ncEewUI9eniknqpQbnvzbmqiGE35SAwrtnVTWQmwFr8CxbLRUIcy+wGqFMNf1yTjUz2H
WOfMnrRz8ggLTwzh8FjHdmWs8JsMVzDWQ3mO5aXOVoZDWdTVslp57g0lhBuEgm10u4y+9aqCs+y4
nNOpPeO3dO4QTncgf4SkIAUEiPCwHmGGvvVJg3YeVcQ8VHS0zrgvzIRKCoAQ/3eQqEHmQQgYAVyk
HXVQFdDEwzTFVQEOOuIKdlTG97aZk5cMp9ksPDhMKcUgv+tir69JK/VGM5HGytRJEQIJWKn9Ksq1
9sEYMNruyyHJs3XT2FHiVkGBFdi1x2EILqmwIA9U8x6f3TDJcrFhKCKO1llJWvzvV0Pu5s8re42Z
PNkaovNFxcitU4O1TArpy5+/2vQO6BbEZFlnQKHt6wRRw6Pvj075ySHoZKld+uw2CzolK91kpT0V
TYJuaTs8lddDn+iAgUHD4t4uuiYkI4+p9ZONqHXaUKLLzthkVHJBk13PaXczXzzCftT9pCNfp16l
JylJl3b2I3KcptgBaCjCvVNA3lnbjQUoRFghav1xminvhmNUniNWR3Axt+HwLa7RJHhIaaKqeUnb
Dl/zU4ABOt8ihQhuQPeApGmDVqpbpBK+PNcnrQU/32Cexu/qM/aCEayRi0g/nYjWHelw12MORiej
r0TQSVBeOlqotDd6qxWEek2oW2Xf6oM3U+9cz3NgaKtUqUbH6+YBUnQwYAC9x/tQ2iDz0DKuZ3vW
6w3R0eRWd1EDVAvbEnbeWh+mPTqHviSpPNMxTcZF90vNwiX0dpLJyqzlghaaDDKKm0i1dt0MQgD+
t6nIrWmm5ksrQ3OPz2YIvSHpEqhliRL1TruuGhLUWQ/pgpbU5wsxxfkqDjXzmkRZmAL1jGEItNac
/Uwq9KluULW4opqR1GrP0MvR3jpqZt5ghG2cfWRF+uDqM4/AjcMk+dmihSBUu7cizuWwvFSP3YVP
WiwcL/CNqi5+aGFA/kCXZGCkAQVGBh48xc82KUwvcZhnzYDdnYacscay6K4gpDbmhdWid16p/UDi
vOkHjosVOnHOa5FKsZodo3sMAaIm7lTbOH8KmmT2HhrITAWLr/8CiHqanWH57u5rCA4BEBPENJs5
TfTHuRcNxs8aYChONWm16xAHBwm0RsYxMA5Bsbtjs5jC2qNBjKPUeFeS/A3C5mghU7tWRU18tJaN
R5vZ0MdYzipZoTWO6gmmOEnC9kXRplnO7lEflbPwaFwL5hIha3w0tNl5iLktPhrduqPpjRBt7SEJ
+uplgHb3EqL7ImDyaJVTjra5cnHQ1UczXSIb3PBMffOupX1zIZ2oH9x5sd81M82RmIbHvozqWNtI
PU72czUa6oq0TvNRl/P4dVBkCXJ/QCSPs/NltEX3GPEUhWcbOP1WlJijJR1Rx/6G5qXLViXKmGad
ir6+sYiQABSXznm+HvIpBnWFUAtDn8DGDZ/VeLZ4xo+pogTmuTzaC0WtgX2ZpqlXILAgZQBU07XQ
vKKAt5GKCKqOirEUm6/Ih7tJbbJuU+pLigJhyRFIEfROnq92GE9TOUXEipDZeAYAo/qdMsFw4i8o
NsObN+uvpFtAEM91Ud9rYTK+mN2AUpUeQXNmjpoSbKnF1Sad1ix9wSCY2B7oXU59TqKE5VpOfWF4
1cQuu4AsDaB2JtPCJX1FaThspSNUVovwZK8XhfwpRZdeKtM0aufdXMrfIz6Aa1Cc5Us44yhfs6Gm
iKDWKXnmQVVHIW2WNJ+JdtWTrxi/60sbecvvLmPSc4nY9p9KslXh9uZhJL0APTqvVRvEnWM05QHb
Ov8ZHxGpB6JzosmbotK+DnBrBV4aDLW9SVtbyTdyKoPnPDDKRyJoJyhbNqrhVY1ezfFmIkORvx/Z
G7OESdPoc69tCqzPB1/mKpR7O1J5YP0IZpEmsVpRCVIhkrM8Jq6SGP6LNZtW7FLFBbhbOKk6rQzA
Bhct507crByaCVJXqirO8DN3Jv/N0GSSDr5V3KrNiLw+BAoOOv+PI5bUTANmVIG2YT73xQy9I+za
gn6Nair9HiuJWeDggx1HOcYxhcv0YIPryRz7HDEUrqbZoKQjphKAv8400MMjEdH1bJtDucIqFlyO
sBLtdUnX5HtytOwqU5q/RFagEwsdhHhZCUWAzCdpGq5CLGw7ZNkLEd9K4twrghgQyTZv9PLKmfoO
3XeTEw/k1tOkbdME8MJqOLqGQ529gAeypgg8osbJJEaarz4MTau91H4lf5EswVPFgx9ecxRVnsY+
xmln+Er0Ow4mHdKylVYdSIHMMUHPVIBzKtlk0UrIzuxWdMS63zmeIQNjQgQERuKUgyQx4eaD/gfA
bg3rqaEOE4EUJudkYRQOeOiQdaYWAOHetxZ3ouMsRJlpzu/DMlCe69gxvnFqaK9nK7Qfwf+rz7nv
k2jrhE3Jroc6PP1QFBiRRybt0K40Gr6mBwqnmlzJc29Wdu3Hj7GtKOAtncCMPKPvh2KlA01RKcst
/my4a/rP0MqEcE0xgZCjzk3JQlHba5/pF0AIeauwPsLYUM8pxJkPgdpGdy3jvYZEYya3RGsy75ep
6l+PLWJ37A6IGVwlGhVY2Uk6fCuD3lzytmfIv9Pgz6GHnyXbmyNfl4tXwAg8FkFMRHHTseig0zdX
URK2NxqIaGTGlpY+Z3pegi1im/QbWXL+hLjUR2Kq0pm1oKY8yb7j5Wu5olpe6GdB6wp6I7/S0GzY
RYLGNFyiJvIFZjxa94AjrR9t0AXfshbgDSESLZ0ZNWmqdmOqMemxIphD+HGgBnQ3WpJuvL7P+6cs
962nFriSuYGk69jK7KYJwcvnyUDfv1hYkwXbg14tfmcaDDYWsUZcjXxl34vS1p9Ne8AMGrLeAvwi
u5k0p0zH7QdGxO4vSmmnNWv6ENY3jXTiJ2ikgNJAnBCTrM1T6hnguKszuw+POMg+bTYwrpJ0Te4N
hafGB4pAWjlo7xUWcehLooxm7cLU8fpv7RYqwbkzE5HxCHDCN1ajEin9AdoysSrBMOR3pqITSTsQ
oVTtamVeGEc5lbya00aB8xJuhGm0FPtLqza1n7lfBT2B8igczXzlsL1kY2ZVU25226SKBbWvDlec
AcCkVIP5MYnYUu4rs8wmnxVdwgMD8zTAX+pycBED6NB6jn5GZhgaO9DrOv7egri8i7SkQIKHPlsC
Z9g19n52o1jTUE6QGQ0hVkBAzBBGA6HHmHYzdq2KvrLSSCg309zNyYXsHAUE/ag2c/hLgJkmGAeu
tn2TwIyxfgHs536kn+OzX1OvzOSZKnuVKBAthFLYrWbitwSVbYnyoPRFXXpFNXIXZiQnjjIgmiYS
cW1Y918bZw5h5MUYh7qHGTNy8TVaILKbtElUOCRxZuoa1f85QhStsyTuAqeJq841s1qK2yjUKQa5
1COBeEQzhw/YUOHI3tsdYptVVMGrVntgM0Ey0guziubrVLedU+EvhQ3j6oEy22tNRbV/qYSw7y5y
aGTDJUBRmx53qciEaJBw5OB75ht1pV53lWEmq0wz9eG2LCmp34mmlNZlRmFdrCZ96snUoV0OTMo3
QDpNGdsbOHUZ4OvY0B+HcJx+N1qN01BNahQSOLlFusPvOzw1Wtn5hGo7/XllTZF0G7BNbE+gtj7n
uWyUe3Tr3Yj9Rp0tkjoy6CyW2YrgIrZAAzFRTjM4dCcZ4O7QqVqVchBP4SwgAtZNZ2g7VKjpvJZ4
f0p0S6Ej9tpQheqqCklhW9toVkPGl49RsmzthkOrMSGtmIkR6XC+pXpItznuE0zubMm9KDvCtPQs
iNYxnZzfxeKRcEOJ8MQt8qY+qGYWzbupMUELGD40XHfS0vZmpHI0iOI87rPAYOm2fW5E6SOOCQMw
l1Xlh5nu0bZPD4Nmds8idvRfGOS74ElRq+gpLevgNihyLPRB0SeQpvSmxrHfI6UXai/iG78wmLBN
EdrAH3Igktx6QfcPECWfKUP7BTdIGbqaAmJfYnHq3aSWJocJdUo5eUuzHs/60O6+jobeEkEA4c6d
ZqJhFriJZQOnb4ZbWdDlQwRBiXcbNnoq8cRRSnYHNTevNYj/wAWcILhXayv7NrNdgu/PCqF40CD0
dFOFSsgnFAbzT1ACAAJKaBKVWzQ+dYReHWEwYGiQz5VvB7e+FY0+Rvg5AQpQkwSL+xzr3TqKM0KR
El37f0oN+d/pexa0SP+5aua+pAE6ytdls+V/+FM3s75gGkQRSEWDRpSgDPGHPC6+cIKgrcMAx69O
CYJ61V9VM1P7cvT8UiY4VkTt/xbNDOeLQZwIAunFO4Tyxvg3NbO3RV76DM6xascWcrE/vVMoq0Y8
pjjWTDcxJxUC3RKq16EHM879vgZ2OzfbV8/lb0o7y2N4pXn464qLxBtZrYGF5KS2ExVBAUHDwMFZ
Ec+gJT8ipHxkJ9w3fncnnO5Wlh0Av0F/hDH3rOrgkaLy55RV4OUUfVN35ktomuCjwAhWzVOhT+m6
6S3q4o38RCjO6zn5sZjUF50P0m8sS9hKTyqK3RRAZPN9QVONBhrkdQBnVpVchZFDgY93Si2Avduu
la0Aw5DM2JmSbY0gb0va1NepyC3CTwBC9rofgVWtUZiAu+AcIZor5sZvZpRDHtJ9krWoxHxnHb2l
dOIBgixA8ISCANdrnG/UNfD/NAO+vrq1UbZ0Qf81zwdmPBumXuFHO3qfcY8Ddvo5ivZq7IEIKhm7
cVvRarTtOXVOcNzwEscD66ux6mq9+h/qzqQ5cuRKt3/lWe9RBscMs9e9wBQzgwxOydzAmEUm5tEx
//p3Qup+amnRJi3bTIuqSrEYFRjc/d7vnrPbWBo5gC7JGT0JB9LRgvJmNz+rzQE6t+GzonghyqC2
pBNAfxNP3TApT0mcWBH01CxyazoCI3kO2nC2gYhPDV1leCD25zAU0qVTUOer/h0TJfmWjZFHIwxK
zs0b1L5RCVVHYftoZ89wImmtV/U7oVX3YDv2j81on02JRiZheFguZXGEcQSBbVRp31O5OTMv5B7y
OX4TSzJ56kKttVv4gnh9Um9yNGXHoEgbqU0nmWBRju7UvSZrpd5oLs5htU014dFJuYCn1X5RYYHi
tOo7rp+77xoWLzb6qY/UwbxklXGo0vxrzpTqsXTj7Ax6ZBRB7erpLruL8IoqhYncZjvykjpUwU41
D6YbOxkM1Ng4OSuilQyM2XOnsUeGs85UdZqHQ64Y9FpjbDos6zyBxiuksV2+Fu7B3bTP2u3RyTQQ
NdYaStemUZsVpf5obll/z6zUASsmMGoadQ+mAnl4KpoubFhQ+CtzCCgitZcSlpVfO/Hv3EqTLwS7
n5DRSn+ayir3MQEO+9aqmqeNvUFQJYJ8pMUdmlNRDDq71/1EMD3TTzi7iHP+Wdtb9qk5yhsVJ/2q
y6w449SQO61V9FMqEhyBTfmjs6T6XKwssCmTACy5ZiyDVk+MSz/qSsiulY6WmUPcqalnHVHwPNBZ
bH92S2zvc2GzcXU4mkjk5Qcla2k/raIIQX/Mft9a1zQX+ssAL5svx8SL0te23wITfUBbD1+rdM1f
WBRLahGr6atQm2FPpo+NWQ4htXFeNzDE9rz7ktdOXW6NuqFK1BMmToZ1TwBsT+/RJenbzwGT6xKT
QounKEn3JDOXkKpXDABZKx7MsTV3GkbBB0V1t49Vs+ePkX38U7mKPpz7lOzAOqXxToM27dnuk8RS
e+qtFUObuc4XwwX0B+/VCUrNjnfDSP0YmjPOi8W8WqKv/bbsQ3WgTBdr6yWb7Vdj1b8MXRpnlxL/
TlJ7IFincuLV8mF4mqqYWKnSRjrl4Z0KbsCbZ7uDUCc0Gcq7SbUYl+5rovHhJ71hfcSxfKtw+uzX
lINukrXM3JttZnFeiZs3piY/N61qH6hlGXu7t95zXctfu8SST1If44dGiuTCKyjzm0mKEGx5HUr6
PNcai6DfkyF5pPjm/FyVOt9l3KtPLcDic5vV5aOWF5NvNymuHctcwR8XCHxpRfha3H7mcyV3TQ46
Jk7vjoHVTq6m0aokhGjTzNrQ/Oja9OdaLXyX43AbVlWwnzKNU2VCgR0V9Yrp50XRjHcI1m9YnxnL
njE9XQqIN/S6e5SsWj6Jm9TV5QiYUxxMJ5ec9ZXlW2B4PZG9jPctZJ3Zs1vBGa1uK04sU56IQ2V3
3InTmJ3sAfZRYIu+3MOP5LnGvWTAve30varXK9ZBRWhMacNiZXS8a69txzmOVaC7n3FaPKXQEbKo
jDFQMPGVYjFG0qq+NGuz8M32NSybsdpvFJpCVcR2frYTsRvsOHDirPzShhX6Vec0J4Pz8R4LA9YQ
147tXyZCwIhAH4hNgqGat4DtDKtB74+J2Qu/LiFTxU1iXiiXthiTy+JqlCSvk8VQDklMh81LRg08
fdZBiHbG+IXzl2CaJJ1EwLTO/BBjUDgOm6yfkhz2Cbf1QXCqxukgW8JSzHZEitpsiBYXLUqAqjch
8TozqNxNCUHBuY8NBaL7N1Yex3wOaopVuIQpnuluA70SQ9KlaN34d9cY02MPgt+NRA23iqcmUql3
TNz18+xpxkp1oSlGDmzaVjIXGKe/OWS7b3D73FBhjf8cJrs5aaMB7bNTtvGkpWnRglay2t1c5vdo
jagIqlYoUVuQt7+UlcNRrM/bfjGmZ62rIZIS9jklpm6EbZYzKeyO37Bzywe5VE1o2bOIZDkfe0ZD
w1wvhkdJ9gWGbfXe99gUmVrHH6KQId2vWQ3vvixbSI1OfilVlQJNPYFCYIARIVXpqk9EVZmRWZQF
mrzjEIFpu/s1ZPYOHqBXYhoH/eQCpuquqdyyB+ojw2Eq4rPDCnRhZ5BzMviLW3JikRzzvAhQL87P
rV21kTJkc8GcwCYfYre4DRWVBx6I+KwMrv6us+8gj1jXV9PpKBSM5r6aOMdD2ppXTnOKmu4batHn
rtTFoYA99XukR+jhyWlOikz7vTCQhDZa/juTCDAzDJynDlfaWya5SXllQydmrH5cu/6o5u203DLK
xaZPKHSAd284+3VYRoR2elr6JerzaNvSPNiktZBrUkACW781OkzCS5vNZUJyeVxNiccdwAyoejW5
gOljZgM1RiCtaYqUCjSgAeWWuKEJ44W02MPcm11QjkqLoHeJ95QRmr005vgE56E/J1DE3yk3bhEn
9Q7NxJSeepCQNEXdcYmcDgZqvSjtL6NklGsuLPmtAGOjJ1olTYhPd77Q0rB2OiK6m2HNT8M8pkFd
J8+zFPVh0sjxbQZHQJeEKaO9FWTN2VSZvNWGvcPrJxyTAbBu3uSnhim0qwM5xndob5+ZrJfH2l2h
q5j2YxYL1y+Xxs8Np/g2kZZEplKoe0YL9gUcwGgcKTJhhwD53688gGJtgpH+mz9PHfbuPBMPYinf
i8nMzqkR37a6t1/mCs8Ar5f6aEzaV93MzREVH4WDSn8jPz48MbO6L1N+baP2X30yBM19FBiGLLgk
tWD7nuZPtjIZYUYTjqH2kUEUCqrOAytp/jaNLJ5ST+AE5113GqiXQMpNztQArO+YGcGLXHoNczGd
cDBqlIFIZELrnJ0laPPaekxpmTzO+lpk3pQsabCBIkkpuY+TV2d5ezLdXHLczn9QoWXzqM1loDtd
Rkis7B/EmrAhxHvNu7t5jEX1YkgaHZqA6bR0ubnTR/NIJjZ7Llrr0uFy8BGhhXQZyrOurz9y6kDe
YLnlIRfjFIEtwR+twgpo7WfedIAF7MwNTQakARrnv9t+3EA56F/FaH1W8fCyNu3Txlnsghfgz9bS
P9fZSl/g48WeSLRLQQ6XSLByrLL0B2bYwfL5ZEHmCoj2swO4UinZTVbcfLOUSVQQ6zvkOFh9U7SE
C0pz3MO1N6NqXXH45hqT6t3SkpPZnvumdmDCwq4saXj6agKXJTMeuZIlxPH+QpW5vbWaliLrZQU1
xrbFNRx/KRbwuJbOqj+x3VwdBsDpscjQVBMqLyxgGIeonlL0VO5z1VBlySucYWgrO9MqooSJNDPp
poMqQXGXJq1Khh/lXzDBni4rg82ooz2qWWl4uZEa0Tzc/TLbsE+EPUc5iMUIMKF5Q1TxdY90e/E6
4KLSbX9QcxD/xBT82cK+ChvoQbjGvZa56SHJ3Z92q8j90mcLuKbsmM/lECW5s53q1hjp+yh9el6Z
AqSIxIFL0iQrQFMTERVPJXhwp7EMGoSKcW5RJzym8Lg8QfUMeU05HCVofidSGFp9H6DM+XW2nWFg
O19IFN63sv6ldjh79I4DDvw5lBMzlaZfCaVFz7T18lmjRE6bx9G4UReTgawWfuNhHRugwbU2Bms5
TDinDH30ajMZ92Pn7t1R2a912+ierY716FU5vD6z5Yi5xcM9IWKGsBt4HWcNcMRtAEWpTQTEeqni
GPk9JwtFqsoBAtlmy8c8T+51STX3T6L+W4DTc/Ybdkiei5CJdkCyREvRVLvMNG4SMLNvtDodCfcX
2qTnckiTo9HwNGQbx8hhtZ8zpCd7jQLsj6W2sl3HkXyprNeBwq43m9lP1GVYnO5vOuZCSi/N42XH
OCNVtooRCCI0nGap9xXN2a3EgZ5eiaz3rqHRmi+MTtVzkTDoIWtT3RlJcS15+AJWFtTIvVkc5mok
9ZzxybrRPfKZPqz1rVyTNapFc+Wwrt16e9nNFv1IjxDNzWxseNH3UedGKzglO4m1Y34x3anAQTGl
3I+aC3yQwRVQvVAp+3y+KVLn+9fk8MC2bZ8H4HkqHjz+A0Kyt8e2KqqIGyi0UqZK3IUtsLqcZ8AZ
keQc7tvxzUWjeJmp71OQS6jNadZrY5d7Ixm46LG1nTP4T9Gm0hlyeC9uk2I8602qvLHnHs+Tbq2H
qq7iP+2F87rllOMRelGwtYV874vxaBcAD9smXX3bxY3dcD4PFBqDx9zKW8039FZ9ldnU7mIwE5eN
+sZhmAS9jp4BoZKz7Pemr+2fhDfyqM9pd/2lBPQvJevwCvO/f5QR/p228J+rI/4vEhDfY8P/Qwmx
QTD0Wf9d9O7+E/+ZvXNxEZK8I0ZHUgmoAGHV/+8gvqfesBTeZ5vZM/An/5W9E/YfgAfYZ9oMEahM
+RCB/a/snWb9QaCcAiA/BJCHwO2/UkcUxGb/rlaGW5GBZ1sYPN0gLfiY/1DYA2aaqD1PgodxFb5u
r/ey+KWkxV14V4pZ9Q0Lh06ApVR3rsqq4rBHrSed8ZHaE2QVs+OQHzQiye8rCfFQ6i7KWIBdnZM4
mkhWmSRXcJ6caSwW7lEdZOl4zjLJ4dVeYOMd9K1P3onxLxK2+TrEF3dOyk8Y/B3OlCkVLqvm5Hzq
elXRoXFR8SyO8Wnn9CiKWBY/MruhN85q7HVFWnwY1H4Yh4irX65L1n9byCfQQcwfCNdkP+KFDoQN
Nj1gw66/K7VZ/sxkycB+N5aPfZnxpAsBPBrZEN/AinqO5yl9JG1BKXDlklIcsBTgaY7FjkklneSx
WTNetKXtrn1FZCgoQeg+jUvinO7jHrvN2hZYg3fwzsaQuZePaFYFs5UP9Kfl5Duw6r/UTn64WiJ8
wnoDddRePMpkxrZlc6JH4LvV4RrnRA3ggy87QhLV5A9dDM3FHIeJqkfjXCWs5V/sOtjS2eULq0t6
qNMleXGTFmS20jnJXqe4EK50nF6zSeXn+krmoUmVqXfaj6rnLL8SCwNOnY9HKSzDn1ech3rqmgeF
hvOOfFnxaulzpMxNgE2QNIq+JYQyFNbf1KrB+cQje8M2Y0iHWZFg06V8vUsD0CCLS9YUCB6RIQ3s
RtxAW7KEZmB/xyoM9PybeKq+2LQjMyMGuhc6XDpPkWV6scAF0bdFCu3buc0SxGejryas9irltByl
zdVaynsyrGlhFo9xj7MMPfOza02p70pyCBTEYLTgBd65cIHoyYydz5S/eYSqPFA5m1Yo57TCp8zl
98kHKyFCM+pIUZYi3yVUEw5SX21OYPoFwJ0SWIW7nt3OejC7Wj9h78U1VK6Kn8pe2+FISS6xNrcv
dW5XDzHo8a+NudLBWyVM3nLIpt2ir1kYG2n3ZtXwLFFBt37nOumfbLhQJ2z6naOB0Hggsf/QWYIb
UNFIly3ZY6Y78iBp/fqpsnXHmk111FfVGQhWS49RYAbC6cBI5Uzvi91k4uMvbLkI1EA8R7PYh5nr
GFo9Uj6g7vKFqXpx65RZ20EG6O6H2lctc8H38+IgTMCyFGBGOY6VKU5YZzgFAwKZdSM/QNdPbnHu
zquXGBwIm9YqAtCnyxUweAptWYdop0wm+GcVtqRaXQcGTSPSQ/qF8W73KhPYXrXSJdADTXnaMpWk
BFUb46tJDN0nZDUfZLdkpy5L7UjY8ofoBYbSrnC81V7rSy4SXGK69ZZojrWcksRFLTDD/XaihUt/
xIMEUx0rZHtYE+OFFbznBZWSQqLRuPzA6xHjolpDmPVcckYqMXwuWombnR8b+rrn3lkGv9kSnq2F
HT1466uTQhYhkEEFhGleH9AVCTGl73MUklaHFzIp35mi048dkPcTRQGQpLLQj42IQ9Xuv7Sp+JWJ
1n7sVnqxlYITQbYreA0JFf9tqfJt3cHqUNFBGHiu4FsX1V7BN4EgE/XkPP6SAhr5jonJZKHtmywn
m82JwGFSP7jjTFYUgL/YD9PSfBbGmvglRXq/yw3rElNGVqGWq6iU0qwTN1syXeSRxaDhGBaTLc4b
BjwEQbo0JNZGLuTTIhlJ5rCD00GfKTOTToj0Zrws97gnyPE9DYoDYYMrlRr8k9x+DDETOxJ0eIts
fSPwcuyE5lv8jrOaTaFLvcu4S5qMNGptI8oHVYNssO7VMn1IEMQg8CqfB31YSEIzQFR2gcpkH3+6
k0KNKny7atfsS2vxHHv908ie1Zj3nGN+dJtAca5Gop92zaRdHI2p9nwjwFmFOuXdJndOLYfNyihP
U6Wf4qXB+sqH3jBzpN1hheGfyvrB6ZEu9UiUJjesEj2q4+1K5z+s5xGiU8rrY9J8xSBiM5B3I7va
ku2WRyLcnSd0GtCFEjOms/By0PYFCxEt9/OMxF0x1kfI8N4yqMYLLzhXQIeZYo9VjMPUrGWpb9cF
UnR7BLanV7PuxWOrU6NIn7qZPCPi4WvH1D6Jr+eiKqIeTHCv5H3QVaq2N9XSeOBMCf1fwxB2xAYk
nkTPYguCn3lJJ7ZeOy3pGeAVxatt2ynxXsb5cputLtqPlQE0XqYRZsoqQolN4a8A9t0nthmag/tb
q7tqN1Wu6m+1ONdGwomYV4rVzLQwUjI0EwGTg4sSM17y4QJLQaJN6/VD0aXx1VqamiaF3vu13hwX
LH7+kg5jSLqcAFFuHHktpp41dxgeWongj2CJoAKXtO61sWHPjANlmUJxaHXoSUtjxu5CAvg8ycP0
hczwIrKFblQx/tpqPegb91rpm7ZnmLTnYWqeTTUm1FNJn83L54APBQA86nmztPAhWVB9qLbRn4/m
XKHMom6X0rZXPy/nJ3jqR9esdX/Bj3Iol+Q9n5i5Wyb7OK7ymMTySU30MyRAXpKQhJ1Rjz0HsvD7
jLgiYBcx74euqC+YduzPmTG7Y+l29S4eaC55rrvcER4klOZhFB+pQTnQ4iUu9SwZQ5v2h1dNhDeJ
j2hnq6qq0Oyy4kc6qsrHbG8XVpIStwapDBDArvGd8ZFgXnNO6MY65B1I44YCMxkr42dMNStEASxC
c1bL2RtRW+0YsP+gL2f6ih0/zyVH9jzn7cfghkGIeSL5TW0WCBax6UdL4xRMyDjKdRamrIUX5Faz
T0j+yqHUayeT8YtN8g7Ue49rf56wTcJ/6g/TrHyILIsctRvJMMroPrDr51J/MrdKe6hy/VyNmeFV
mgBZnAOocDXlt2xn45Js821TixtjkDi8cA1h2zoNpRUpI5iU1C2QN7FkKJtiBbFO4S/Jtl0+uc2+
mCY7oNMFt3haqVX3g3v3S60cqTo6gSUbsXbFdzEI/cMR1W98LlrUAcjbr20L2751/bnq3q0ct28y
IZ5hnmTyxrjqI6st9CyYDAIrkZP27aWNl/K4lYsI7G1+0TS2UCA0P2NKhGAl5HYoyHwE9tT5GHdu
qXSueW7qhGE6sZ771JaP0rb7qBgQH7AjZuogVqxd4RTNFzJbvIMCl92rUAd39q0+Tj6po9Ksdkpi
mRkmSp0KyXpu8Ik+NXxjcGSMTvWVRX3TGMiAhU0HGnDzdliVib8f525T9gLBDeiSxCj2sTQVHGuN
3YYZ1xQfbTetTC+TYgMnV6XgGtIO+UNeN/oTYdMSQWDCL9Roe6PB6S8DTR/U2Uv8kFjL9ji05aYz
0E1dhd6YVV8kccqfKvXke6SQajRFEVajZToQUeJG02LTY2fgnBXmb2h0M5FwsZVC31VMvkRsvO3j
Yuc/8mrAo6oJZF1yMsSJrpbxQ64dGx5Uyx6k2w6edyVDJ80eaXc2HuHKX8s8ij0q76V+TIZBbQOK
vc5EO9pR8l07gGQpFMVi5rbv5bJTp7x56NdxPQFPVmhyiGVVp8SXTW3LXb40m/hazE3uFZc82kUM
gqglNMZbbGTVvMfFQjnPoJf5SrCIB8YcapQ8bpe+lXq8TVBtFvPcYkaZyQlPA3kuO0n6L10pLMub
C1R7wSq0tAwZq8j1ozpWmXVpGoaJT7yre2XHazxTAiUjyUwRhSw/hT6DRvE2IeYDsbiq8bDrLaoi
kUZMl3ZWZnXue72Q1r3BIOKSpEu/MNArc6Y8DOpwhcThrmUjD7tldeFC+sA+bgDNtB9IwYRB59nJ
FL8HX2PSJqrlz2VpHenZFarOoKDVlh7wRWza42Rs2KeqbZXUvIyV8xmBAysfw42oCaraNCGSBtXE
/IX0onpBwNNPB8viTfOMeoLQJQdNlmkbU9J8rtexS+iSAXedWGb76bMem1pJWRmNDB0vfqajnjIj
fmAQ1en3U1biNFunbDkWU9GOpzlmu63Tm296HdMOwymoVdAGJEFfKxxk8ib7pqOTHHQ0Vb9KAqAB
kbrpKVYGk6rWvYJdOcTuRlA+XB/FpwTl+DFaOYxSjeuiUFTSx0WbypcsoTuMbJDb8uCYyhYUKUiZ
XAGlX9jKa10qV5yukVYI60Dp3N4jKQj0XDZXlo3Wc2tOs1Xa/8gR6oTW2BEPqLh7CneMbCm625hl
Q+MzdksLaap+gPL5jKV09qgr3+pF78Dk2n0wGo141OIufQb6+IyUYPH6tnrdxpSWAiX2Iu6ObpW4
fj7Oj4zKBYxwCag4ykkUPbwsRX+RmqBJQR9cSLTfFqq9NVuKcHM74auN8bQ2+kdfuUdOCbEPaggd
WdvstGL4HhrMZs36Ns/uw7zm7+CcDMPrxmWgfpC/cak/hi59hHnIcU/pPsvmsRmKg1kPf+Zqs6+s
9bxtlUmzQ35YORdgcf0KzZuR2v5kMdiftN0h76Al5ZTYtFq9dVKNaHNeR5fSNtCkY+zO36qLBLdN
3OZBU+QzoUgCsWr1mBjzrdg63OLovuWkoDBvp8sSy1Nsa4/DotCaVIffrkZhpCPEEi8rbYSUXejE
Zr5ZGNzT2Bh309M9OLG6zk9O5zOK7/hg3REtNiZmhK++pba7+yII8Lfqfuf0miwrfiwdljJdDxkB
i3j5Tv6sWj/LYTthTCMP404BcXgjUuJ8t3HcSErnF5JB9uTrwdH0j5W2ST3N2QfV/AVlU3ZYt/ij
dPI/DSrQJ6HWP6l/HMhuegkvyYDx8C3UmuptSTSoKca0G1X7E+5SyYAwbW2Ur3M0qfN9XKgh4jzz
hZEGag0iKJO2fQ4Gt2NW53zuiQGCejQO43L37oASHa2NWqXkIyNY9TRZf8BFQG/JwZXeYvmFtydq
hlQlzABcURP5aSnVs2MrJBxF7ikMo9ReJaAiq/pttvPXGsiRzKddZ5r9U8bwim87fMuOdbDd7KCx
u3WQxGz886I1bObkyud7s2DIiHTa9Y4JiGeVrTvCvYe8WN4Wch+v5ViFtPwCW9sedLd41dUpaAfn
mE7qoWmVXbb1e3uzSIp05T1A6y020ZFZ1jtVm0/TEO/Bnh2dceBsX7yWSPEo34bCSA61Wz9rTgub
bS6Pos8CQY7g7KriOLRipxLs1KXyipCBVMiYfS+GNEIm2PSdagzHeAVNobk3HSbsPqWDwBSK1UHJ
N8JOFKbHg++Xa08YQ3Guk9VdqaMcKNnQzMq+YjaGG0t0AEIwfsh0YzyrMz42VvGPPl11sJRavQcu
FNBX7W450sQgT9c5YN7MfSTXjmEqv9tSVTgFnKPelkXoVJk1sk3zUgTA86snIqsa5YIWgQzLbz8w
dMh0wZVxmGfEfaGT05y15MXJ4hcTzuc2u+5tTFLqFspdDt2q/iI66hzuDk+Rb1PlOW6tcRR2wjgA
0aBiUPYUeEAtllqoGSYKBe5bA9KjgMNF1/i0dY5B24p6EmWPJ+zoR4pbnMKpUO43mqRLrJCMnfZm
XdW7TrUjba4Abzfmrw1HnVRc6uptSL2JByVj9ADZPNYK3e9V93DXjHMeGhiUso+wCkOnctnUtIcc
3GriUNpfqLQrPSDP7lzNHcInqMUYNiiLCCcoQAHURvxVZ52n4j1jDBEsSzoEOdDMtz5pA7dL3mWj
c8fKnWTJpl3ow8h+5H3tkT8PZjMP7IF9fGXrykUzixu8qqisrXAdbmVrH/rOeVW1jVBfddP4wg23
P4wap7WaPTo95FlDb2KPd++iSq2w0V0GZ0yDs/k2RxzB6d8U3SeoWPgpyUs/cxTPytyKRKIQrVeY
iJBqt58a7RvoG9DE7TcjReQBadHmvVXyTMf3X3CfSl2ml8yeLsldFyo7dtCldUtbQlFO7oT0dqgJ
qkPnZTZBpa5mMGj+iQTvUs5xNIglsMrtnTbyB4JqH8gmm5XWojBTN4zAzI93HXNtDqe17i4zew6b
Ll/bGG8L7TEPR917XhXXSfS+McpT3eEwzBX7Yla8O0wCB15fWLWHsZU4i/mx9sa1MPuHetUWj6wo
AWrQSX4/iAMbiTc0ZcQL2YqPzQf1tMNiVZggM6yVcaIfQA6dVVeSlLco9WoIfjm5aq9J3ARDlTCZ
w78G3/FyAb5hgyDLnh0VlWZhuEG2qIQ95eqJTMXHppvHwaxFJACdMExZfZbiHhiYQL0u4+gcREoT
lI3Ih7GwoezaZIaTS4m7JnHFYavt6UkZfC1pTWMXJtDIJaChTIBstuSe/eBHcW9firQPGcWKA7ak
rT9J96nKy9c6Ht35h8sxiq1sZqzMTDFXykwf7tUqa2IrWKTdcTH3TkVXXX2uZIr1OWTecllHxbez
nrGC8T5SEzF8p2HwbJlDiWZFxDeZOqseZYx9EGDKGbnYlYw8vG4VM9JcD8u0Q2O2xAv0w7TyM6NU
UoYYTPv3JuyJpZM3rOTINcdfjR3PU1QUg/kb/6t9a7ZpvnWqUxRUJZmO9BZ2T7YnHXrcyMNp/p7R
2mwYZZO+/Zj1RBR+269Kw0nKqVnpqrl4gAdOb8GdtFd2zq7hM7UpU19b0/XHYqOQR9sWK2VkVyO9
tjzlPcFndLJXDTU0bUr43K3HxLRNnG6BQLkvOiSLkbvkNXdEa5h9t6vTzZaH3G0sUm4MjSzhWMiR
gn7tKLtlbaqfqHCHJzhW21UsRZL6tWDP+9dR+H+pJffP9duu7Xf9PPTf38Pls/3H/t399/1JjqnP
CBHI//jLH6OMCj6Hz7/7m7DGcbs+jd/9evuWYzn8x//9KyP//v/8Z//w/3z/5d/ysrbf//5vf7Lu
MRd2+8bvUv/3GL4OU+9/aLqN/Vh/Zf/4A3/tuenqHw6gC7pndMkgB987Wv+Z3Hf/UEH0WK5t3gP0
sAr+1nPT/qA3xU8ArNfor5Gs/FvPzfgDaAaNKsDJRN+hH9n/Ss/tryzFvwEv8GvZfDBabmyH+W2A
RmnJ/TdOQt6PGQN07dtKeP2JI1lYgY3l1JlBHGUPD0nVOKaAYzyqrJyiP3Ts2s3g69oSjUMRWubz
pD/TO6BnQWiZKRbu8JVxc36AcqSj3IbtuV2XSO2rY1OduiE+N+M0etaSiHc9OeraTSif5YCKAbaY
3hMpHMdJeWvEV0tKkG1op+1rW/dN+UvpegaGq+JQ90YZEJjscBjhVmQuhSYMwVxkrUxqEn13vmMM
vLUgUjZKIEvYVvNgjHMOimxXu+Sal7pL3H88lNS13Mr0rfxhcfqbud0yPUOibCXPKcXtBOBVR5IG
Fzm6NJeNAoVAwgXg/Aa0nPdQksrwNgUYleL1tIv7bq8M467XCATKcpea6qmTWLCmn5M99UyHy42J
uHt/KvlqKlzsQ36hltRQba77g44NtE+YZsJOmfgbGww58fnlGOaozEWdBClpRXL2dFqUCAZjMJIt
UrU1nIffDKAFTvV7THV0s9SQ+1fH/UrpmKCPZbewAfg2xMMgOop4uGR3klNXXoyXwrRet8Wy9rrg
jb+oeEk5FHHuMz2THCpZvu9UzuwyKCaYM3JlO39jBj/q2OUCJtk7sDw8sSJLVTS7u6gghbwsT45K
ddaMTwrHPyyLYzx1sw+QCQBNApbL2W2ovRV6qLcDGlmh/YrHrd6VKgIDSzfkw3gfX6jNt5EBAt7i
1EK5yCZ9BLMCKmCqL91sBXZCdr8uA0ChWpia7xYVtkbOD9XIOIdn2PK4mtujO2DBypwTWoCML/9Q
JsxEl8zZL8YiMo8QIpg6I6QeGhkzokuxhOnWkZpDkZmP311cckc3/XGx6lBt2oN+N7Km/W+R07lx
4LdjNGPRjgQ0At7J7AwUijtegoBBj50Lam52IIwkt2z648IoCQNSSySEXBk2rGR48GJiTnIFi1U7
e5sBCK6ynystSf05oCCCG00JZocAY/E0unA+U3f1Fqb7HGfdKa3DbjW7EuwN7WKCgCyeNOqOqvMM
C9FTwQMT1HYDha2xoR9Uxr2ZOaMdQqjbVo7ZZPi5HpRKBlX9/7F3HkuSI1cW/Rfu0QZ3ONRiNqEj
RaRWtYFVloCWDv31c1BNDiuzi5XWsxybTbObZDUiEIC7v/fuPfeLLtHobiPzMaA+l2o8TgFQSRX4
18LXxREHEmcJvASTcV558OwSTp3dp8Wc7hQ3Hf4+GWFzLswtirSKtkKDQCqaDqM53HajvRdzeaUq
sbbNZmWpuAE3jd7GM2+H8imIjTPB5IKIYOrqfuPTLduZ4ylpl5RhToi8SjoZt+7w3ZifYvNZUndn
VVDfwOfdoFVp6QAPO0niyXhs7dtUs9MhCup2bXcjEo6lZr6TLSDl4a6rk+Osb3CTwEdr2o2TFBfJ
mKPan5hXX4Gu28b0EDpmaYxv8OCB7cDvFg1Ovw4Q1Mq42jbMu4LEOVpVAwzEuC7TFyeS30kPQcgT
rbr+fgyY8du8DR42ixE3rjus3YFHxCo3DYOkaXxtMcFjKNzmEW+aLTw8HZRv8iFnAFLzmlcM+SaE
4uP8LTC+FynQRaaalX3bO4x1k5skgfbRn5BewptEM2UDrrOzgvT48FVMaYdK76F0gPjUrrnljH2R
2+2K1jcqiPVYR6T5TtGZp4brpkmpSTD4tnikjQh0EPloh14poCPErpH8Mu4iUoLtGbgtabPtckxM
b9r5yfc++xzgh4E7HBU7ErhJex+oWUjGqOsy4MMroSAbpMHazfvvbjNjSTIu5vHOjIB87M1OeTco
iu51G2+isHlZSukoNA6pYIpdwu46ZsxXwcOE/nzhiUZtpIpOjR23p9aea7gIcfaq7ejakEAtXL++
Zjzxqeet5Rx3Y1IagyQwXzR7TcMg6xOTpGRtFL64CFO9rXvgFhaSaEdJElvK6CrP7RuJa7LA0TXx
xeLzJklPTZBPn/zEXJsUvkGuL4fZ2VR4gHcV8/NTWVb9SmBMO0tlt6vn1jzUirSOkm7oag71bZ1H
Yo0PmHtnutmxHkA2Mmjo7QurisYnpwEAyrC4ebCQfVp0T9emY+hv/eDLJ2Hq9NAAY1/1joa8hNbs
uSkYl2PTPwtsGvhhEWzaIFPbXutgr9GxrfiCO1X2B1V7X/JKhOeGbsKjA/EYhAr5EYg/SDrs3e4h
sNGHczyE2ITyYF3GNof7Jdg46j2oMQX2IFrCSFYeKSkQibL5++5wg2qFNzK6rEfxEBjBFj4gI40y
dIuVJx79iXvXqFsNMGLPcf26n73hmM1yw1jkCZJLUKxoeFW7sWVKXn1H5YIvuTSLV1FX7lmIH3Ve
eQ6GAR1ALF/zYM2rtAQTsvIi8SDtgFZqdz6pCM/C/NQ2DY2q8Uvc4n/lG6idjMf1ZBOV4IK4a72Y
GDZ+YKq5DYbarWJTWltwi9dOm8VIWjs8V9GTWQzPpS2fKlltw7RhPFv0xyivr/Oq2Rkl6jh32EdN
E20cXPcbKUzksEV9KEPYCsht2Pu1Oy/by6oy8c45dj1Ea2UYh5yqDm0jNzM22sMMIbDHRQBu0vtO
tkVznlWF3phlWzxWgeHtpikYN7Wtra3oDM2IN/OpFuI2togwdnR705IsQui2VldMBIMZpH9E99Js
g+4ePxFAO+gdnxxVRzarbINfo4rUVGI+pJdTcmqoKAWRcE4s2lVM6JddTe7a6Sp5XQSKA1Gc6Mti
SN19oyZ14zUpjCOswt1jUGFYPBIniOfDtsqJkWDC5j/1VnxIdUwrdyj29DOBAsksdDOWUC/KKCWD
pKCpVNIFMSpOlC74sWwFJC0/S2veI5rMhnvOW62vUt9zX9SEUN/XeXuhcjF2LGHa/lSYBGaj/oBC
AE6eeVdtdM8lDwOGRiYomwgdUrjr/Irk7Yb99QzgVHahOuVyVkzbI2uivVU9gs50jqx81aJa8WDz
7HPkq+etFYY3cmDjaAVaDoMQzVWqvjT+feoO5zbHi8euSKdjiwtkN6WML9GuWhfWGAx3+BbGF8Wn
PzkRG9KQBNbGJ19662nt3JTz5F36eixv+CjBMU7GWzcL+k2eQNIglewxBZBJEYcezc47dA58gPlL
x/R9nwn3WAUAC8gQD67ZjKnsI4vg4NEKOA+a52llGadOlMUrfJXiMXLL8sIeWodXD85QN3lcr5in
kNYoRqA1WjWkMtEDhLbhIq7qvS+qDQK0bWpkORNU11hZ+DbOzIJxq2GnD2HWPE2Axvc+pk1eSTKV
kmar8XKijZ7LMxgE8bYp7OnemNPycy59+zFWOtiWZToctMlJORMRJrhuCnZy8pwHt/CjRbYFDdQJ
iJqrByPl5+JsNXlGtPPT8MZPhL3CQxpcQkAgPMLqk1uVOV/oF5w1Rfs09JDOvZsZrVoU3tflPGzN
oE8vMdgfh4TIrogC/xDYwzEgP+GKKHVafAN9Iy/AaUrVv4juogtFXKzRwvaZzfrSCAYKIDyXa2EH
dLXj+FvN3B1V9kTPGDyVrEcU8FhdlgMJZ8MDZvvgiLVLX8QhB/Ys/hKiiuWE7jyLzn1MetNeN3jk
+8S+DlConTm9ukjS7xm/JeLsGK2Sbq9JSgT6k8TFhg413h9IHLYhnwp75GibhMl5i8UtlIzQwt6/
zbwQ00R4Th+F+YE13Di2+VT07XWLvu2s1R3VAdKUELHyAn59mHr1Ui51i6RICd30TMi6WcWIwxxn
SC97h04hrWMKJl+N4yZyeVAc/8zTLoKX1ONQ3IgZVR266nzs7B1EJDJSx+YyjxXj/Dbyk2vX19Vm
5rn9lthRvbGiIDg2TEy3A512RhkTRl+mYSRHo/4EocY0BNuBrfHSdd0pxQG77/ocG2xelylvRr50
sOpiEzZupyEQLuCBOqRl5UR9jy6tFxjRYnRv0BblxTS3peSe6OZrP4zGsM6q0txgohg2Q1NGr7qt
udtWdMZUXesLrAHgJVCKdBg+4MMaTQA4C917fO7ocaUIYoBIBPRhTre1gappEt8SZidNR8ZXGpXt
CtrJC0XxMjIYP0PDZGiCovP490XO/zc7KvQuftdSuUXE/PWNivnHH/h3SwVlKy0VQooBWy/RGf9s
qXh/gP1F4eyw6Vp0XbjI/8iY/zAV/wUyZ4s/ATQBWbQuqXL/6x+G/IP/N9JjlIZLLuTSivlXM+mf
NAL6UP8xgBG92zsVM4DTRaDo2fRvTJwS71oqJaKjqfVd3h3QRqt4WdLNMKDDXw3No5St2mrfyU4R
Mcg3LMveJbSR8RWprb0Gimdt3GX7CDtLnxr0ci90AoG7MWu6t0ur2nU0dY92hgdqnsS9IcL5QSwb
1hhpcB1ZN5+rFgdHNBmLWHbZ6Jyafyaeoj1ayzboLhuiFRNfAVmJXZLTjxXuEqPpzE21bKR11C4x
W/WE+iuKKncTF679yf6xB4dqxvWaQT65kk3pnSc/Nm4swPmZ82M7b2qndVeIz2Zvl2NRojuR+ZwE
WPuMzYQfDtO0yWkBUCknB3s5RACOcqJja3bdo0ZXSiDxcuCgeeru+Sj6Ml+OIxQS4lotR5RWiQH3
KMcWh+B5sBNFK2gLAC4BURNuGHWdaWbx+8CKT8wKzfNEAaU2q/F6cJ99q2O4TEGXEPnp1PV3iAk2
gocb4EpnvfZem5TZaqG3QX4+l/HZ0NO9zc017l/s2KNLEdlQtuBnCnwUhM3wXGG9O3ZVL68a5a2V
i6ygYYi+kYnzKjnSXrD4nHGr0Giqu9GvK04f3S6qhwkRdRS+orYhDL7yvtgyadaR7Y6fzbz9ioSN
bnLui5fR1i9x7R8HiaGrCWlGh8FCqJmSvV2P5deCcbpTNN/VLB48oe4oBw4T62PaNDsNaGqNQ6nZ
1VKrTcdkrl+pmH/1HJC/mFRedZjQNmwbQ906VX7f5KK+SOTw2bamKVzF2Br7iXvadayk6YzOjqHc
udXR+RjL+F4n8OVXlrQ5F6DPl+A/GvN7OfB7SWOlHBcrrxHhDlo5GWVEnZZ7tG6buO+OtdUmj4Ni
lDnS3E5hYWT9c49WpvsKo+0OeR81zUttt50N2gAUvc4nDHqTp+UW37YHGktxCg9QzhKNYzcBBydj
UQzGwdThbjQkk1OrzvsLUSf6M7Tr4lr3IQGeVhce7UjCFGgqamSmSUtMFcS6ONL5o7H0RSR7uB3l
1OBhd5piHFDwia/dpPaZuunDoPQTZJUthq5ba5hgHsi7BG1TDfhv08rqpgspKewRA7Dtp/q8I36B
pkD8Yk7JDrwLpLmSHd9kl9UZ36erugsi7aIDY9kLC+4n4bTzRHvIwwEnITL1tNtUgaJA2/oEg8s8
my3YkBAMy43F7V+VvYH10J35i5pR76SVu8+lvmJ0qzH91sFFYY4Qh/MMh+7cQicCN6yNvN9CPkRa
knd0cMvwLoegeCStWt4buR3e4BkJ1hUFLQW0Ny1FXwbVse2+ZnH4hMDmaGTfW87B9xzI621eO8Zj
QbDbUWAzi6r6qYJNhrvWYXmyEDrl7qZzvG4/jNwPM+GwpZOKsf6CSQg0nHJtMKOhdNY1Y5bOoQOq
DmoMPEzbg9ij/3VfRRC6uy4aejAOs3yZRv82TItDYADWsquEnNHxNczTmzJCQuAsrLmEUXPZ3uke
B+iUL6NgWpycshE0dCpcezr5EnDrFlQEhInA/hL16RF90IZwgcew0l/U1KWvaaEPSaPq1dJPGxEL
BjksBDVSREr7KlbdqRD2rWFoZLcG82WpusPomc9mw+toIvqL6caUkt+AiTbCpKBcFQ0IriKwT7gI
qmu+TrNGwxWfwI/R8BVJcDBUN2xLzzoLgR9unWA4YN13DyqKH01n3pStlC9+LBe9lkviSVvM4ZnO
BRLuWPoYxmP6RW0QPmRB9pTUat+a0UKGeXE9D6Ox8FRxqGRsBVsWW/UUsX9eW1ZlPVRD56CapocU
S95dhlJTjlAxw2y7Kme336sYYWae9eoLJuANSw/9cdnaxrGicQ2aIDLO0TWY3ecsbfNz+iDtazk6
xMiN0ra/FNIoMEVyILaW1q1lr+AE1pt8rt19LJZmCiN+71KWpXjoUremg5QYxj437RP5X90p74sG
UW4TWNdjA9uF2l9sWLn9XWiAEMCYjTMX7IK3QpPLooEV8dQUQ7QbCidfG+BaeDGRPyVGyNC+hxkg
7Dg+zBCM9vh53KcqBAaU5ycVtIemC/dVfihHJLRCJsXBmjMGGD1LoKPD/tiXSG0y5zvG/PrcGk1z
E46ZA/Vm9LodwV3GwWuHBN5YGuxcvgvylPm8yWtMNca4Dh3s7DHfoR+dxxZONh9oyQ3UNvAA/bmf
k3gX9JX7YCzF0+jmetMuBVUZ6uGQLEVW4NWYDUwKL4MMsfsQq+h2xLxyadVp8mjEQ0TRWxh7hXD3
bMA8QYPKN05G1kw3RozVJp6ccDHdLhUi2oQAQ34u2bApINvGKC7ypahsl/IyEs58Fy9lp+mMSLeX
UtRbilJY79kGdW9w1EvZ+v/n4HY6fv2vfyyn0P88WVx/zr81qCd/Hi0uf+LPc7Bw/hAe4Yeei5fP
JSIJM92f52APupfHdNuhy4/H5McJ+Z/nYGHB32dDQPtmkqLryH8fg+Hvc6CGpC9QVTJ75Nj67tT7
u1PwWzA6YDFL4uKzXEG6HId1sfzvP40Vy1SLwKqyDUtAcXACzRjPGvptYszT7qd78gsa2NsIjn9d
iQtxNwhofZ/pTv5IAhUy22SFh+k8qm34ucoEdpy75iuBOJh9f3/BJVHt3xPTPy/oKMsh2MKV2Cjf
Ja7NXTCwUCYb8B8xKqSRdzdpwSsSrASmT8e49JyeBjWDG994/P21f3VbHZtqhZXY4va+u63BIGIa
TvGG4T8vnK5UM+2V0C20ZIJ9sg9u7a+u5lERkSwmLZtK5u2POEZBW6iq3FQCMvCTwUgVvs/goS4a
qq7uP6Db/+q+eh6PpU8dxrSZuu7nRyYWUzSU2FEaN2GkJqnt29R9VilyywCTNUEDiXWdSv7y+3v6
1nT64/ek1+sq23awJ/HPb6/bOzZ2EuwbvSPo4NRAEFKACYljfYFoo3G50cX9/RV/8U0VqdpSknZB
MsoSZ/HzN5VANRtSjDcCHjoieeH6yDqC6jJ1Z+hBdiouaHUTjxMO3Qe5tI56h6PDHGEpU7gWHmDh
ehxN3l7bteySM4vc9a0BqXkaG8BV/PwDjViWk6+DK4PLqKS6ObiBRLMu2sg5RkFn3iPZD4f1gG57
GcI60y16JYxbhfCsb6Kd+wc7sVpzXcVEtq05FC5TbETRFzSlQoA+oitehwaU4MrnFHRt+E4z7kep
Rf6gYMwj0CwGTYi4HsGf0H6EV+uwjbmbqSPKTw1Jfxu1ZTtuPC9h1MhjYa46mC/BNsNSembIMsba
lWRYas3YBbmfKSSq27HRBJDNqdthjorLSq/7WpTluRfG6ZzsxmZql6kgcNp4w9SILuy6nBIkn1Ol
nIVEn5NuMY7gRxmXFGzrbj/kXxlZj89oF2NnOa+kyAYUPd7er+zdoBr6VlXkpIrm7CzXWV34dMSs
ZejQIejVq2hi6MjBC98l9qciewRhlyY7I3PnT4RwLX6rJRsTmmxl0bnTScnozcg4JYEB+hTStaOD
pnjA0PQV4gHriSr2Pl1mD+EG7s1d4mW1tdWyt3miTeSzNid60HraU0cgri3z/L6dti2opa9WKaAA
14EGSCSZ8Z85dtIHhwRgknq00EAkzPs4YR+hrWPfnA36Dy+o0xklDFNvC0rqCGE2gzONtdTGnz1x
RDaAxGyTURfRY5pjyGNkSmsh2IxtFcIuyVPTOJ9qRr3g3TqdoJJMe5XWz0YaDu4OslMUnVACEm65
jIjrdDgVY6vqq1T2VIq5WjiAUZvH9iaLCbhdi+V0yVpYdKa/mczWS6HAxnF0Bq9/UpdR1JdUF5bn
l/gkyRF1UX+bSR5eiLyyjeeInCKmaeZotADAo5zWzGKQEvb0gqUhm9AINzK7GGpLD4xd+77+yqy/
xtK9wIfDGdVy21Pgeg2/y0koEP1fzM4oxZ3yxsDaeRnY4mlV1XhINjba9+F5NmWJGNw3m3oj7UYF
L7xfDeqKDlrzZnJbbKF5W7rfO0BxNXSUNKV8EfPA60hWfLg2W6b9y/mxv8dHC7Masxd1E6e8Nlql
jpqeo94f7oGc2wluzpxBLN36yKNALoy70BvoXZA+e9spduq1mKE0rhq/Rz7sZWmAzaxxXiymcPt8
FsCHMYwwf5qMhGnqiB/2ZFa6w41TjiCl1dwQAJo7pRNdhN5Y8vYlk7iLHDE/5KSDfDHEKD77TZq9
WKwiX2rpY6Gu+UztFglPdh0yD3xtIGp/TSfYbQOuG3wVWYOla/RqcGwZx18TJotj3Dj49qxV6drW
l5CoNfraQaHuCthdNRNon/s5J8nwGOARTdceKnC8lDpNv1sysn9ANuzPbpvNOHxtBnpr1ZtT/qnG
Cj6hCkYxaEJXUkXyIrqB4bLpuurrNOLtW9VOMuPzB5W58SOFjZmgG/sF+wGJy3WXRjji7CQwsPmb
1WNF0vDEbJH/WEU6CorNAMKPrAoYvpRexJ5s6MkDXIwKp/CYbc/oHAwVUMIz2ENp6smUH87HeKbp
FGFOHPwCZI0nRHyPZxkgB25t1OdN3NvPlZcKExuxGzqbhlksD3vtu7fErI3FOiIZm+ddqfyTxsFA
WiUq1nynKPgRYrmR0W5tYNf5KtdFXp4HCV6US88H50hAT7QAUUQ4XdLjc6YVGu7wVv/IS8n5WkfP
raroKvZQ7W9z7UcQb/hzwIxjWUzTNeiiJj5aokNBOuYkawJ3Ht0B5ksunL2Wg+/smICWwabsK5+O
jCEttZJYBy9xzAXBvT8Att4hhcuILUoKq79j6kD7vqidhgkfiQQ8dwMkqI1KBuyYRu2M2ZZRqGq3
Q2Z4CKq1qaLwGxPB0H8IKyxNF5E5pcNujmafQCKIDYxhk2xeIOhjFn0VSvfNRVN7E8TF2FMT7Yy6
8jeo3Ib6Oq3aSp2z5roxL2JZeezTaHIOaUrp/4UZbXphsK4Z1GVDjFqKqE2zYEqNfvaS7zXPz7rz
yBduIaBObCeKgedtmgSdvOpdG66UF2vR7DmpND3jCGlOZxF0SbjNuLo6DVXRqsNXp5C0+FgIlK5W
upsYc/VDj66k68k92FTxEN+VnonTrWLpAxaEADUkQOc7+OnoliozhpkFCxPdsWF81QjZDqS30jGe
MLeCSB0jOsVicpY3j35htuppyBH+4nApIuNtNIK+FzbnpWfnC+UnL2nQUT8P6z6oR71vg7LEqR4r
90vv1RUVPAj1vYhx229HNCgvesjUY+wUgEuNofG+6Al1FqYxXb8OEVv5NvV1TfR8KML8EJpeC9Jp
LIJHJ5sCVMtliKAcT2wwPluOhY1HOEZ6biWdt/zeBCAeKzOq9NU0Z6hNUhcAKCqyAPqXg+Txwu9K
PV8OSSHEHc0K7xE7OcJAr3K9easj19PrYkbAiJAuQewFd2go73qbGcNxVoi4wVyONJLqVLj5Gamt
VNtlIfRCJLbb/CluwpkQgtKFPZIaZRevRBV4zXoYffdryOTgGX2I/9luHeMUDqLgl2wdcbIKlT0H
depMB9uMq3KNdwz5fQT9ztq1QI9bWjpjWy/ue68hX8SIoWayMcEVNloaiinTDWxzrPKM/3h9iEHJ
puW2GjBO1mCHZbIGXR5+UrYLDJRqjB+25/DDwDcyPsnKkZc6Ewl9TztSI3t6WoKrByf0Vc25vihT
dEPYhTvMuyneJ2MHCH6ko5KHXvM0ELtj7HSsLed19JYgKddAPnbASeoYeyInZn9l4NSAeuWlY3o2
YpqO1hwwIM4RuAKIzGjpbCF6nmr7nBGtU96TNOB1F02Kr//cjEeWGbrKAebzvAvR1SCYztN1yCRP
r9vSoDRayQHT50bUsXpWrFUBM8sWlZqVKo19kS6w3g46C+gFKQ17aqFkr1s/ql5d4hvcdejKiQOp
P13i1vOabRMsBtCBviHkyGGaok3epgs5bIxjxg5jZ03GBqdm53wdnBgFIBIV1cg1WuAQXq5V9s1e
OiPvpBlHcfKU+1bFiMDn9nlf/NhJsi0eiPYRnXr5aqC75OvIiRhYaZLVurao5D+XoTnNZyRguDGt
TDRm/ZjFp3YQ44uui/yWNAPfGm5jGrLkyxl+7q9JWqF+agcgbiMCvP3sMrY/uIDnTgVZFZ8cxyqe
bOE2LnJzq3MYDdDHQv0Txp+A/S4MCZVh/w/RBiOM9bzv4KSzG98QVbrziTp5qYnFAjKWDiYsatUq
xPAyma6ipucAyPpLS2ma0jDdpKQlvWitMtZX0dfTNu6mtN33kOTQj/o0yDhEaPl5Bon5lDkesWXG
5MZfvTpBlCmKWvIbmvZwGdW1RsWR1t7njlgz0n1qxj/89OaB7lRSbtssmK/jnIEIGz5tV2woNAMA
hwwQ/PDwvkaDXR/7agEhj7jc8GZT34eoGdPsc6c7/1oN0jbU2gLRVRt79vIIyxS5Ueh8KFE4csEJ
wVHR4Fss4qHe+pwYXcidnURJ4tQ6XMN5ya8h6YN5JeDKei7bfHiqprp4UlmQnjiRAfzmIAqPpUma
F4CgfrKzYpESAdJm945fz/gb1WDjBhibLGFP8mnlxsyXP7FcWdXWt/roeQA6SICK37hnpPZhf9My
cJ5QOeobPczzfRumbJKua7bQ/sKRnKupmyTxMIUN34KeKWOkJLLuq4CQFDSrlFvnSTQqQnoAzXo0
qf3OR57FTHUfsJHfILSMMXkqdsZcKiXXnSVxrRdoQ6CSc3S6b4eOMsDnQH0y/SkvdgLhYQFWIWsv
pONhwdNBQq7aj1r6/20H/xA+ra7/3B3cd3Hx7bOxirX+3P3cIvzx5/7sERr0++gMwjN0TZuWH3yr
fzUJDfqHrnClYyJ95G9Yj/5nWi7kH47HBBt/wo8Ju6SB8c9huTD/8KUk6ZYuDa1H++/0CN82Xmz4
LZ4paUEoly4l7/W7OTlDKcaUQQIlnaSYNZI2y8BfX5j7gD9ExprRPFABCOOD7ot42wL587oeCbE8
dI4t2BLftkByAijrvoqvInr8orzsGdIz6iuoWi+cOP+mcP9pyKUr30qff/qFftGr/NWlEShIR9Jm
Mn3aXG8vPQEHyYa6uepjqznPk6qmJeoXM6CRZQSgajcKL5G2lbs5hKPBgNBBCM7/V34UCi+Wbtq/
u5g/bgLuEZ8PQ5vW4vO8/SSD0CElIif3ImQ6K4Uj6SdmCtvsAEOLAaWegf7DRxCvQ9loF+A5SIi1
8DN8eqHlRecyQTeFg1hTdv3+Nv3iwVB4UnheLRsinLUILH5qHhdkykFq8E8RTGh8B6CeoPH3LLrT
SKN1Kyxhlue9bIvqz8XkP2o3ln/x+5tCi8PlNyKpht762wvbk7cEGoZXVBvylbKgfB1LH3gHbs8z
DHPiqYc+TesKg6pJptX69197+fH/cnViDZZvbFG4vmtE5iY9JFv7pyRsIo7GY/tKVFy0C1sZ7n9/
peXN+suV2LRd3gFmAf7yA/x0g60IyMlsBKeAmG40A7o+iLwTH1zkV1/H9llyGJh5JpqbtxehkRVy
SrdOYaCQF6pwfICCZG7bum0f/v7XWeJPSCDBFuWqd/3UrJc2stj0qhNOd0/SeX3l+kl9/P1FfvV1
PJ+JiiLYiX7xu3vWpXYqicq9KoS/9MtQBxxNVatbAPPT+e8v9aufhzgVerEsEyTMvns3y4HdPYjT
K9XM3bYHkdqs87Drxg+et19exnVIwrAVj9uSxfzzUwCwhS5TGnOz0vk+yavwQsdF8cG7LN6GtfxY
aGxWD4t+s0XqzMKP/PkqQ1WG1eRFV2VsSgMNb90XoKs0weXKbZ4LK2/vBjnbNJJHptkIAhgoMtqX
wt0jDR2tDz7PL760rZicuNJk+1Hvv/ScOcQ9ZN6JmUlzTMPZPPRGOm5//wMu3+nd+8XSiknPk0zZ
XLXck5/eryrPLLD04iQXHUkCcJUym1ySLH0d/eaDTPhffCEkINjRmSjYrno/jnJbGxSTPZ6GIA2P
bkeSgGmF9geToHfB8z9+RSaKPCYMDR1mbe+e/oT2nG9mcglylGe5xuCcNxUaeNcroaRB1KoD9DCy
nGgGyiCxn20HQn8DJuZi7ozgKOMsuK/rNrmTSUgyaGMS7GEZSXJrdxSKv7/9y4d5d/tZw3mg4U+g
oZHvbr/qZFVLKU+ObIyrmcbSqxMi4WkmRYduCs2DOZj27e+v+Yut4801361BQCXGLmnVKZF8pnU8
JDS2xzHHJdVD8bMqBz0xMaM9ymLayY6mj/n7D/Cr54CxDgXLMteB9/v2mesq7ccsKic3aMctDBF9
OUZR/MHD9qtjA6+NJ5iU0elznOVT/PRk61LUooCQzbkCZEg3ljCmZSQgX8vZ759tnNsvRqX1XedP
nGhmJlyAPTn9Y0cwjXBDM9gBUmqgtv/gxf7hVH3/q/PSeSzOznJwfbd5z2gzKqrJE88xrVFkv7ei
jbNX2llyO+PkeGQCXWyE1sya2MdH+NI2jZe4j/k7hC9xMIrvGf6nD5bZH+fJv3wwDjImGyEvkPfu
0ehn2x+0b566OBFnbkSqAfntfX+GtVMdSnuM77pGly9OMZbnDd6kJ4tKH+1drSFII/6Xi8FcHseq
SM8gI1T3f//BAR5voRdwKOesdx/PqSigKRNORmMXgCH8hiBs78PB419fSRczMycB5fAbvd89QS8y
bwv7Ez6kPt3U9HkecjNZsN8Bnb0C790H2/Wv9h16/0uByqPqkU329kmt5h7UpdCn0ezac+pdudZp
oj41ziCvh6YANTYSdOwgBhvEpYrFeFC22d8FuOj+F3vOMmrltfFM5nbuu4NdSm/CirzmhO/U2c5x
992U5JH+/lf85ff1ODlKhAHM6t+XFm0hLbDjqAMbaa/ximbrqNHNvisj6zaeENhRXBC0mgOPAMs3
+S1ziqmNtliDzA/u/fKmvXvg3eXYglKBXcF6v/01bUNrGVLJQEDKmvnFSzV33wbPfAUEuHbmGYeU
9dEG9YvlDyEMwwFefZPq4d2an1aeo+2yOlkDnk6jakhST5ANgxBrV6USR1VUNLsneQGY98lY1kmr
u7Gndkvr6FO4nDl+/3v88vMsCxGPPPqcpYT+eaGcLaZWpNmefJK7jzzeAOgn2/3gW//1IgheUNFy
iucEAIP77UWMImzwN9SnHADSQ2zG+l5EpfO3vwlabCF5pDzlecq23l6E8XCW1/biqVbNF2twCEZH
MfHBN/nr6ZqLYD/mjfV9eDXvzhcF4jmAdsOpNQd5V6FQPQbzXOAz6u08/2inWLbCt88nRQn5h/Q3
EOrDPH/7jSYH6amKmpMLYZtUF0+FN9Fox4+WHscZlTd4HonY5AEMXHccqVw+L9i7M9+Sl6HO7Gpj
uD262Kwl8x46JiT+rbZAQm5+/wj9pVvA7YaJDgqC/ggr9F/WDdsmTi6QpzJhhryivyZmkj37+Bwp
C2xwT9sxbi7fz62Vg7yevwLmOoSalLK/+Qwsn4Q6gTcMhZgEFf/2jqXWmHkRuQvQDuc1x1CGfCiQ
Pvhd3j8DXIThJfNQJihInMx39cjkeaHRorceCrzIzZAMl46JG2cqkg9CGRd+xpsH4MeVlrqXEwwS
YO/dlbomt4aWB4DRQHMDnhMPnqdMWqmDD0oG19zKnByMj0N000B9vwYoZHxr/do/q9x6vv/gZ15e
oJ8fx3ef5keC5E9nqpiJpCPL9oRlTl+yiRTXtRy6a9McLmtDOds6nKKHjCgOZuDzWcUAZwdBShxc
J4QLjUginT74uZfv/7tP9O4FIdA3TpqgOc2DYSKGF+JrQIbNzQDrZ0WANWkWQtnbFN40g636765q
y/2QkARAkkhBjt+7A0lXxF4Xo3N3czGsvbqV65gMrA8WnPc1wo+LsNT4nAwQ05nLGvHTTQ96YCLZ
f7N3Hs2RI+e6/iuKs8cEvFncxYUpRxZ9k2xuECSbDQ8UvPn19wFHOocES6xo7W7E0ShmRt1qJjKR
yPzMaxK2wKGRb4pG99G+G/cymCS2d4UJej6cn3jP86otVxUbUI5rYy4imIswIMXAbrKa8gJtRJFO
Xi/L51k9TreAUmCfy1KDLpssFgHhgRndUP2PJJekGZ9TBQNH68TXdvQj0MBnYrQg6sa7dezHFVBi
CEdSWpOxBGgHdOiZoIWg6viSx8Ij5xvKUqQaWytXEU5DfYMWkSmuSAzyqyI7lM8nVmd5KM8vhLhF
sQByihr/+fxCGhxlCl2B0d+NguDKRVijy1sbJgCmWSWjza1+X5QjumMDpaAImYaD/nYIRtg1wiHC
KnBSzQ6qs9+26zgaFWQwU1HqdmpWJm8nnvXYm+Rg5kjkMCTMWZwf3BpiMRTZRWfkiBnSWoTgQLPd
5H31NBQxQGnQF6yCGtqmVYvNVYuA+Zsy9WS+vMlMP3FTLOOAee3mtAwHDk00Oag/r12VgtDSu8OF
JJRThLaf2KPEnrbdf7JlLMMyJa4lwg598dGkppLHcjTPW6GdI3Oax05iKSlBVZKjPppkxTYvC5R/
O72dSmcKEylzD6WSXkR+gIWGj1j5n5ZNmTyAZTI/nEvo6C4fymwqdIhNa1/Tcj4PaKFfd1IYPkXT
ob/9/r0fWWbad/jgUDQlW1oe1DAs1MRPhX0xGsMWegCaokkpnDgmjnwHVBkVRVc5/SiZzbfFh4PJ
mF1HWtncg5xRN74P7z2nXHydJAcoD1aXp5vvJ3UkyrDwhKHRQwAmE6wuBkRUrMuqvtvXkVzDVjk0
KkLqsyJjb7ZqbtchcKZVPVnIoGAPjOWSQh/8V975tBa/fxTOneURSUwmAU832V8kM+LiiCR7CpGj
O+yVUJ1CdAS6MvAU+gyP4FStRzqk/Q8wtXQjwoTo65V2JKYwAnWl+mqgdIXfZKCG2h48oY+gvmXg
6Df52LQAXgymZC1LxSQ8iAIKDbuxTMWdAMsSb462YW3bSmsnO52yoAPn0gwXEm5It7i5la/0A9QG
0Rp6m/imAPKzDejDaCmjsdt5WmYILxhpJdcdtBXkSLgTX5taDC6KfhhfNVgiqleUaS3ZfZQam2Gk
XbqFozTU+0bHPX5Vtlr2OjaI3ToNxdDYLZSsvalVqfLRfSDDsKVWhqMsGkGLFJEsJ78MtCwQP+8k
4QbN1gLFF4BueBgTvGwT1F9/HnLM7dxIFiYs9hIMuVyjU5QnSQmQke1weAAiMqGRHUVKUToMjstb
AVSp3Q2xhYijNSjtpsnpVoFfi0PDQocG4fCCtJkjbW0dUA3wenMsQEo2VWRGr00i5ujXQoAH+Vqp
3CcygIkcIxNTQFTEqpBKygAjIWvZdSGSovwpA7ZQTtaMyJ+gtOYG+KSs7X1TDyd7RIF+wBVDsIYr
K+/MteLX/N8ttWraTa340u88jsTeRR4PSZ5uSrDkguzUl7Y4H8+gebBShMVUTRcZXBguV1r00P0K
STZdBCUHXiDGa7O8N/f4jwZnN5S/VTW5Azhbta6F9JaOD0wBu8DvSTxnvWit9JQmGHH7BaXluxNO
0ddCpnBtynoqX+s4QUsXag2fDPHLDrYRPohS6k112+Jqycv9mcR1YDqNHGJ4Bt0t9/Ena2g/CmmL
9g+6stJbDQyWBEgYnooWdM8uF4tRWAeqX70WSGlNF2U05hmYTXCMThI0xW2TBkXtjqoZq8gFxpKE
foekXY2NnNwE0KqgII9pidpjOUvc+tZgWCCHrAJd0+7Arrb8AzKTSm2i/tNrSjysijFH3iKrlE62
Q4BBFQwlBAvsFuYp4j4WYvN4KQmqci6nbdwiwBQHz2oTNuIqUHLjttDH4U4ZZR2gYRSH3YqG1xDa
QzwkdyLSctyPIpIlDllrd9WhvHgtFTTmgKFDjfSiwZJ/oWyJBHTVWTJe21F3BuLzsFZSkLxp39VI
righGpkaPwZFAB+JcqyCfujGKCGm0FbhXQQ6+hxNPuGs1IMQZaBawswF3fZW3xZC3tw1rRUh2+KD
hAecU0LgpFh034gmpgoyCv6p1049lL8pANrhHpAgbv++Uv8XvvBfGkHIv0cvOM+Ht3/cv1W/CL3e
3kUYZz7U/Gf+iVyQwSAgTmjQCSVm5oYnHvyb3oSI019gFiyV5JjCBw2//wEuGH9RphBJGTQoR+gn
Ebj9C7ig/kUTkirGXCWSid2kP4EuvJewPsbyGKEBgkBuAFtQg7bLIkcJMl3uNQBkyOUJ2kyY419p
auk/NZRid10yKU8HCNSg/6sZyxCWjRNZiYJrC7Wm50JCgQvIWOkJQoH6aQwJ2M4Qhr3UuX6fVbOQ
z1pTxAjNjHoT9cBJLicbQK356FuScBm3SY8PN9KeD5bft+cYx7pDgaVn2cmSsqkkS3hoy4LeTFyM
67BVtRc0l4RnNaOeYB+k3lPFZHLo0Sh2mnbjFpZT70I1jn58eKlXfy/IP/I2u0LFqqn/z3/J8zp8
WiciUyredP5gTElwTz5HM1ApUk5e5TemzTJK13ni1Gk59Gut5WpTgzSrUGnMsFPRcsxVQ7191Uas
0gCdGuhNCkEw3AqUzUU7NuSOpnuCCEnVDRXqeOEethCu6rEgzioGVQXWT2rbyMsTdToRlB2dB4Gv
ShWfuA/kxud5KF0dGFpf/IZ5Ht4QXbyFCppBKdZkNg0N1AmD4ld1gGFNRqCs6XDpNxb2kPBgiC9G
44AwZRNILz6SP+h1NSqak+J5h7nO1gzC6izJO/VKycN4G0ioDnz/EpZBFXkBZUKyadpCokp69fnZ
K0VMldoKfmP3mEEDN9VzM8Cjamw6+XyGtZ1IRr4ElHPzhR4htMT5rRqzA+HHCHbq02hEDPWtVVL4
HNqPMJ0wdjlg69lwlZ75fQ9zhw3l0Btm7w+nUntlmZ7NDzDzqyhYIsVB8ezzA2RxPcDLK96iiQzQ
FmIto/Rbx+Wvws/l31PqY0Di15g74KUQof8mji+ZKocHZ4q08bmXSoI6lAvN83SQL7XcAInTTmn5
xIXOTZ6MRuiqYnPARjwTojN8Z9GFLCQD0dJI8DpdRHw8ULgJ7aBSbiZLENpNluIrmOPefCNAq07s
Fi+FEx2A95Lyp2+NuhwpIMW/GXWhLUsaqtIXQRg2r0pXdSVUc33cjYLRP1YDEmQ2BTu8+5RI/E2r
UkYFwh/U+Szw64vUTHW4GmHI9UwzSLKTvhgv2iaPTZqmh/ZBR00bvRJsNFaDZl5jH63dD5BYLvgl
NCvCUkVyviX3O4TVXtIQhhhM85pemLH9w61skeXRfeYjBJKkvtc0PiRHfBxF0FXaC0Un1dZ8VNLT
BNMNCa0jNJcgOXw/nPLl02E8/gsYiPuE7TzvtA/jlTEUUGUsX9rGGh41P9A8xK8Tl05uFm/bzJKf
lcQygBDgltD4hxEXi/pG7nDhtdGQ9G0AyN15cajQvDDw0djUUp7g8KGqwhqJI2MriGapONSKmtZp
EwuHyFGuryN6B3cUkZDQKJugv5OGg9sYOm0sXzTOxAK3KrvLqYtVgtIpSExU1KZpK/H1S5eajvgA
5luWfmIxll0dbD5Nsn6VjjrlMnVZZEDtAHWobHrtLWTLkqASISlpSL3EVXgGMciuuV1ODMkd//n2
mIekykRRAx6qOEv9fFz+MIqANxyGV2CA5tZKMNyQU9SptMS3Th1aX84MvhkOSV4zdWE+nkUJhas6
E+Sqfh3pYuPsSG51aGoU4ufwfLJAYutBP20SONT4IpO2PEVoQu5HFU2DE4/yjnv8/B2/b7gZsckD
kQp/njXWR4YZytYLRE3xZzJOAH1bkp4r9GHyHrmCA7SvcBiNH7HfiwqcoQACW173j0jOoPYCwPCS
3K1AOkxsJ3bpkL/hqqmZdqpFXQOB0W83XXmoSDaqKj+T/Ug5oCMWxoDnfV9nyMyoTrzJOVxbvEoK
NDPWbEa30Q+TP09KjCazTAUdPQh5ltpMZ5vRuppIAmTrshubBjkME1MmrlNT8g58PW9DZVp2Hamq
ic4vTXMyUXLHQwQZcCqGxpOI2fE4yKX8uY8CCNiwVeAOIclFJDHJtwD+64skGNXHaVC6exSE5EvO
YvKZGC0Sv4yuExilgm2MOIlgdm2yAGITGPAlyPk2Mojpn+lBANdyEITbNJmMnTDJ2hmU6PZcSnEY
sqUuppEMah8DqgBPz2uJEmaNUF+HEOn3Z9E7auXztqDzDGJbZQGAzM4SWh8/BqVr6r4O5OdKDsWf
alvpOXL7yCrBecugKNf5WBmuZIE5gYY3bI1wEBworukuRjUodjWgc3SrUvpWWfpgQHm9KRG/h8vV
hKFzOAA6sKkitmfWgDmuLWAieP0+g//Ndf4LGDHJgElYOJ8hJuqIfLP/Pvm5KKrfRZr8Y1unCJ19
TICO/qB/6T0Yf1F1pDdGHUuZkbv/SogArP5FxEXARTeTGHX+nX/pnskmf0iViQtm6MHcH//vjEiQ
rb8kitdEhvQAwJ2af5IRfb4p6bkDZuYnzbJsQD1FYxFkokloqj3uTg/tDhuO1K4fpxNh7CKu/DrE
Iq5sJKVBiJAhXPNH8Nw9phDmGAnP0+nEt/b5sPoy0pdODZxAFEgZqfCqzdWpZurxifwN1OBSpdP1
+UsOcjRE1bAPH3rIm3Z7gVvhSrw7XESrD7vqWPY1r8j/HBn/nMeHgRZHhioNZnygkPGQw2kJKaLY
xqqCo/ESrraIw+0wBdkdzvwryl52ux3d6kLxENnSXXOVbHW3WGWQngzv+6da4KG+PtW8+h+CqjTm
mIGXFj5U5mZCLXazKt4sD5lur3er5+G+expQbvqnP8W/xXYvIIxfh11kBSFMLrU0GFbcIRZ0N2yn
81nA8aH+0Z1JO9/G6LBzYs3Odzvj7j+YMtAnquy0G+FWLa50oRRiXO+a8EF6pUhrVnbxhNfMT0ST
1LsKofrLZBXJnobxwsv3I88/eLkDPg68+CwtuZIrUZq32uiBKYOxNt2/FpvvB1m0Ev9e2o+jLL7M
GkaSofI3RKxhzNqHn9w0FOEw7mFASsYtjl2CQ6j6/bjv0LSvszPp+siY1xM1fd5JXYR3Lnjs8EHN
0J+tm1UQjAA4TAsFVg3WlNqDxVQM/RpeduqMwxZNKvoCFaG0IQmp02IQhKRqWzliOBT7VFIvLHj2
bjIYtwgiPgm5iXyBGaMJi0IBGLE1ylW/af+EG6OgIi51qOYPiuwiDvYwjVjB0DMI3O9nuQA2/mt1
/2eWi+Mil0JjHEQ5fJDXwmVzFeyHGwRqLyh5348v0k+o8CcyyQXK8+uIi3MDGUVcD+UpfFDQL0Bb
wUbLz8u8wDYvBTqdj6Z86k3OP/G7N7k4E/wxrbqqlMIHVOSey43vjabTesMqPRcdo3ZEy+uuiA3d
zMNFaXQUyCqBZ5lOl6DZj4eO3W8w/tnWm3TN/8b22ZXP/BMH1/ytfHlGMhId8RSASu/v6cO5NZkd
+vYNz1idT2fWRebGT9+/6fcq0nIEmqvcCSLpO93Mz/t5bIpSUasoeshsCFHrqrP3yU1xU/1qDvZk
49DqvfaxXf4wf5JvuuNl80CJHsuxJ8yq2j0O4/p2vMJyjuP84IwPget7Q2yjd0ymuZJuh6tyIxq2
/4aswM/e1n6hpJ9I3rXollftr+QKRXi7P0OmArdbO7h67u34RIdPmd/jdzNc7OU0LCWxCYXwAaq0
F247N78U7GmFkUtqA27y+htRtZNdeGtuUSwYV5NDEu3SQnjRbSoNT4ii8c/yNvToULnticd7L019
93iLjT+OI309yQ8fxnV8Pu7E0Knvk0277ihduQbq+M162Ek78TzcKVfW+UE78QDvpJjvHmDxHeTd
oRc7nx0AKfMc552fqTttCqc6668S587YxO5whtmb81DtSDOceVOUu9KBUr0PV9XZcJ2/XD2/DtdI
IKywMXYeW6dzMRHOWC0cPeJ98SDf1GdU4A77/uyf3Yx/e8e+Z3FfHl8GfDoX7CXFWqxfKCeRABYx
emjcxs23lezqa+tVW0luvopXhseZjIXo7eS1l9EvdPt+BO7v77+ho2cXhU6gpzyD+gUHK2McMZp6
HD1E9/K9/CbcqL8wjGxATnsJhp2ZrSGscxJS+Ll88PeJ+XHURXAxITWiKXmGN9zqcKltBPsKmel1
uOvPTn1CC6Dv16EWsUR1MA6WLzBUcpGjfYGKge2vom3u+RccnMWJQ29Rjfg63CKCKBWKH0aRRw8Q
gXcIV7rQxpzGHc5xJ3CEi+FF8Maf4pbmo1vZ/ba+TVwUgx9OvNVjkezH9V1EGMaYpdNs6fvAR7nu
14fNtE5fwsvwxboIdpqneId9F7O9/QuRs3P9/ejyfCp92dZU/8C8kNtZ77//4eTP03yQMp81wCzY
Td34MnWjM1R7XcEBbvO7/1m6rUsxdSefUd1r3L3poHj0/UNQuT72FJB8QGnQgfjCDxxbK6C5xBo8
bl+oV9iPt/uX+1V0Udq5y45D2eqssF+2+xfDPsNuyUb12PFk29utD3ZoX21VJ3MuZUd0sl1mP+rr
J1QMVtn6jjMkXN14ibM5D90VqkP8vO2VRxPf7eyX+2B1m9mXKDvyJ1dnDu5BLv7E9p5OvF3bT9d7
Y3VWrJ+uE/ty4s9q9sqwcfBZi/b14AINWu0vO7f3asd3ndR21qN79ba6+nnz6o2XJmwhb1pF9v4S
jWUbDXf7rHP13eVe9Z7uQkexfyfMdH//5Jb23T2OjvYr4Dzncj/Z6jazN4V9l9qMb2MVbD+u/K3g
Ze8LIK10J3T5qTU/dbLfLp8MHu66cDP79mK0f+2fJqbgngmud3NpV/Z56vDYW3d1vbunBW7vmc8v
VPJXPza/gpXJw+GYYW9+oPvq/Hr0vfsnTBXswrnCpICT9jbh3wvnkrWcd8dw9sL7ANpgZ8wZQ0B7
q9nX+1u3c/fbxr5bD/bTuH46c34NrsIvPQ1MSnQmTk3ucosnr9eXT2RqxFyWs8qc9cQMk31j32DC
5YxXOj8lc1SX727Fz29sj76/ncz/8uppnrc2bWfYKY5z6+0udDtZb69Wg/1z84NHVZx152xr+wot
Dfbt+cPF7VnqXNhX5xPb+XyzsxzBKV1vd77zbs5Ne2e5j6V9tmnt28rbat45gzhEWrbjs71+P5tu
7RCRTqzP+qdqq+y4q8BrdqbN8b5v7Yvc9jYasQSQMad1Lm5le+OF9q9ppbGgyu41dNcYdu6UnS2v
nu2LH6Ob3AX2E+5Na52F8274x8HewR6yb2P73rINF3M3J+QXz98Mx9sd1v6Zt5Oc+cneCmfl0t9x
O0e/vDhnIJ7TOTj7y8j1fnvubv02Bzrexa996+xaz7J/cKCJdn/l5d76bXLiTent29316Ow7t1t1
rrRq3E1ib/YKzy/v7vm6R7bV/vKuc1ejM3qV++N+f6nZjxvcIW3Mktbi2ts0rmHf78+uefLEJSLz
Dg6Ce/ZZ613eJ65duL8V+/bxFzt5/owM+3fmepsf9453tcM4x75Y/2T5Mvv3/eaxt1nd0Y0vns/x
wrIvfgbOz3E1eDuvuR5d0568zhPWhYvZ/Jlvc7fz1zq3CeJWGxb7sAvtwOWnzj8PJxlXc3E8tr0f
3g+ervF2vnN7/fjS22eDW7MgwKscZVXb1fbuXuSN6Wuwfc41tis/EPzaHC6qXe7s6hNZ5Duy7csp
++F8WzRbZAF1F7XkfDM4Xh6Fs8fJfdnX7Jp73hQf7DZ09hhosvSF83K3brxs+0rZoNw+mPb5HLt2
XrlSnNv/LCqcAfjkYHMPZHHj0liSNEGoIioH+Vb0MPjy14ctXbz0Nl41FKD6S31jUsD2FCdnw31/
8Evzj/+yLh+GX9zAVmjResvrOSaUr5+KC2q7nINr7OMv/I1+if/ULrksT7yN+YcuB6WfKIOiAFEH
t4Tf/3DliYibdqYCGa2u8DoLNTR+YW7aglQ+0xDFdndCnygY0B85Mdtjdy34DRQhyOfxp1zkQBkw
YDxDGLj3pq342/yt/qSz8UhGctjDvb/7J1Hnj6rS/7etm+o5jZ7zfwDze3tu/1H8/sdt84xPdxO9
1v8feJTOncl/X3D2qgi/1eePleb5D/xdWFaVvyRESAHNwM0DzjJTov9G2ij6X+9IVLDFNNHBZbJJ
/iUkbP6FmgiYY1GG5zzXo/+7rox6CODVuf8PZ0IFiPMnZeXPMQ98VjDEtD8pe8MH4H8utmGkYUkU
CiaXmynIqz6QdC8ZhGb9YTWu/t7WH2Eqc3T+P5udHzujeRHlILU3wBLLC9gpPuqF3IDnQYY8LR8b
Kx02Rl50uOS1IRJtTZ+53w/4OQ1+H5DkCNo9JXOaBktthGEyysxALs0eyvoA1BKHsibqm12S6/GJ
ob6soIXUCVilmd1pYI4y//6HD3kckbbLBVCOqGjmT3SJkO8QDuHd9xNalADfZ6TCRTNmfiMB8pJz
LeljEGLSBVchsQ5XuTGzDOVeqG5lQSC+TIvizW8y8O+ws5XVIBntKpXq/BGxMGOlSlN6opZyZIXZ
uyJ/scAqGjOfp10rKLYBYyXsUDXQDrKBLmNRN/Vz0NJK/H7yR8dCVUCDEMBemlFsH5cYIbIsy3Ez
sGuEeC4PZd/eHYxEcyMjFaRTt8GRvUodWYciQ24GK2uRafZRNY5Ff8ADtI6VnVRZ/p2uBaZXFUKx
17quuEomrUQzsBmcvqKWAagRJnYEXhjYb6w7CNoiSAALuTuLm3RcqYhNniggHtlzOpgJnhECKAIz
ixsLSd1ukhJ8SstMIC9VgtI+yEXrfr/sx0aB+AhTDE4x4P9FTijmUWuEJhReo8RNGEi2epcYCKqd
WPHPN+H7zmYHcZrpiAlwMS0Oh8gCHZ8lgW7rMr7l+oR7SIx8zCvYNgx7s1EwQXyrljfjDm+/n+Gx
rwqRClgmOESzt5ZSRbJ66OMmCFVbrMICKYlGNzZWIGbGqjN8sB5xIE0UsGH84quBd2lgVbixw/YB
6av3xVun1afgXUdWfSa00nRk7QHizPf3h/MkoEmvgyfnrMw0/xrp7ME91GZ29/3Mj+xyFKgItYAz
iZRa56f4MIoQwtVHZJ1zXxKyTY8ErYysc6WSxOkaeqB8z6/fj3hsXiaMC4RFDK6cZenKhw6ApG+A
oFxVUR+t0HLr0Ax3/3wUylIIKJiAIdQZoPpxXtj5ScYUWOD/El30DhPWx2OB2+N/MAp9P0AC88W2
5DdOGTDQAdIu4mGH7koq0sgzy6m8/H6UI8cerWNd0WY1fEhHi69ckCcpPWTcLO8qcRLieo4/CoXb
4/v25xMCeAkPlrsZUajloWfk0gGwXqbZmTH6rjkkPuqXGER/P6H5wFiEAe909bm2DxFleWyJQ5Vl
mGswSq1jziz2iCNKiYf+pYvK5i2y3XAwFfOqC60TB+aRpbQkiL7cIeDR5eVRZmpVWsJi0+hYxaS1
Wp2t2qnTHbnKhROX1XwZLSdJVK/P/mQIvy2J6UaWGM1syIuBSbFKWx2jZYVcWkQKWMjlXYmY7Ill
PfJlgVaA1IeWLfSp5QGqWYXZNGmj2sqojPZYY2GCY+ip/u6xJZyBDnDVOa5BsX7+suAZlBNGOMAC
807ZFGgjr9omQ4SgbZUTH/GxfQLZR1VnODCo8sVHHKhZ3+m9oAL+1oOtFZjyNhPbHh9NWTqPlUxw
4OSmd9UUdCvxoIonhj82U6SuoJsjU0aFezHTomjUXG/kGUOMybkhqOlet6qG9mVw+A82C8ol9Kyp
fRLML4KNvBcnoKYdr67qLwc/vxkjv3Ix8/2t+zEw4jY5MeD87J93pwG+kNtFAfgmglf8/BbbnBPS
7ArV7v1MWcWJL59FUal533/ox0aBbGrM8QmJpqF8HmVAC7b1EQ2npXsAmVk38qpIfeMEaPzreyIR
1lEl0zmHRXxXPo+i1VjqYGys2sAJ9dsYafLXFg3fX6iUTicSmHeS3nLdOLtmgoMEJ8JY7AkZ/zSm
SgZDbGjQJMPXp3WVSJkUN5I67dLquxZFIrPvsNjUOqUGbNDNEMGyFxtXULvoafL5KbZOuT+3+7pT
BUezhuZ3JHYpsN++pA0bSy15uKJk2c+kDwPgcnradCuoXdF+hMqRuHLT9QpmakL5ywrzVHGiUEQD
C9bmu5ywrN3hjaiiigxdjoJJpGbpqoki7cXXpea3wqV4qWl5/FCYva7ahwNPzfPKOua7Uq7ehblG
SN+kVl6vAh74ZyhMbebJeaSdW4YQMEW9DHY+AMrEZVsbwIOsWsA3OlDxQmgV1HZcMcVY7UTZ4siO
kmZU3izCBStkyV5Oh9iIwkBUoIVp8j5rD0+4B/jb77ftkQ0lgXom6gA+z/G9CHiTQ4jHgkT/CjeK
8SxW5HxjHiy057O0PrWhvn6H2L5QC5g1IvkUF/spLiOxwolCtachS9eJnugIqowaBcRuxIji+3kd
CXPprcydFTJwEoalBUueymHRpyRQuXEwXvtWk7BdTg/WVTXA4bOJzbraMazMd6QKAQw7NuXxF7YT
0ToYkvi61KzmxFIvQEpz1D+vJPbdQPsA9C0LD+1BUZuCEBcYsJzumoNe08BQIlp7CHZiA5mn5h4R
QJZF0WLDdIBmDhd1p1vAMQ5TQ+k1wsoRB8KcPCyFOnxdDqZ4Sqjh62XOU84aBqSEAO/e8esfwuTC
lIsa3TwojGUmv9SlRIPuIGi/Sfrlt36U9IsAEc2371/XsW1I8E82ggEReMRFQmSEaYQJ98jSFJpy
nsWtir1mJIHlSoQTSh3H5veu1EJdCjW32a7qY7icSHFMfpVrmDGSyIrmpNuWMVxXUfE2avGF0RfT
iQvo2OTQxaTaBL9spiF/HlHxMy2Lg7lc0vblpgZGdJ/yi87UDsCK/3whZ+o6m557HCnaz2PluOMQ
hNWE6dKh3Uq9oDtarxzOYfGf6swfmxYjzMIqFOf41j4PZXLbwRImZJkwzNrgaMruSMncGlxJ/oNJ
sRcRJOT7gfb1eaR+ysZ47Mij1FFUVgX3KuL8kokBHsnpKdG3Y8fu34jyWfeOiX0eLDSQk8h9DqTe
OIDGx/sST4BGf/l+SkdGgYs/Y9dNiju0AT6PggOB1Ek1xxPolewyqZICafE6+w8mgwkOvV1tpjAC
yf08jCX2cY27DkVByhrbPJQV9IgHcfPnkyEqISgBho/68WIyHGRUwJBrtbWm7q6h2Y5uUFryiQ/3
a/5OsjZrUs1FZWq3i7lovVhoTSqgxxEqXIpq9tuX2ispMs4LgVLK91M6srk5hdBloFDN7bHUSYqn
dvQHhcFmUbJHaMTmyhLDfl2F8p9XtiilkryLZBqgrZfctkGlSRX3umajG4+17zSYKxMzpRPp7pHV
UySyJZGCE5DtZUERxnhQxBO5jJmKxsbEmnk7ZIN6WzZmhvhyL58olr6fNIvwkQoaEG52HvNbUscG
qzZGVos60yH3I0iMiYw7gNrsBArS19NBmn5hlyXdYpeLaVEXtN2m5/nW37/HY9OG7kspQaLoxQb6
/AFMCoZfPiGeXUaHaVPG8sEzYkG+b5owdka/6U98CsfG49pEHZDPAXLF4vzN+EagkDFryEyAleDx
raw+DH80E/45HNinJDqP7FM6IjTU4CbO/LXFIVx1A8Xw9zqxULcrs7UkV5odiSm1PX6/kkdHonrG
cQJQhKL055WMYlX0jXQgVBZD2emRAXLQ7sjP0ITp/7h0Aft51oXleqbRsNyrAcJtEgYc1HpF9aqG
+T87KE973RxOdWnm17/YpFxc70olkLzpSX6eFJbNViz7jFTJXXIFz+jWxGAEaemKJk1ooFDUiZW+
6Tvis++X88gFQImLGhfUBjboMvCGTNonNFc0uwsH8wdrACgxDafr70c5sh3hbnBlUS0hJ505JB+D
HUoalimAbLNNY0htU5gejZLoN5DCt9rv//yApn7BYUkBwSTUXyTapTKRmMmcmXoQ427dWOBvQiyt
xljsoV/p2YltcmwJ6bTMnURaXrTzPk8O3yNhTumwa6/K4SYNjHTd4+J84os+NorB5QX2D14+OoKf
RyHYSg9yzr5Pp/BH4uut18cnc4Ojg8jIxs3Udg7LRYQD+7uoS588tEjDcY9+qnYBxl7yvt8Nxz5h
qv5UV98lnZY3TV4oJXJOpmZjGmDit6yru6FUkYaR4lOOCEcnNBsB0P6ko6svTotQbXRiMwL66eDH
pMqDdR63gnaiXDzH6svPlyie2g7dOKhIi9O2qsyEuJYdMERFtAkqLfDM2ihWnTJN274sNNcQDueV
2LMJC/1kheTI6ERvhAfcWzNZ4PPOCCJpDFqx4xPGe/A+PdTBc9Ra8mVuKf4fpxDgREzEi+ajHqbj
ImkR4zaIxlojXOxMgEJC1N2GRZuuISGeEvL/eiQyFO13PHuBBTK3z7PqSzmEsz5RsRa6MnR6BcOV
tiy1Z2C4RmN3c7EcvZe5Zbj6fnseGZm8hYCYA4RNutRbrcpp0nFXU2wY6f46IQm+TQrN/EEOCqsl
hGgOPxO/IgjNdHG+H/vrpwHdjACMNg1d9C+yp1aOuWBGdmE3kRw5c2K2aZI42I4FqjvfD/X107BE
+osmUiLwRPjb5wX2UQ/CMJWSliG0xlWS9wiTNt2f3y8kF7Sc6JQiXPBFoYEi6yEeUiakjoHlaKMm
ODzLKdDBkbnMkiWzRjjnCg3az3PBbGvkYCYcl1Oh2egldDClycQ/Prcstj6nCH13dAWXTRS8yjJF
OpiK7WeTiFZSBz92rAKnrtXpRJFmvhA/nygMhZQi7RqUPL+UjcZQ7jPIPkwoq6O7oG3NmzFs2ueg
r8VrzujQ60JZ+uOLjEFpSnKZ0ajhcP68in5g4HBfDRQ5MfB7mqUy7bwTgpc/3neEGUBSkK/HiMdY
vCtpFNTIkJFnUUmjUV8bVZem0D/Nk/4tXv/IjmAUjmTSJ3K+5SgHxKSEuGGUKo99j9cGhAGgtfv9
XI58rhxQc2o2d1b/tiT+UKRClkwIk0ZW8GnsJo+yJXZ1ljk5GAf/odb6XLbjNCQRRM+S4h1KBZ/f
Tk/XbBwplNmlUeDkGhVi7glG0oKHJrDcDtwAP6MeUdVaEiq37+XsF6mqhdXVoFbrVAhTT6+0/iau
c9nttVH94zrxfFpbMxWXIj1Kip+fr9KLUR2Il22lb7ONWhgiTxKdOrW+RpKMwvdAwYd2KYv5eZSg
8n3UhvgGA/xAHyCV5ztUw6rCSeGKO1yQ0YlXfGQjwbWgUjoPyrWw+ChGswGbXvKKD4Eu7vtUmVah
Fo8nGirHRiEYmgsKZG3KsqEi4zfUTpGu2ImRKT94jEesNU59eUeK0fNBrEFlhjxifLG6GNgyo9bM
XYzioO6z2NS3+pQfbuuqwXHQiIL8IUON0amyvNhj/pv+mpKwTdwea9W9ZuAL88efD5WGGSlG7YkS
72LLjJWpJcjJ8jJJLm/UzIjWhV42t2ozyScu9SNfKpcPtbv5OLAIoz/vGxVxDbGSwXbEWRNeoqOT
nutjWq/6yT9lW3JsKMpQQFFmZeUvSo9KYeR/t+CQqSpfTD2v12Ps44nbpcgvf7+CRz4HOHV0x1BH
FWcDk8/TantsKAHCUN2Q/GpTTkN8EQqG5Uadjl/lGJ1q0B7Zp/RMKbRy5s1p4eKNWSoZiClliOKU
vubhlR1tdHGs/jDMZM20WSabCx2E3//j7kyW60ayJv0qZb1HGubBrP8ya+AOJMVREiWKGxhJURgC
YwAIBPBG/Rz9Yv1BqaoSmSqptOu/07RI6Q5xAcRwjh8/7uSnL69qHr1+DCSjLBOFoB6f9p2Jq/n7
sjJ+l0OId4+5sRM2oyBO3NdT0F8o+w2iouBN1S4xhFnu9UBP4s8f06tGVyY3wwAF0xNPbcGHg/Py
ilAYW5VQDBOKLPZq7ygmzOkLWuC0k0wy2K+RnWjRlbFXWofITW8xN0ecT+5qu/3tu7s5w21iQyAN
5l9cMexqUasZULz1mqpNnMy1OebH8NhGzvibm+fGkeP+gqLAyqB17vWD9JtR1AWMjLDuyrPIz4c3
g139qpT/elJuo1BroND6tcL+urfUqSqo9Sz9uB98fW95y/Cxd5u7nz/CHwzClPSRKCEg85iZL5/g
0mPCPeG3/FV7dZcLG3ttr/jdsAWobrMgohUXnS/W86vjze/msdEzN0zgsrD3iWvfeJjG/eqxuK/3
jW2cTXaIzIrNl/ruy6uxB1UjCC/Q1Yfs/NTCaLxXNdI/q98GdbzaQfdl7CJ9K3DRfHBmqPEOHenU
xeYSy98c+ppCW7RuZNy3wXLNhufRgDtXwVmltBm8R8yuQ1io6QJ5LNLaOM3WtstOMCtGMdpSgUb4
nHrQKTFwc940ZU15XivnaUH0at0jeWOc4GXoWDtjXZwJp82iomnDNu0Bj2UZTDtpz/157s395l2e
j59wpSLOqys9ZSfdrDqZcIaEJ5UcjIdhwtovVqrG1VXbfuEdGrMSWR5XIUKGJ2FqmH7SEpRmVzqa
xGW1BMsHhYHilIxe613lLNzhgA50aR+Q9Vu72MK1VmKSVvVpjFp2/bEdJxp7lwKdrMhfi4ta9s57
rJ2th262XeSINmnAGAPiuj5qQpd0H3p6vCAgEPdzOPb6kGFRiiJohAbtRV+m7Ht5YbflaSnyCjks
IrsM98jS7Q5OqCMjFq69rjQtdE29GzU+67uu9HJ1tKFbZbd5P+sxkX5XBzAnVfWm1hTyd8hV1i17
99TSRk3fR5f4fj8/dGZnfdgswFUi8jRCFbRpoveup/3hNB/a9Sl3fCh3A872NtKKlrzxcPy6dpXs
kENJdX1H2FKIeC5lmyaL9Fw/HkUX9IlXSBpys7DqL2zDcT/YOOOis+v54oPJ/zPPR4V2mCFs7MR1
2E+HdSyV3CHSzvZfwmqudmO9CgKDFRp23OAgN8SF2fXYh/a2/5iWjf2BtmLZnmQTho+xClq9ECN7
/Wc8RPL0AmbVKpLaMZz3mSlMvbfrMv0Y9ItKTwKry98Gagqvu1Q4pyWNiKdF7sozE5/ixIE2F89w
se8XI/U/AOEPfgwFVdT42I+zTHDUKSkBIa/aJ06pjDaGllbr4wCy8dnUgcCuvJ41kz0MC4NNUBqP
nG3iTphp1CXl1FdTEkL50EkU5fNb6am12/UdEWc8BH1fnwUh/vQohmzwGNmvMOMlU8EHNbSlFa98
/knhmFwfV/y/z5solEPcj1F5UpldlcZMvZLHXUok9puw159HXQWP8wizZ19qM5UHpyvzjxqwoUEH
2G+vMU9Fk6oyW+nEi6XDtImrpsPHeCm7Kd9TrljPZVjU+goehf+Qy8KrdnPUeP1hFP447vEbgOHg
9k3on5d2WM5X3iAd571XIVCb+OGSsRj6asySxi1rBxvOaJZ4Z4uguYEnMXzKtxLVkdaJwoaP46n0
U+kMZn1RrPmsEty/xJ1EqKiLM917a4K25vKxGpaeLvsGO6Lwvl+N9WBFhW7PG78W80kH8xANYmpZ
n2S+5i2TA02GBGFiZSXC6/IhHrSSd5Op1dsMjT8dR9yL08YpwwJS3xAWZ5032bQwWlngx3VXuXNs
uoTP8HUqFF1QZ0VkNJRZESJlKkdIFCuKiudebtbWSVlMzXnbSwRB1Vjy8NbKvUdi3XzH/j/cd2NN
tSR0eu8Efl+30Ze67lOnliE6OIbfR3snx4CJtEoKmWTRPF6VS+l5iTaHJouhjvKiR2PHhxwfqmu1
+MUYo468TnFGiRpxkDJcxhgreu9LFbWHzA2qB+zrs2uEwjw7LmokmI+prrgnmVk2qGGTHtASmuKT
vuvXsM2SOsLSdj9mhXM11hjQ7cZqndskWuwGqUg0MZGqhuybndTBUC3ZXo/dZJ+Ci1ZZmaxRM79f
ZKpuMmvCWj7IZeh+6F21hHHpjdZ9ipvVvZzYCs4my9POg+83RFSnKnUodXZhlF4srN85wT7F/mRY
SjXs/4UdJDA+hbcfFk9cg6cxN3tHDsVBeIbPzbZCpE36qEJ2MMhL1MRCMYVHeyC7ifsqisR+tsrl
UkarWnee2lyzW8vs9b7XjXtpFGn3vlgDU8QQ4QLvzM8n9QyFC/V/s3Dmd2LBx6L9ODVVn5/2o3Rv
axwBOumfTaZTf1ky2S1xmnvrmRBqXjEET2nX2ApN9p6lMaCLSD6PuqNlkM9GqRkWCMlY4szB9Fwn
fWOHp95omCgMmL15P6/sArsSCYBHI4e5z/Xp6rlzUxs1Tk/b+jAAdq/sMi7M3qJVywPWQ9ireBh1
x7MTVu4+Y0GBhVdVIZN17UomcF0V/h7qcfB2Ra76JpiQUd9ByU/PHMMUIunRz6VkmJVIY6P/0z0W
yGFOxxAuTrPz3Z7cY62n4rQYwzk/OH09AM66uQKajVYL2U1M23U861Qc+1kUN6NVzOueI0xO8Rgu
3onCfOZdaIo640H6Gmtg6k/ezsrYMvYuW95NpwurTXIxdW5CUGCw9qNgVYlrWsYbhLSVEXdrP1Un
XplHN4j+I1Zrir6/nCotEfsM3Dxx8zXdm/Dgo6RvB/+aib7qpMEopH2ycI1FshcUX10uGIo7F4MW
bXq1ptasEV6f0uCLW9EneZh0F5pXFrTYEjvPkXWsK3+sjkzrYLwyJ7dg77CYpRe2v5nzdauPXC7u
N+x9he9PyyEvUte/G2yB2687GVN/tGUFp6oYVq+8MCp7sd6iEuwhiCPS3D4l5Wmn03wNqu5g5cXs
HVJE1ufEiKr5QXY4J10t5eS87dY0TZdY17kbnrSVVtY+DVKmKhmx13yaCuV8+XlA/DrNJYQkRYMr
QBGfdO112csRYmA7X+hjWOZ2n9u1lwg3E1eBP2fXPx9qy46+R0O/DrUJ79JWAJj3WjbScCx4I87q
xgEsU84l39/50mGuu4iXHqSfTmdFNtinQ4dG0jBMzf7n4//wUiEtAPBtRMjXHIJZ0DOa1wNpTLFG
h370nNs+dfQurGT/C6LAX9IM7irVeFL6TXSOgPZlYJ6LprURbXQR56cAbFjucuy7Uf8Cq/vBBeGp
gt4pyBaSoK85LIZvNmkwc3LZQyv2CFBLSGHuCGkKeauf37sfPDv4nBteAI2JasMr4GU1w2odV+i7
lXBN4GwHcqxXFEsc5r5zyUZWHMq1yy+mMujOZi8Nn34+/o9u6NdiDpQHFMpej9+XRtAQwkEpD9P+
uCwp1g4eZdSfj/KDG8pjo1wEsL1RkF7l991U458QzW5syLbbY54x7F1MCeNlTqPfniGA8xQzqEBA
pfpLiihHdxKyCaF2FFG5X6kKXPiDFz7//IL+etu2UTb59418CS/o5Ty0AosIBsQptgt41bYK9W7W
5fiL2/ZXXARHNIwUXVgxNOECor8cpihC2AcZwxhDNV+Rfwd7NK1VAgO6M3Zy6MJLPWga+xelL/3a
MvYtnnRG7EE2OQ0HpQCas4LyatT8ohjyugLj8MtA2SFFUIxjhWyvfwft10s/uC0BdOyuvvmQKc84
mBzAhyklRA/pUcMgfsp/RQT50W3H9hRobbOrYQd4OWoaLVPLkbrtdFaTDHVLEK9zZ//7D5cShEVJ
jlq//7qQpcU0j+ycbjw1dXgY6vmjaepfFSz+CjHQmwowQw81XUdczstL4UArwsznfIC/H8X5aE13
TTuYsTWI4KatrW/O1L/V7X5RPMl2aL+Mr/vaqRs9td0iiywf/37VPTfv6Bp/Hi8eutfv3Mb751uH
v399OXtudw/jw4u/7L9aO9xMz3J5+zxM1fj3//lncWp753/64jeDiPdL9/xf/+OpnZpx+7asaJvv
G9q/0mf/fQv8uwccCv4WP8gx/z//u3qul7989pvxhG//wY6xEUiY2XTDh8yub8YTvMSc26jBLEKc
mQKe1j/64ZFghSO66U1xHiF1zEv/cJ4I+NTGE+EgobXFBn7+x124/vP85gb+eVe+/f37VvWvjgn/
OuY94EHYwnw/Oymsq78UPQeJaKExzfZuMXN3p0qyFj0aBf936/TN0czsI7jwc1TSF1zUVVyPiNJL
qc+CaYyS0S7ep+ehDKODu0R3c2mjpRI5p81Cqlx+NT/psgQfr4sIVm2ANXpSjAbuQvQM78p1DWJp
GeoYaIQTce2V+8VBcNhcxZlIjc9fF+BvzdWfzsLvJ+Hfr9Qzvj/y+W9M1+Fvh6n5jHxD2/w3mLkh
u+a/n7jHh8eXE317+zdJYPcPDlF0GLbOc1K3zfP7z6ka/hGYNhsLhCtYvhy4HBnfZirqDBZnCbMR
yJl60r8mquH8AfXYhTjFfLWhCFCdfDUzfzZTt63rXxOVOgFqWf7Wfr/5HRI+vdql3SoM+gFkLZd9
eeO22BN1hd9ROLCdX3DZXo4UUj6iFkLjEx0x7KE0vL7cRMeOzAxnkzi0OrirfQPcqNbNdSWV++9u
/Q9W38uT59tIG8LNpSHe8Lq8HBZ5X2sPwkHepzuILWMs9fIrAfgfXM4m1bBp3xPjUot7eTmZF8pe
oi7qoU56Ar8yuxoWOR5CmmR+VRmDCvriKXFFlMOggmyIFeQQ/MlfDpY6XT5l3tbkCqUJW46xTy8i
KgWC/B6Pil3qlRHqQevg76tMOciDuyHean2xOiqeUr9uklXp0d51TTb0cZiNfZWAwgAKItjfru+i
qTCdPUa2BCxl29g2LSmDuBKzY8vjaDrZU2+lUbb3PPLG2GiD9mOE7y0851k31qXRz7xoZ73/pWhW
wPWBErY6OK3yvhRrYQQJX4Hw+lL3DGwVhvXZNXSR7SnptAJAZwYEEl0VhWdpGWDThfyEnC9NlDZu
p1Hx3Q67FxocVq1wqgeWesKpIagSZac43mkRVVEiRLB80oOp7vJhM6Nkc8UwTlaKWC9saMCJx8Cp
z1Tu9fMhDczhuRFzne4rUy+PChO/j3qu6y+gCN5F3+LdAzSaT2+1DtfyIDI7U1y4mxuYRRbeXVi3
Ll4kTWs8DlMf3KZuLW7T0ZPIkbmpBXo2WRnyXxGtN3dhWVa2ubPyeryrQxJdoCjudBOK7p40rXlr
ywzTNHucy/PasEKRzG4AZ2UcovFOepV4RFmoeGTVTA/5gpJ9XK74cCZpa3fYyTn28ICawFolq8WT
MY2s6OMqq+sMMG4RM1/cz582trN3rEl0h2SFEvQJBzDn0naG6AZbHlVyMzFNi+1eiY/aDheapoS+
Wrs5x7ZzGsW7ZpJ2n6Cj4X6wlDaM2Jpw3SiiaPyo02r+0AtsU+LCX4onzxHDu4EevOpgL+N8IQUm
e7HWfmXGYs30eRhpP4NYXdUDxmXafDbnuXxSwHwlHm1Qe2JTyezGzux+2uFwiEGP9EIljmlTWmc9
Zwo4E4fmeWVXqZmIoumsREdjSmd77TU3o4muSFKt0kl3k1zsILbabFN1Xtd6vdEriX1TW+pezEH+
mEkKGW9DQq67yQdgA3jOGyT0+jDMk4VzfIz7CQd6/t1ukfHqBS29asR8F2MNq3saeozusA0Mpjta
VdsJIZPZeRItxnwJJZ1qjf1U9+hbokeMa3FpiEtjNbfMePSpIVR6rd82TpifpyiO2wDoHnLMTgi6
RxOdWO5VWVCkqiDtOfSqeaKKu7RilVWMWO0pl3efrXww6eOQ4EZxMxkzuoDD1N7KUq23iF6G0U6a
fv55cquZCHbIg0+47fk3tiR5QNY1gFLKjxFAezKSNyZFMPsN9XjyvlFYottX2mT+mx1pxq5bHSpA
kVt7nwaIk0/h4NfXONCU7W4hcu3jaMgMQhJ8WQAcI6e2E8dPc1StW63u1npukeNi/T1pJtBbp7Tv
2ghD2ESM03w5WHp5DlXBTJr6VMwJvQa0wEYiDfcia5tpF3b09cUA5JOx6/HH+SDZMu9lCnU59iZn
7ndsOLI+jfy0eSjqJUN10XdSZlS2yPKABV9GrTh1Gqp/eVfSuUi07VLRcpaLtu5HLtM15is+V986
RskbLBP/o21Pw4wwy3Lny2oxVTTmi7httv7Q73SRGk7cVFE+7ItqqW7s1auqvU3e9RZTu1YclDDX
JOzo5PdlZYudi9VqcBh89PgpKmEefnC8wkN9biGPPKrBK3WiStuZYx8GxBsYJzM+J16nE6su+E2Y
Ccwg2zQ+splVrbj2UstwT2wTFCQqOjPcuZXOKON4sj4D2zdbqDKW7HZFkU8oGmkxIpPA/hykqPA5
/ekyhdLZKyvAvmSYtYk05dJ711LViASlqyyeXGZrEQc2fny7Kg8rtJXF5KikzaBJxfkUIYTbwao9
042XPcPl9YBpvVJdu1Vdql1WQvtOQiRv3k2+W4GdhG6/7DfujnsimijSsaNb7HUKZxnxFbXU8JQS
0eboHkxOvXOqjs13MEbrJGoyO4qLuSn6HXVZF+n8JqN+FwRqlxeG+TylbQ/nwnIRGlWBf+KES442
TGDXJlnw6JzgEdLjCNeEgKiWn58rmdNN6KQuGs1e9d4UVfRo9J68t0JNvdY1hmzYzXLMLrw6HC5H
x+wcpASw+d63YYE9kJdjhLOrZVXcGkFnPs5tod+61izrhNPdEMcWFbNrjCSLNnEXWz51YrY+Zrla
dDzORor3mOqRuu+pGQqEYoL+0WRv21dT6DQ7jEXbx4aq0k0rTQeBXGldcywEl0MHFztBzvdgGwFd
uXz/Ql6aKxpKfCLxExHO4dUy+9s8zySHDF6pm21s0Azv06HOcUDz9HKQNCF8FiDwfmJ1lW/tAmmv
HLsB+1fsWp08MwpkMZIMx2Wo3/NWYZD2GOoErW15OjL5HnvuxkjRGCmTWDnBehLYhV/EdSYL0pfB
u9JWU4Cvwj2gPmSxItHo6N9RBQweir4fAqqQar7oXF+mGObYI5KxY1mfcvYOx5qmhYZqRbl+ZG5a
D23UU8tbkXxFIHVaxHh0LMV0Mpu6wpEPI7NP6yIysVuWgh2gkGpYqFu4+ipwR7c+pzV25UyxFyrp
XR/1nzwmnzgEa1vdYHIfYsDldJc4S0IDXFh9WRKprLi3x219lK4z+Tj3ZDJIAt9pPoK8FPd+OeRs
7OArJ26XeYfCqdNhZ0hnplhPr38V0xbN6QAb1r+F/opbrdkEE3ji4lJoq6WeukMAUaiO6ajlumai
ySge4c6cL9LZRAEMuAvsRCSf3FOIdqPYq3GNcivOkKS+aaiQiBuwnUq9Gay+pxDcZ557Ywf9TJ3P
xu4WVmc+UJnzsgpVTLgOjwoeT2WsiGCFobQ4pddKtTuh8gJtKtMOxRu0Omb/VFK9pzAetJazH+dC
XZeZbbfHCX658UYvUS6wSw+METf4bMVzPgjk+64g7oxLPkJhT8CYGOe6yfdhHcqTrrG1gANB03ZM
nzCFTcyUefLUfPRjY8y2v1tI48+QKeiRPM+h3ySumHLnyilZcRwkhn1jD/aYHejQxc9k0EFpX4+2
T0w09Atnl7na4bnszEAditEv/V2Zkf9f5kFXLbtFDwR2k7b86rJGnOpBlm1vozzd+9VOGA4GcmUZ
qs/SdkHIwnzUISi9Q4Ujd2sScTvYfvO0ZCFZdqRwF89W6n6ubofPG8O1iKFZQysRmWFhAytdDpxs
kAN+IpGpusQYfH9I9MgeTNnSPJ2rCrZrPQdVSInX6/qbVesB92HllAhXDakTUQ401Uml6nyj7xud
ErtKAfXTu+s7j8FsDah3r1K4+7SK7GElZkJ/7KoYK/swRWgBndaLEiyM3OcEWouxOXOiUhtyLyZz
rA8FlFSLLcdWuFr7GWZpKPhHzZQElCjqHXbvk/9g5YT/cZqShHAum1njPw5d4NANldObRWE7E5F7
0Yeuwe9Kq+7OSlHA2i/mUJof0rnV3UNRlFF/jcBHH1x3tksh2+wyzmDiOv+bD/xvART/f4Jp5Or/
HpH4X83nVsqH7wE03v8NkviDDiJiPhAGSrSgXgAPf0IS1h8YmkM2jwAYaFmBKfxPSMLF63WjbJsb
9kAT0tb4+Q084yV6/kDj4DLw7xuu9huQRLQVhr7DJGzaRiC7g9zRnWBBm9ry++/wajtqjNGVAsX0
tDUfC1UG1ywqHS8+LtmrSawxyKqlxSMIb1VQjSfp1Bu3ad9RMzezY1QZ+2hcEs17SuY7G/7MylW6
+KClq5KCLHuP3TL9x27UJKVWT7Up79esQknYWG7SrgI7c+pqrwlpMPJuxWmFolwCSaGlrdaV95Ld
HqWIT92MDThNYG8Wnd4SX+McOy75Me3lGyr26DPr5rbzLcyD5vI5jSooZmsdt5mLvMlcf4S4o/bs
VMEZGykHmD0ue6vGy6c0hhBRNT0+sYje8lPqC4U19tzOch/NeogbF50DivL2VbaGxaG28LpuhnVN
sCfEJ3wmzEw301oxj29GwMADfVXNfg399QDbJ9t3rfO5ddd0h3MtzWRezTaeK1ip3Vsn6z6nwvjo
qpSDiFT3i6Gts1AX+ftUSCK1YD6JWrs6MUTUJ9hSr2erCr/VLH5r1b5va/68xgZf4In/2cI+PreX
D/XzfweJ2E0F7t8v6mP+0Lxc0rz9H2va2mTekHq16YQCG2dVfUPEnT9ssgGLPgaaU4nP3H/hjJb1
B+RMpC34b6vUenzqH4v6D1ibnK+bzB6NNNCyf2dRQ0V7sarpZnLoWKfFZHN13nRQXiGNnP6qyqOH
vMPCj5TfRNMCCzwbuSKnMG5lbxvn9UCfV4xnaZcmDUDO5i7fe1lMY1x3WueOBzenD8ol4Uh3Ptm0
xZQnMq/d/sxaZWkkZe6zQgElBM4WBNrOdYq+njpDWyjqCERLDnu6qYqyeTOUWovzJVswNG56WC1v
UmVXkNz8adwVeQu5Yoo6vs1pytJk/QeROnMyjwObfxnfE2xbNzl133E3jOYzMUeXnRvLOFlJ2uu8
PKLK1H8UpTORcECQHd8ADHbiZC27wXuolnUxL1e00LqTMFLGQIMvK2mnLSwhcZq31JdQmkG/j8pC
madtWQzOyZRyY3ZB64A61l7li1PipRyuc87GFUTSPXaBUtM+XAN8GvuqQWWSiLQBtavIvCDnTMBC
wFj+uS5mZ4hhpHnPGDMab6AC+Tbe9s7iEx+W/RwH5urdgkC4kKIGqzujmaGMCKtV1J54otfmXk15
D8m2qB/M0lZVEoa9f8xSI5piL1vqt9E6r2BhpMRQ7nJX3KImVz67WZ21O6Ptigty1Br72W7qiNMg
oMKF9HJ5rtfM6A9Zs6TPAAC9kVSDb9wa6ZhnfFtoDkk00//AXaoC75i3feElZpTKo+Fbwjo0aZRC
Nx7d8dEtXaAhLO+Dd6aFnxnalHZq7NJMN37CFqbqPXYVQXqiFipCsVOH4w67cKicLpv841izIdNt
W3djYkeG+LSsbX3fBQaN7L0zmvi+FosDj0+DhjQmpr5bqkMsA+NUHRrDmk9TXc7Lzmk8d9oVojGu
bE+uBskAgluxxcx6M4ussEkM8iI/FZ1bQGNWEz+VE4C7Z+WGYYM9taqK/XEQRrIK/EuSLJzy63WN
ykdHFcVwmtF68qywWkGA3rPHRz9dmjvp+NOwNyIjr3ezmafE2nBp33TD2j7WQVsSxZOO3ZhFWAaJ
sXjF8+R3/qUD+a/aC8ifXWLXrl53iwql2rkyqz8bY5AviVoCG+pqVWuROM4c3AapK/RmUj7kSSrC
sX0DU8v6WCHtddm6DhqQo+VqEDVc9fBgSCfxrpODp+Ii99vu6EzpG195wyPmyIIwmjz0ziyzGYu7
0V9WQLauyJJ5lM4XkyiyiUMzDyaARNxuY019hSPML6f8OKM++rmIlODXRZLMY1iqVOI/NY5BotIB
MqrlT9kXaQqMxZBkBRqe1poHWphDf56m3moeMyda89O5ECk+6PiR8kjgHS9AULAmji0WWO/Wtp22
lGCww0OqXLMAGfTJxVyxwlziDP5clTA2Y+li0nyQYxdWCWfnvJd9y+k9q9Q4s9y5+ZJmRaro1Wjs
z2nglOJdkQfzlyAo5i95bw7UZYTRzjv6oBD8mJrQuguFG9x5E7pwiRRW+EGS2Xr72YTx7noltNdW
anykoQN+KeBtFQds6aOHxR+bPA7IvXBkomRy4dMX+ewMbqffpp3NffGZklViOB6+I725Yv6TaSNO
DR7LqS0mNpuaeAPgzouM+9VAdqOjVrF8yJBpu5NLZardqiTCxY2LDsiwpn4SwA6fHdipUV4cqwhf
4pOm7nz5dqRZBtdWlYr+DJpNcMqukZIutQFqml7bkiy2axt8DCh3VJdOMJnBwajS8IsYRi6umUYP
/ytaIi8srIzUMRRF9GjZc9gcMj9f8jiSs7yyIB8TJEVlc0jzDqYzvw/dLxcOKqxwBouLFTyf08UY
r8M1zZwk8NZBQEEcFxwPJ700O9MToT4ZpOrmHfml/x5Obdomauyzq0Klc5g4OpVvGwOmfbxKeLz7
sjdapKiqyr3pygbnWVXQZ5jkIyEnLNGhwXmHkk+XVJukWpLOdl0nJVzb92UYiCgJ/UGAOSAvc1l5
6fz1ubfnSAdDB5VwVj9zGAQNioFeRptgW4qFDVeKIbHZaLDrgGg17QEaF6CDLqAG0aIa4+8io01Z
0U5hDTGi3mVwZ4dGzy4ZuMYIKxWtwNOM+Yk7UNeuLLe2Lp1E9AHZ8ND00FxTA62XqZxt8WZ2F4U9
LQ7GSa7MCidKy8qrGK52+eTj89tacWqz3M5VqgfrgxZ1SVMQSOKmCwj/7aajycHctRww/a7C8Pjj
Wi56PtZRC+ISI8ZuaArbc9rFhPTqPBM927LjZPk9DRYTmLnV2TfZOC9fdChqCSmSFD6N1drX9wCN
9okFQjJdNpZhiTvNz3LeV5axCmYFDMBd4+lp2bdZ6Dz3HRSqYPb8Y+Hr8sZfkaiOw9mbhh1r7bz+
2IyOizhiY03vEeBhU3GYEsW5ZM/tdhGM2SZOxzCN4tZa9Ze0cvjpbjnDk7QduMjxRJgVwfApITDj
VJ1/bGlHfBxyKgFVbtwH4dJcy1EGHWI6lXyX5n1nnBsdEHMyp2Fz11NjI/FBrgvxxh1W8NP8pbTX
5VME0fpzndVtc5x71z/PwNrNuG6iAlgCJOWbeOtvxeT/WcD9U0LANt7/Y7QUaB8/DbunonlpzPD1
A9+4KMEf0I62pi0kK9Drwln4n5G35f1hfi2vbxSsgNj8n9k0/gto/qA5iogYdX5Y1/8MvIM/tvgY
aWO6+ayNj+38TuD9qlMW2tv2Tb4JR4rf5lA6e5lNl6POQM/zC4M98UFXqsm2Hg71TEt5RzNiUbvX
njXYIH7STKc9ZADVvimITR69cKqXUzEOc7P77vb9oEK/xfr/yvD//E24GoM1BPyhtv3yNyHE35u2
ri7WZene1SiQkUkvVQQJOxX3UZTNt9FcRXdUm61fKRC/5HJ9G5reRe4FiZC3sYO+Bxeq2TZSFZQX
TVcaB7At75waMKVeuzCvx8XKH39+pT8ajhwqANPAJwVe0svhnFojIVSVtEdVJad5Lusn2k2a+zRs
aaMl+vyTjsOSgbn1gzv7Osvanvb34zHjvr88p6RdYGI8C2PQfSjM7tTvB/MYlvz151f2kmXx543c
lPDQ2ifZI7l7OVJeyK5dVgHRuxkvKGnWp2UO2PLzQX40UeBibQomsB8An14OYgxlNFF0umjDqT0u
qrS+SPzQzxeank9tEMjHqffxI658+xdXt7FcX89QuItbpRkZHETyXg48iNVs6MG6yJB3dpIO3u3B
EXP2Nly98G2jJ/VGV5Gia8M33qbgxr8nNvLt7kJHY4puetwbaej/sncmy3Ej25b9lbI3qRGuoW8G
bwIgIhgMNmIjStQEJlIUesDhgKP7rvqD+rFaiLz1KsVUJS2HZVY3JzfTJAYDjfvxc/Ze+8/3MfDk
Qq+Xzy9bCPR45g7p1H1kTv7NwwkfmyXG9/gU/71Fs3T8oRja7Dr3c+dV6Yt2MPS1uJvLMrs2hRw+
/f3NPONm3l1UICAYiBGE86HvwU8mWzVZRuk1krT2BDVW+9rChvnU6lZy55va/Bww9TgsLmNVXZV6
vyfrqUI7MjXL/u9/ld+8JryO2z88wtZfbu/YjLxHSXo9qMqIBlxQcaJ6ds2gHaN//EkbKIwYELy9
aLbfNTOVpLivoVaPzCm+WnNeHDGTuPuJWd/F33/S+WV4d3nBkm1JDJaNIuk9ma+GQ5Z4hXWVw3l9
HLiU3+Bt+i8iKFd1OQGZePKSrEBck9Xl90RTOHPwwk0fYAp/8+agxufb2vgpAJm+e3NmptgNPc8r
U6ilCh1Kpgj1kn0tEPDsak4W1wuszqd1qepjjRv1A7Hzb55pUAU0s9hXAL/b253/U/O4XrPCGy3r
qk1L/8JcgmFfVpnHpHqR+8Ro0uM/v+gb1wHSD/01nW32189TgZ2x8ZpXtuFS3teSXmqkvAAvEaWz
+jqN1nwlM199yTXfuNCSxvoii+EjcuzvLvqff4t3TxkLfeIpYV5J7Gq3JlbgG9RPVqQVpnunO4B2
GnCvh6UNxGFgAPjBk/ebrQCKm+5AOMAyQM/w12vgNiV2ntW4GuYah9hgOhcQE81/BuI9L4ko7Ld2
JL21P7qYf76z9K0TXQjjSkv0YZc4o3kYsproSKMZPvCUvONK//FR9EIt4pjMc7vy1y/kpeuoOaNx
FSBmc6MxWzwi02nw7DVr9MlmzlJ5zTxrOubmYsaN3ZdXDmNKPWxqp3sEeNzeOHZn3czVlhRB08f/
COD7m40RTz14Z9T1m7Dy3WPnN32m2c58xWR+uZpkb++MJqg+mfnkHnAXz/erJ9O3pCWz6oMHfvvJ
v64y9HEBWXAup3xi4PPrtQmyAYqZ5p60JS9vEzggcZrbaueObn/QnWqKCEJHKV949GObnHEKNvwj
7cV277kS1Sdtv+mDKuE3K5+h420AK4RYlpJyu1p/eumtWU0tiLPTKNtqnyyluk7rPHjIa0G2sZel
99Lz1EVgLDQpjMnY58oZnz64Llsl9+66oL+Cmkc9a6GWeHddiqxbg7bxTozo+2uOgt6VmSbJDZ5h
3B+O19xrtrAPc1GYlzN2cxolVkO3Br/1B7/IX/e285VAFM/FQCr87m2kyW2NhrJPSd0XPxLXETGe
yqOBljJWcOHJHK+hfqaD7C6sTs9/CrRQX20ZqMjgZH7McEBB0bDljT99SFY6Px3vrhJOsPNJCTIX
nNBf7xRW6JoLaJ0cE1VGFKjMiRXOu6OpZnXd1d8Tfa3oYGPItOeRgHlW3ChFzXNK2iHrwtbCC/rB
9do2pL/8SpB8XTZNxhTeu+uV2sOslYt+slSuktDyavEJ/6jEQUbtkQpR3S9BLyOl+u+ZObeoJNrg
mIztcpdJxGAfVCa/e5bNbRCDWBoEFXksv14hMfUFTUDrlKJeOUiPyIVQzmA01CyH3doO4hHaWHs/
4x+PbdHcaBZ7zd9fkr8uLiCpHOg3G4IREOS714n2mu31k3nSx8Hb53lFq9NQesnwxSqf1eLKI0qD
55L50cXff/DvH49zCB6173Ze/fXL542t9MozTkXTdxf0pfIDklBv7zmVflfJwPhmzL58C+qMBbnU
8+Q4B9XRK3zMXVyeuK6D4YO15a/XguEX12HzFlK2vl9aSOWjv7cWp7xt1++6NHhUwTe0oUtYRR9Z
9Kfpq1LiXbiJ/GfZads2hF8G5QZJfRQX7Hy/Xg0tm+ySccwJyXxxP0zZcqBjWL58cM3/unvzKTBt
DdZQoPrvKyYnH4TZrdlp9Zb2ZnH7kVavVkajHHO+n2fvKx6HQ1EleZyUM9QYR1jR4mW4Ritlrc8k
3dhMn1H9fHAG+82lZ6tBjUDhzKYfvHsYKgbxruQX4+qYF3Nr1De1HdDQns008htyG5Y2aSJe2g+W
8u2y/rogwPOjfkWIoAOne28pLQekuE2tXfpu6ZMS3fpyiATAYlJjFYOruJoSRGHmlM4fnfrOx7r3
H42VjdMuRDhaQ+++8gCqyl7n7CQ9p72yOhQ09ZQPESSlJ+ytYwSSotvV63yXjp17mgAh7B1t6ffa
Jh0UECU+SWwBEX3j4cGzu1sc3Ovdajjyuu7GMerG9FXq6lFNpBIuRVLsGrRvkQQts3P51w9qhb/W
4nDyLbwLW7XAUfZdVerJvGJNRd3Qbe9HBUQhXrPEOkinC9odiMH07u+f5b8+ytsHwqZi4eTU9d5d
zeNSm6vtXs4eloFU+d2+pHH8wQb7m2/FW6njltHBW+Mz+fWtRIIoVq1wLhHqJ59Gz97IDA1wiMUw
KjKh10x7+Ptv9dcN3aPQg1TGC7qtx++ONLgUJFWHvBwYVscBgI9dBVpkD7XA/OCrUaq8e/bpUVHy
0i7kvvEFrXcPYNdUai4qFxVZaQ97xIMwu/pUb77ojbs0kZ+PDrMiqKFfTMHKxXhUk+YOufvYHN0+
ca9NJk8ZplYG1vpUruZFj9gVFQ36d7VT7lLcGlOfIx0Gq3KovGBOjnW/tD8Uypg3bWYM97DYZrlG
thLMK/qusp4mWZVXozUEryjtlyz2jEx8N2bbw9JhusO0s334STu65dWrFArsE8QPNYW2axQ3gtsF
nyLDS7E30VaWkZxrZ8esVEsJG62q1yE116va6KY+bnxLrgilez1hw8UwEU4CPBDTcL8MXWGpV15+
+bOr1vlUMq5icNhOJZbzSlU/e4HJJM4Yor+h8y/uOaHqP0l+Me/IOUV5mwnpTVFqGsZLMxhVGmsl
5IrQo331vUAKMYajpiffbNQ8c9g2VWVBstGLU1Pa5Z2qKjRBmA21R5oAJiIjhvqETeZNP5/WAqF5
JLEB52FvzvUUpglz+BlZMRePZMEQiglqKIXeyWQ+9SY5/HwemH4lYTa7AU+wWIxx5zXVYBzQ8Bfu
vsrkF1Ophug5Y5i6fZGlXbfr7CRbQxNF4giZhTwl3Boyz8Iax8BPK9PhDY2V+1U25TDFFhslOiam
jmvY9msAyyIH/BkaQyog5UAWPZF2suaxotvbR4NejWvEWLDDBe0KbBROk01h1qAtDfuGrZBIOn+6
6PvaqsOhyzItBmFct5HTOcltLUcL9hb55B3yzdz8ZEPryg5YIKbLoZCoSYxl6dLIRZXsh6WQ/D7M
WKt0h9TR2agcpZj3TsIULs4tty9ChXrikGml/+owSbU3xgbPFqm18xgGVTM+8TJASpp1B/lV4Mh+
2FnSXo5Wb9XPlFWmCFl/khflZNuNaVJNhXW+lEdlevKJpRGeUrrM1mPdGBmupQ6rZtnP1g+3Ybcl
Tqez72WF2TxOhjZXcb0uuGh4ONetX9U4Jc/o4jxM+BWe/czi41WZdUUk3Go6VX5XOYcx59QcygHP
ykU6yiC/zLMAQX9WFlhRSDiAvIWQToPz45XLq3Bz/GFEVQHDQdxuHPKprGCSeGuNSBgqUBCn7Sr0
yNC2CIieR0id7AJW+CEtPAr0wIToekDkabUh9CwsColE8cE2FhR1JIiWqqKqrpWKu2UAyVSKFllc
k5bji1uMnh4iP8y+eatjEUizWJW+Z46fXtlk3CGpcSHYEFmSPCdBXfphiuj/VlASgiTBhu1ipMjs
K6sK8IBMeBC6o0H40cUsFxfBqoPSYbcuWl2H+tzIE3IcoCItN3ncMZBNXuyNsr+zSuA6cSp7WOcT
0bjDhdmK4Tnx/WK49YZ0uodQY1ZRlzC2DC0uZEpbwE+eGlHm+H3KzXkwTLoAPmXnLDfJRKhzDEWN
AqpafVTEOegVUGf5eB6r6+0WSOZ69Y4NM3gVC/CJXQUGy9sFwqv9q3IRmEvgQk1LWFQGJf9asPLY
ifBf0s7OKIRojb+uXmle1nrnP1qFXWLf4InUQ1JgtfpgoAKQqA9cIrpK9PReZCjRP7i4nWRcSdoE
KDT8wqJZhkRgV3VqkwuIrczOc1N9zlXplJExtU1Bz7ugLlFGs9ystbZ+xqjE4pOOZn2RFu3qc6qb
tJ9ebjsLNjY3NyDzzdpdkcwcr1zca04Egccm7s3sx2u1aGbD8tO2d65FjH3ozQEmfmOcnh1Tmtdc
KchObuYXn7kBUK1w7j2YeaVZkV834xLVaaO3uxY7XrEj9iUgAs2a+wBdiJE1ezPNvYeAMy3TeaKm
3YhQS/OKuNT1OUBWwIg8qBIVWiPWQnSQxqqHvhR6Grf51BGiMvronhebnSWapsT64fhTfm0VTeFE
C99QXDjamj0gZhVf+nw1X0a9nV9nr1YEhmQYiDyVsBAVMnjSsPrcpFaChyutG83doXBzFVaCFKNf
Xo9DElUYbgRJe5N+pyMAr5iVB9yZwIMyF0lhB9yNtCdMmLJc+0Su2MAGOFTTRR5YxRfTHo03GrLJ
p4phGuo6fXbv24QFLYIDD0mVWle/qgruHGKeNfcOFPfCDwE6sVeCS0vSeIUr9BN5la5waGQ4DibT
UMUO/YqLggkFEnYaHso2FoqApUv4+dPXYOpdZzfmSHGPOv2gryjFyjHmvVLDcXEMV54WP9MeF81z
dlqnrOyA+BVdQoWAKYAy1lSfMfsELclNiXura11VRaoWKTaIWR+MyK09n6RXHxNRaKvFuKJ0oW1f
aDNsxGnRWLsdlGNIC7SE8Cp7JlN5ZnDToI5g342W1ZZI2KUTjEcxl83lWlBOGCx4t/nEaOXNQXN1
YbDjKHRceqMuZxQqZZTlVttFwBP9W2m3OSotK2VJt0phfbO1uuxiSiIm812DyTIuC3d8LqWbHycT
mjYSMQsPIfQi7b6p6g4Vo2mWP3ymZUiTM+iMezBWno9GyJDIHa1a3XPmRk/Mh1daJJRTv/buOE97
25Njfz0tzmId0ypwL5qu6hEybhFiLGiV8woRKr0ZVle8kjxeEiGOzOoOCLH20lpBOtJQaew67jWB
O3VQAT0gw66wnyxZ17HgBMWD5Q7zTc0qz0yLqp1NQQ2bezZJcV6uxC5f6pxJ1ssE2I72hTzhuTzo
SRaoYzKJBgNEIzEcA73R7GuD9YfKcOFY8cm2jVGPLA2HGvq7IMkmRI6qGCNkXJW1K8Wgm6HZ8miG
c4VPBBsZ3fNdFqzqyW0TKouRnCFaaQyldpXryK99ZxRJnHpeWuyl52ZfcvJkfrgIZZqoGSl+sJnm
5g9bedOdw7CQ4G+T0NXQdqR7Nyb4ZCEnpJiJ5VJvLLqGKxglPtV06KwT27m/LkIPRy81KIt8y/ma
aXmGVNT1H9Y1XR6gvjuPlpHZzlFrRMAuygOPfUdPBAnOwzw6EbYucRr0ApOOh8n2i72Uy5sjp0HE
uDmcx7nP5sfAT608pJnJ+reaiQdOThfJbcb0ZtoHtRqS+86R6cSy5AxbneUkXTRZKx68tEeJGTVe
ERj7rby+1qgVRDQX6HTCAYnanTct2bcafU88BKt9Ta5IvxNGNWQHKnrWlGnqkeHacIRvNGJH133S
BSU+Wv7LN7NFQxZns+7Pu4Ll99pR4/i4OnrdHQvd7hGqTEt9h9fIO7DI5M2hWIS97tLEpRGQmJnd
hHZrJ29Jptf3glzFnbCbDkha6pdTrE8r+6TF8jlFfa7VbmQXS7ciefREsF/rQcv22FTJajGhtq0U
uir4afSd8COwlXUZ1+3I7VuCejCuA+Ch6V4EZBthpx5sFA1qhQC+rInz0FRj9Vlk/K09tMwG5JrW
D89jVmgytKFS1ic/SZc1kkO+GBHNUedHsbQFyIq5zmkcc09iIprRJRYsnfi+p7TZow2j8TMKdMQs
2H6r4mBAktdqOU0BzV3rR72r0aeh2azwWY20o3e6m6RfRD4Z14yP12+zP5dP9tBYl36lMhkJc1rw
4UkfL+XYq4M7I7IPDbF2lD/LuBxc2qbJhTX2j2NbBAdLk7UR5SXF1sGSprZrKL2s65mLc6e8Ii8u
SKn2r9hvodchbcRKjh14UNRCxVijoGO40cJZk+NjY6c6cY2uviJ3msrhpbbb8XmpmuW+5qGqMO4N
CC61WbVNHHTN4F6wvGLd6xdDL6O1qLoTY5hEI+e4pweRLELCKJnt+QcwOB6HzO7n6zXly+xE34/P
VjpixyuM1PwxL8i6omm2xF50C1LdwBqSB5SoLdrMfilvmEhXP72VsKMYSp79tTWdMdtpuYGYLDXa
xrnMkXFPsSbQjl1Ir/QNjlddn4UwKgOJ3bYD0qhVc0czEUG2G1sCC0ikKQdxZpbpy5Wtw6AiLzVx
yn1CWjmk6iqpY6cr0jdaWt4Ysfe6Q1wN2vzVlYWyD96kJz8rYzSPjrXgm25Yj563ocRNNmA2PHIX
ph3rO8LrzDTnp0DyavdVX9/6aaXSSK52Nl1ZvlY9JCkn4Auv8+cstrCQXa8lQZQRtR8usbFb7A0V
mL5kcjPu2aLFEheQZgrl096k6IGxQVenplCha9baJ2XibQ27lFNNzCFn+rmWUlN7uRioXRGETDOd
isB7bvgv1zBy+/t+rIxPVcKlCRsTY3+IiC742isWib3oB88IR6DA+M3dDDvLmirtK3olLN5Zx8B7
P1l6/RPeqfbYFX7BtVMeIPAFJAc/yanyrQjdaAaBk2JntqwKRIFXUKvt6mlS417Dqn/pSCa0e+ko
KmYUgkvPGQn3KTWfTZndN5kzXkvhFBMQ6XmFjqOy4JtN6DpgsjoRJduK1t6mEgjHZtnPsWfqUtys
rPEaLPScM2U7a8sz8mF8uhU2vnY/gVd9hEIkJShCM/18btj8f6HcfzCS+FPvauND/Zv7tPlr/vM/
ov/5P4a3//bjvx/HNpdvf/aenf/ivwVzuMXgj5AyRUOL+WVg8TP/bVXx/4V1FQATXVfCACz6Xf9H
MadjSEHbRCMR1RhB5/yt/7KqMKklUZK/CjUHlZX/TxRzQJreNcFosSFPIdkR0wuecOddE6yo0PRW
3UIRmqTD45ykkCYiBXEDBejg6TUoXeFq8tkFvZl/UxzyzPstsHMBpJ12Rj3E4FCGwv8xd6Avk30m
hNP+mGoLJsX1vGk6iWoocBSfpZ55M0tCIzcBKOaF5tMIou4l5c18AW2YffEzD+HoeBaRqpzKHq7+
Ji5NOI6jgt40p8FZfsqvjBS1P8tS7bNEtbRBNsM+Qbk6qrXowrozlBOvEzGVgIGxCusW5m2xyWDX
VB+XXcaAw4q5KEZ5u5xVs+1ZQWue1bRpGxgXSInqb84fcluk3Whvs02GmzUGfa5qRZu74k74Znfa
ZqTYxLv+WcfrBgO/b1KWNM7DMnOd8Qr3nNPFUJJLPZ5xmq0AYs4S4T4tzcgbfGU8mSqn/suFtRWH
2FisbEd2KKw396w+tqt0+qJyDrynpcxssdNR6z5VZ9Vya6QlLvU/1MypI6bjelY5M3hB8cwCjPq5
PiuhrbMqWnRYaiNgEKilnZaOIavhpqJG+ImimnIedbV7Vlobwio5i58V2FsV2cTQbjsk/KnK9wpQ
wVV9Vm5jnUGJcdZzWxV9iUgzLLxDZ8W3tbpdGVH/tuuNRgX06NkzO08yz7r9irQ6tSOLE5hPp8lI
01MWZKjrHfrbZawkBujQM7usPxTolspwtRF4hN6gCq65Y/CD9SFTt9z0qd61pU4odwn0BMa9rgb6
LXZjuDuC4ptnwMb46r1VgID2epPzYK+XwVPTJEMeGkaSHKc0wCmfasANQzUpP4k6k3sGWYeM+INp
8FBAP+g1ZNue5v+glcdDVwUV3vicZsISS2rxPKyyIfFOtl02KSeaNfiUpNP6XcwTmd0LEHFarfiL
Uavn+XZYF/b8zdfM+Z4wce97L2aNKaSb5nk4luRL7ielU7EvllU6OI7H5HthBDhmABkGT3k3WF3k
m3AoIjvlZ3Ri7L8WWt3ccUhNU6AdfflWdADm45YBy0s65/bDMvmY5KdRzjise80OZY83OgTKZB36
HE3IBVdH/IQM3/DNwHl91rKifuJPep8ExpNs541qeEALQ942rgP2IXC8Jg3XBh8RjWwoTLNtpwq8
fTA+FxZWhXA1pJi5rJWiJs+E+dPozBYYDC93hKrDxLVPl8oNofgMX9LFLdbI6Qen2FfGFvWB1626
0ZDTYXsrhv61BPJ8W/Wp68VLRxs9GqvVvQF3mU572ZW6TnWCwSlSGjOthOnyd4ZJBei5AkhO2NlD
cTINAAoQJfqkooOXT9wLhMpJZMJNvnS9ZnnWp354sWaPg4iF0OBmtYdRMgBcESjqJZ14zp96/Xk1
CgFWhWgO/5imcrgqNU1/ARE/QrFRntfFut7Wd3yoXUSVbDh6Oa3h3ZocKb6Yie/w0BlDd8Jc7r60
S7eZ7Tv+HkSabHnq8ebekPAoHji4bMqAxWs+p6M+3GNGsk5z21U42kwcYa2Xo7fysA18zUkiA3GT
Lk13KYCH9Pu6753nqhi84ojXLKEfqyX1nSprADZmWi8YADufaATR6d01IELRgrCutJvO8so2Tjmm
PdT0g6fYZEd8UI3YzpvOUJ/43q2ERJPREOOjaHIyvtaKyC/Ap5NAVDNJl37z1GmwPKK6Hyc9DiaX
XM8xrbpp5xhFfoXHhQaiC/RggLzRWlVotTpgCIhP6Ytm0avjHJN5XuwlmnwtZU2ak6c8DTqPLKo3
EMrOHLrwlG/oC7KWwjfH/0xo+idcvqA5VMtvHZouOcbYLrPs1fRmmixTOQ6SccWC899VnSGIb1Gu
GZu0fryd1SQbejyRsNmnoqO3SxrRTxPn5DPyYzAsxPgQU5CmOv7gFoLdo23ZwOYx8CkvBFpgXtPA
J6Ch8tvFDAtKgc9DmVj3PCl0vekqWD+CZLM6m3qTfU3Tigb5rE9zlNht/1RtDfTS6+nagZ7GelVs
LfZ66mjNmFvjfaqcxTsYdktTXv3RoM9d9STPbXsCmyn9B8bXNreazv5w7vGf2/32ufWfnscANYf8
NsIrA8u7OI8K+P8OEAvfA73Yn8cJDbjRy3bRguxQbPMGFLaMHhIbbBixAUwkyPpgOEHEHYMKeR5a
lJo+XZBQxSgjsFjSQ1XrnPA1q2Hc4Qh2w9mRao2G80Bk8snhiOkY4tpzOdbTmvAxq2D0ZnQBHYqx
CjEIWGbpwyODXrfJi9dLeVlt0xgab7RPGqNKOA+exzaWDRZn55/HObU+1WNcusM6H/zz2GfwPbu/
VuehUBMI67OxTYp6JHCPk2uVebgGFd9sOM+XWJoYafADQVwZAz2OEwMtj3P/eTbVwOt6rOuRl2Fe
aodX7jzNmkTGZEttQy7NrJl3NQRBfE/OUzAO80zEQOKaLwyHmJMhZWNmxjU37xK7M37S7SjujSH3
3uR5zlb3SfkzO0/fivMkTmxDOWEo+dPbBnX+eWY3Cbf4NJ4neRQ1axKua8GET9XD2HMm7tcraNvl
K1N3poGj1Ts74zwjTIpaBnucCIsCXsUYccDxh83T8Hl8xm3QaHuaNe3Uef5onmeR/jaW7GEnZfG0
DSvxEJVXkPasJ/Y+rzjx/CdM5up1uM5SMYhD1TpBfQqUb6uDLJv5bvKD9UdgSM75Apx0nDeVe2uZ
gooJkkjfRIwlmO94Tm+/CRy/pCxb2Xxr2KKfY4fVj2nbsjVO3aIhhyYzFkYGyi30h0H5TnupMkxx
h5aItlOu66kTO0slbxnMLyLMeYYs1prUuCnoo12DbnFZcYlBoG50jdUM89E32BOyqeuiDJPxs4k/
7yTbYvycCw8rHHzq4tDU60TMDU8MxejoiU+ypICIWfZw3fLv06lXpnqmF+l3rJrpdDKpLDxqrYb+
tjsFfgshkE3zkCLT+FJPkMUQZivtqphNjbkwbvDvMuBLXcrGEMe51K3v3iDlfdrMiRmPg53z3Oi9
/9A5Cw7ArDV7ie9Py1zeK4mfNJ2FvQdV4zgn5sHTZ0Pawc9gaWQTBkT4Eog5oyE82LYaCfegC/TN
KRTt+BWEK1tBMpiXJKZNz+mySFzAxLE/dqw2D84w0GnxG9unT1eBxa8mQYCJpu88DdAPAAvNPeqD
Wb1ZIi0eFTRW/aK0Bu3LzDz2S9KZwQn9DV3tAbMaw92hxy6rp+6kMwpYp8sUEh5fRaX1yZgLj3oy
9bW3QrhUCALHdxCXvnQStKpVlhGPkcsDpJcFxzF60ZTcdIOZIW07dV+nGXA2xhDrlQ8QYo7HNen1
OCtGGD+BWnV4c26S1CCVO7JVMvyte9LZBLlJhVl+kkzS09CYmtELkfJR9AddPg9hSVK6FtWdz87x
z8/U/8/Zyjbx3v+d5nD9vcp/OSNvf/yPM7L9L1wvaFl8tGfEGhhbJMG/j8g4x0zOwb5Oupa1JfNx
ev3f1FjsZvyPETcZ3Y4OdOq/jsiG/i+DaQLKGJ+sY37uP6I5kNL4yxHZ52C+qeI4bKOTIvHwnMr1
J8Wtb2hDqsp+T3dPdy7agijOGEZgPny1Jn4zBlUa1c0urwPqn5woKLp0JQKCUxBgPDg4LiX5vTUL
0yO8cau+9JTIXkzPZtufvCkZd0HtCXXsEbxhQC6UhbcXMNN8tP1UZCGDuizZC6dq1JNXan0XzRam
Z3IDZWvExswx4Gvn5W2S0ZLMm+nB73j2f/jT7DKKoXjdgviauu5/FFmZ39aMHkWctdWU/4B9OxQE
TkkZEKNkT/YtXqccPH0Jx1zphe3d5RkirXBu1qqIe4b7yaPuTYE8ECcyx/miPQ5T8NoG0/XocaSz
ZMkWpl1RgRBjzSykAFDm2OTU0eQ3sADrwyD6a2Sl/pMOiQbwhJEeZzuxdLr+JW5u3fts59kXuxuC
y7UL+mYnHI5zsVasPuiWRBFhvQpkv7sm9XroUTgWnyiWAFQm2FGR8AEKTE9TgOHag4/bP9laoa0H
t89ggSJnmJ5oFa7st3wD2RzLubVuW81LrpTvef2+LbX5WJGKA9wAwuWxN92qj7JOGo8kBuMjyUhJ
KSNfJX5yXFvCWqBg2AbkGhuQhkGAkV9ERpvNLwXW2XnfQlvVD/NiW+mnVSOAIqrSoH8xeyO5sRJq
tDtJiwN7M8Q64NjlYj6bnVq+l70v7yaWaObg2fWUOG7cl5bGRB34xH2gjZ/XZjCPS25Yb4zIsvVQ
ZCuC2lDMLgsiUhzLfrVn5dBNhW9bHBx7QXdMrjN4PG0Ixq9IQwhk0pe+PpBWJqtvRT53ZAp1RjLE
xcAQdgfPtEvuM7iFt/MAGhJPLsgr7w1ReWW8cQJz54dyGbrpuHCClDfVXOvIKUaBkiONdKMcalg/
EFg73OhMc0vrgoR1VEqc6ItSPwrOP+brNn1ArKIt+lTsOLTX2RcxOKv37OmLDkiQZV695RrJwG7o
08VZQwSbbTMeekKG2pZyGwJXG5uVlV6rbbwk97rkpdwtjUnYQtn2ffsSoE1Ij844d96DmAeZf7bS
vtenMC9yuknUm20/UfF1Q/+p14O8uhn8igC4ONP1yrhIDOkbO9pxwJadXBkBKVSWV7An4Zmwas88
om9vT0xG/UPpjPJgTn1z43dBHUFMvaaxu6IAUcXyAOPO+ybKLj0lhWHuU88BzdqAR8MpW1LcUzbm
XemTEaUrhpfrOkX8ZkyLyqy50MqyPhRB0lQRdlsXmlzJtIL5MLjJBO/0iYZahZ18acpH32P8FRaL
4vEtlXpalJIn1rjigkrYvWyKtoyTAIM1c/kbODSPlTT8+xZm7SXCZK57m9J+LxXCaQbnvA8SiNVt
LWbrkUYK6qC8AcSisxJeTkTCUkAlxbRftHHZp8bsfgbHud4FYukvifceruQix2jppctR0tcOAwX2
HKHNG7/YtS1GULOMBWBZsJjuwanoh86cEHMhgzrpvlLbdHRh/Fb648UqlvbZRIQCxze3dwSvABPM
fMCxdm4i4UF5EBsE3GB3A4qpm712BHijXaux/2TAuyXDrdfhrhCGBZiGpkpSYgSYpetHpmnPj54j
GHVhXTrNcg4obeAKrwYGHHpk18uszS/OqE0XjtPJ+6En7V1DbxMx/9UjjbHs3rTLJNJszTjZuT9c
UkZytltK0CPthMBJd+XeY2J1zOvuofRksnfdAtwgPZ/D6gCqZnZS3OQ1uljGd/I+10R+HIENP9f4
lkmwsDSmEJl4wXQg95zI1dfU99QdjVWOHCkaG6NbKq7IdCA7NzvpRCDCIdSDKNHq8egW1XdcP3kL
1Ji7yiNvXIO844/45ho6eFDjmcjAfS36JbIlkFWNvvZFZrrTUc2eeT3jx/lqFqZ7sv1RHEeZi8sh
qU6jKft4dVFqsGU5u1aq5sLugz7uHFiXyk2tSybGyXXa/i/2zqQ5bmPt0n+lo/d5A5mYt1UAamAV
R4miuEGQlIR5nvHrvwfyd7st3b523OhNL9oR9sKyWSwUKpF53nOeE4cM9kycznXVvi3h2Pqyg8tq
1Yy7O1WQX1n7d5uP0DcTpR6baQyKIo8vWZSWuBcW/Qagl/M116xtJlK4dmBggyv20AvpN0M4v6/L
fDvLKeOrShLIBFjEokNPXu9U2b1+L+OF3tgodLQTo+lBUtA3lc/URT1UkJb2rdAUIRZH90QXN4Gl
1bT6qCJHU9OeRiIuR71IrdeWXAMegkkPYKpk+4X6z/NkMAR3F9v0UoXORB7lQ+QDS0vC+JKf19N4
ubdcoVsbC3OksC3Vn7TMomXHmRcUCkcbHmEv2348YWFg6XL2bP4Hv4Giyw1Uiyuz5WHXtNqKvaat
+ltSeTzFSd6XMTE4xPKgXHX7oYms5oJukP6Y1kjvLoMWpwnWJvC9QyIZwVcDE6g2WKZa0kdzmGKm
AchYFr4fCzy0E7Uyuk9aplfUdXY4XoUfRyJtchsHYJK1ExztvA1zJoko93aIlUJ30ljXtg+8jbUn
0jGq0+bTNFD2BJpGi4dbxxJd8R3l3grflAXNFBcSFJLXvpPVqWEMzM1bugFEO7gkRf9KS+yyt90p
BfBkJvdOJygkBDT9KdvUtoOA+64FEPktWMBjGwVlOeG+G2CWP/a4cLwyC+U1da3eb1uz5uxQgIA1
afY9EhWlBVHn3DPZNIAuNrBpg5l0vO+xxp5kMownQfTrssZm8VwOc5GhytvVx6RCNlZmFcfgjarK
C8vSpkMt/1yaFqheQ9jnjV26b82McjDMG291Qz+4GOpJ+H1vMqZE4jzn0woCpa5Xh6++u3zpOoBT
RZUVwTyt5veUrNAeA6c4RKv9Bh6EXVxkywdnzN2zU1iofxSCZriiTG6bdLCHEwgtCFTMo0q2Z5Tg
dJn1VHeO44EcHd2duQjnQ80J3fM9JKPGLF5oH+ufSvY1AKfIsT10atSDZlu0NKFgY9VDmAd5P5n9
TV11revNUaueJuymDQ+dnDPwiiByHQhVvM6z+yTBdd7X7H4DevcYiS5xek+Z02TSgNCB2GSImTcY
UYYUNrRVvM6jQUlkaqnjWpn1FRct7iWsLAeCrPmxgu2rdnbrDJ8ciCWXJLL7fQzPGF8tc/2Tkw6V
RwyRjPG6viNO4YsaJVxTRP+X3l4oXwjxcGFjqtCSoBtu9CpgMsux7xIH9nnu6lBQHO1lQKRbd52s
B0oEwIZ9mZzG+FgLrfvMk3Es9z2oWC4gPbNxScY2nHV5Sq1UfooBt15NMUXP1P6k71m7cMKMhmr+
PCqtOdpzsT3Kiyn2S+x/1yXKu2tszdq1kEV4huUk3b0hau0CrN36VG4qsLFQnAtZPDMMT67sY2pz
iT9TPxxdjS6Z12DVRf80yolYqNkCjctWyP179hph9xpZ42YKVpUxIYqWziO/6ZdWhBVo2nD6OSRK
pHp3mqY3r23TtcsdfoQ5+gLSXqo7LHOjg5RlOSuleJo+DZ8kg6r6KmDqKFw0jo6YFDGJYUXjBGO4
O/xO6Xh2i4bn+dDOwrzig1o7Pyp0bBMo7DAVjQgKc2CPLlbWEc4u/b3mmPtWCLhVSExwzMTCYyuL
kwPpZT9yLtinXfOF91X70YSVk9lWwWfPAxAaVwMjD/r5RdCkfjMN5jsAq/m6rKb70FG6elNkGCNI
SEncqRMm/sHEtMTQaZ/LzSAuReSZNSqVuYB/i/P62MdJcbLIjZ9Ms/g6ZvnDoEZwPQYPfUA4X0ME
8n3Nt9qbMQkfDDNyT9ag4m98QfWniKV7b/ST+tqjiH2WyPRnBIjwQGGGdWUxRUgTGC4xz2rJW2c1
+c0cjvqbVuPrv51++ig7C4q00QqYmsVAmfRpXDgOepKgR3rLLt56NUk1redplNgTjDTvmzvJECz/
gs16/h5Jg0dfgpEpP2IPHptTnIf8ZnQ5q2MzTvbrECVF6SNjumFgFMmgnTSEm9jDn2qepjrieohk
87SuBUlbX5sw2u7zPwywoVVRFK07te47NvZszl54pq4288DhNKCSGGc1m1N3t9ClML/BlAsVCaIh
/EisFnvz/NPQS3MA5l7np9F3KNGl0bIKQ1zD2LGLB2GPXDoniuBqZ4POcm5a8XxeXbcSzCW1Od6T
SApt0pK13uxMfYjshzwMZb5Pp66OHqQJ2/9K3rQ2vW7Eu78vcF/hw+RNfR8thhS3Dkc/a+/QVm0G
w7h24TFLc8fwVkHQ1xMo5Zf4p7taKrK0e61TTXtsZAIMrBiW4SjS4dlMuvwcGgYNr8sQBuB9tbs6
rpKgWUOg9PT2fmhrH78OIwqyvebWF9GnOIJWWR5CEdaHFNrGjs25AyNV0e2xi6l5fqfYOMJgg3Hk
aEBDv3Hm0vUbzXrJW3Pkztfs4ow5RpyjSc2+mRWYikVG2p88Du7wpnrHlVzQhcG24KOAow//UOWu
XywF/PmsytujMNv+25Kv1VnDvfheo6CwBhJxQ0vDZx8s1FKT0XA0/ABlv8bY3Mjx4ovT64PQ1oWJ
8ECLm7aZ5Wmr6B+KUIY3IA5gyApX3S9aufpTtcoAFNezXS1LYMNX9zVgqjdjxQytX0t1cRC+gX1s
pvwOZfTFTYrOX5XGoK0Sw02utXEwK5ulI3PUN1H37U2MRvMYLUrS2ts4tAAsNiMyydOGsQcMGFym
tDErQ+f8zhc+MAuLi0KLIVc4fNCXlpP1rIcby8vwOF5nJzJ9ZAgooXAvfb+k1MpgoqtwaX3uoyg7
YVgmeAAwcThhRcThNih5IlKRkgOcw5sYPK2nlMyO/c8IUNTXfj0m/RU+mBMew7Cpv6ZJn2UpB4Jy
cO/IXhDd7wU6LBtJM5rPwtRr+445PKC9bFNlORPn1T8znf/fn/M/f3pV/r3i+Ix18eOt/B/7pF/+
rDz+/N/+UB6RF0HBMKZxadWke2ZLiP2hPG5/gtZH2NL8mRJDrPxv3dGQ/wDMagDpIVAmNwT0/9Id
f/4RaiWpMnKNAKX/I2vOz+z6/85H2hTUuLh/KEgiW2ZbHOZ/zd71tVDQ0HTJUxhz8vCQGA9h/8at
hfcBSt1x0Q72/ISjMXWPdxzWHt3kTukkfGLl0UmzEwWl85G1E8QEnPZT2Tzr9bO5fI6nz9p6Gzf3
Q994wFsbmlfmg0UDvPNgVR+OfRvNFzt8NOXTfy5r/99wjrd7/uOfdYD/b3T8SUXC/t/fg+e3+u2X
TsCf//1/33ym/g8Srj87+/5506l/EEVUGjqBNH9mH/9505n0qsESsgGu6eg6fxK7lbZhzCnn4sYD
eYca/h/5wX6RusFrEMKHasKtrfNrQED/9Z4jtuCWLYB7Blnpq9jyDbpBtq7XD3+6DPd/3MV/Lg38
NXr583W4oymWRVLl5X6nI+EPSW2NzNZ92R42UsVEWCH34v8M1vLzZeiXkJLvEQdA7aey/yflHgYO
Q2C7ce9Hdo2L+6HFf5OY/zWu+i8v8DtPYYHhqBrFCyDxpd1tajykxdtfXyqWmj8ltH++BO3JlCNr
LAdyW1R+4X1M8LJgAxjO/TDZACgRPqbdbDxoxo86/vjrl/o1UvzHSwHIdgzLhioEXOTXl+JyUZ2T
SPe+0c9TGbjqb3hF//rzJZG27aaHu7+tt7/+fE7NLcbpRtzTv1HS3f53LId/vVTSNrc4uwvIBoDB
9ud/+rhraamNe1k96NIr+sCNAy0+6PV+kv5fX6h//dgJlLmw8yXvZmMm/PpC1LbByKdG7MGBuYTR
/slNlq/t5PwNruBfvyVQMbaVH5YWTtHfvZk2TXVJocfJg+of9fWZnTGK3UfMgv3Xb+f362bYpuLw
YPGRwH/DBPrr2yGotWJBWfL7uL7m+d04oE7ulpD+oetfv9Dv140Xgobm0ngAe4R892832EJUWi5O
lNzbebFX+ZtInjLj9Nev8RtUBEwa98CW6+YedvjGyN/eDTQXAsGOQekZ9h6NnNOi3afuQ5JfSm08
FzY2cjPdp39HUvj95sbWs63NLKB8dejQ/e1l43Iib0Uo5L7ZD+H3UsR/8yH9jKP/aT/A+7IMhpkY
rxQ6O8rZr58S6OplgfiV3s/kaNE5xura6tlGTIGvqzaeZbFgQ+1GKHpT7fb7EXDAqxpYwHtRvSht
YgYz4vRR1CI9FCVK8KJZpMdQ1ZKKOYXt9vahBNXgy5F2Lkeki9fFKxGHrMGV4ZAvQt0ldQZpTfc7
ShHvnFH2u9HoMIsWIbNRZU7/UZXm9mlu79oAC8LufRu//vqusxDNqma6CTnv6DZnt7qV2d+w+v4P
nxwvwXfWUZIt3++0fjbdrT6Rh70vL6ZA4v9jmv9vMZW/f4t5BybHOL5WG7NJbQ7wX1YlZBnYJ1zk
Kr3SpyaGH/1s75de/c0N8q9vA1QYcFYFLMsyNabev7xOV6Rz7E7NcM8JbOd8sjk1//U36+9e4Lfl
m4y3yOX2AjMp6w1K7f31z2dx2+7hX+9xngqaqfgLsJ9j/bb/SMEhaiDx7TvyvVQalqXccxBMjr1K
5yNtOh2KzJIxewC+3vOMOTDwlCjnMaZNNGKbkW2UXUEHwwwZffx9mKBGOCp1En+YnW7du7ACznGe
4lS3kGs0LcXtPkuE/iZJjFNbjeHFZuZySqZJ3cK/mPcdZNh965CzjnBo3URNakNSH7qKUAzVJn7J
Rbkdq774FLtJfVimmRxmrEc/KJ4rDivw1els02rqc443ji5T4QBJXdvPk072WrSf17kdCf0XXVTC
z8bxALAfAwzI9zzQu6L21Rj3nuXUX2sA8IexVkhRPAP3s5rd24T6US+L2oTkx+ay1Vhkd8jL4Rc9
Js2Suktz0G0jvnY5gTlLH6s7ZxbNo50RJca85rziuWTQY8ORuKD6NZ+NZm6u9D5ZZxsLuI/Uhz5A
IVuQEHd7T/hUz45JOaE10VFp0qr7rQv7CQXP1ryonjQfjbjgNCHpVLO2AYuT6ycR6dhynQVpgrYb
QqNf7bgyPEquet/NlUW+LG4ObTLQJhrFj5qqXygTzHZ6N1tBWpPFpr1lvomoW4TNNGamp/R5DLC+
cqVCo75qnSj9HuFrPzvIhX20zYWL2L1WubHeNslInI2oEy6vll+zXZpjA/DqQHl17+Opx5IctcOR
uB2m+1oH7Vbi+tjBN8dg2mv2tTGy/ITRlmiYkzsPUPt4AWxa6ZE5/LPstXbfiDQLQCagvAit2UWN
059kkbr4BQfjIttJu7QWUniWky5lS4c3JIyTwBoxIa8odx6DD5EGoqsd43s6mFe3LbFNF1qKqpNV
j9i1DG6Zwfi+NacZfuy0w/euWF9KJwcP5bTTecFic8HeRF5vdNdHIrHNzVCU0w8IMe9jITfXcmsF
nct6r1NGGnChxR0KyPqQTcyG6H6Pj7J0M9+Ba3DnWLPkM7X1O8zX1im1Oz2IaYHcpQzs6QpoNrw4
/5tbRM/uHI3B0rF+VpDrAyhkxQ+oV5RxmAyKisGe/DicrZuZr9sJL3h+Zh6EM7VY6lNZAdKfUox3
Vm+YQZca46nk9n2cmbok+9jo9Id2hJivDc4KkAHwpEVf4r4pIvo6V5PNnu2IXZ5RI9AtJni3SL2R
Ni79cssu9pgGj0BfW/69UODh0+JQTGX03WZ+hc8Yoc50CkIF2RB6a9K8OUvv+KWpPVTWWhKQiPoT
mneF/RxhlZEqMeNoMY8ZMN9TM+nLpV2h1DS11E/SArwZRxYVuFW/eisp6Z21QCGijHEhYwh0bc8D
b7pxG6xDCwHhQEYbvACNaqpq8qCb0J1apB7tfknOTUfQcwiXM3UeZfpWWJ+nkF+kB5lOg1l1sdhQ
XTK9JtJvlFUQ8QnunLQDSPgJsrvnFpYfzYyJhmZK/FHPvrE9eurJQAtWzMp4VdHcenY3fp4sHOBk
IeTJwBwUxIRm79YkDo9J0Q70LDLHNzMbeBKcx1M7DguzKtRMgvw9ZIMamsmk00iLAKZhRo+w5vT5
+ACj5mMpZOJNgOMhNo2G5xgtxap6D3qks/TrIub0pPcV5TH6kB6HXLg+dlh60kIkWKekj4MwNEol
bpraN4vFfKS9UOyKZWCaolmnllyJL3uhvQnL7G7wDZP/ZZk9tHHf7Nnd2rTlLHxPRzc+VVZT+HmO
NqJgdQSaCQrXqbPqXk6u8osE+bW0Sus6jiRgiIx/o8XGvbipEMz0tAqqiwuXgyDIeajCl8F0X+mD
+Dpt2XgL1sWO+UISmCMh7HIuP9SoDbRq0VUy9Q6LZUa9MS7h7jiXRUV54TR+x9xFD4g+GGqvWcOI
G7ZJb1gWm1OP6/fWrmV9F1WclaYsTQ6LmzzKwUZtXHNM4ot4Mic5HssosoNqMJOTISI4oTr8oiEm
Phuvw+yLEnV60Jf0lmpTsZvQufdDI9yvCT5Qv0qj4rS4S300rDn6ShOXTfoQx0OohvR+soTjJzVx
bH2hUWg1o+F2mRCk8ZVSv9koekoZHZCKF7X9CQtytM+rsDuC5uExGLLe7eFIwHsQ9EFLQM94awlJ
sdzzfACrM3/oFlcM0dc6aqj+Ty5xRSZt+ZIEiQw1PGCzdtvn95W7Y5pKZeD0Abdd+5St7uC1aWMc
rKZ5bIgWBbpaRjKO4DZkPH2nq4yICwU15zbFmj4zQrjich1Yz+CAwTEGMZbGeItTbnGGgDszLLUj
rBflFdgk9jxIk/vZ1t+rpIu+qXESnt6F3Z1DqvM97VaaqWNLJMi5c30Li1ixfJv5oSC6fFpiJQlA
TenNjJrOp8s+gmHtxzAbhe63ndRNjzLI7AFhe+HaTWl0yKhRVDQotoRF+iE5FCqN7hd3xNWyqdEU
PzLqJ+9O9obMzL7rHeg1BG4PeVelgVbEH1G0LiAhGkWPpPFlwh14raroXeNNeAWOl2K3pHmF3Aen
hm6UsuMJGerVk4Fjft8k8Eznsq6avRla/QMmXmTH3tRuJZ2KN44Wxb7mmAuhqbVwYdcMtSRp0htn
EduR180bpiNk0MU93z3M+YCNBRn8llBrc3AcRlkxCbmgG2g10vUQAkw1Ji8Tp4xT4Qru3jbmR5vq
VVuw72kWtoemFMJPwkoGkrMPgBKICs04tP7YpT8oPGrfYlN+n7a/J7P1uHH6M7Eq6J6tcNyrGU1v
qTWQLo8xJOcOPW5z2+TfkdIk+wqmnKQyP4w0fqsmXbyNnJKDwXAGX2Sa+rRYobMfzHJh7RNre5sy
NPLKcJw8hsbRkbl1ihDrTDg+Y20/JXVH1wD2446hqN9BhvKctty4SuNyP+TaW1RVKYCnqH2X+vrd
MEtxqgdJsMQQ87Jnsp+AWS8T3yJKsJ+s8V3Pbd6zNrF49OBV9gqA9zkT43Rr5ZG5I5mse4sa59IT
deUciFTfTdFyiw/x2GuG31IWHb04kesn0iEZDhSbwBedsAaNmCCV6h+iWL+3QvRYrTuAFThwSbvF
0w07jyooYK5yesb6tVTTgPVQw6piYbh0LGxchts3vmmn4ppy5IFv1JRH9sXZtWLludX4JhGGYB45
btXQu0qjRkYsVvNVhznC1sqU+EfBPRxGunA8DgSRV6ThEgyuik6AXgnZZdprSezruKQDFcGJ1Zz1
TB8Ooi7cc9PjlmHsxGWDKLHTk8UJ8tlcD5iCKGbNYypQc+tDx8C11zWqSPEJWDdMv82DNJv4syCX
hUmMDXzWZ8Mpa5NurwG1JT7kupdY2Letm5OkLlfxTHWs4Q+EcZ8TxtR8VQn7NjxqJ4gtZRqfBwcy
nMwWi19tns8RbLV90xjO4+IYHfAwMSOpzNDXjP6jxAJxmQYYFUluvFmS7VdSSGJ3TP7h4rRRdUyg
JOzYKlUeqUAIGoNNlVU5mMcIw8f7Mpfh7ayc5hIvNbGRopaPrcGmVrL289CNT+lcPXDHUbrYuc4d
la7ZPRE5MvNz9XneuDGYf9VuwlZ2Klv9Sw1GgoFBMfttWH5b2Cz5lkuqHNhJcqDzSLa7FrYNyUFj
ucsbizyG0QGHqZMRe1K4AJ2asdXmeJmfO8qvqJmUnGXchHu4wzBwE6sMZpPUB7AU+th6RA7DeyvH
DjZG0PFZ6Jbj2OTiGJppGxgN5V/sDKtA1gkxpihPqL5Kw/6aNC1W5ra2TtlCdICacjw3O6N3m8eu
082PosxSv6iNmJNKPXwqFs3gqdmMB5zVzifSsQtZoJEnkmHWkG9ghJyqTgOPwJHp3KMnHrqOr2HD
FP0MmvBbqSLLB+Vo0vgNgM4i1+TNo04Wk5GRX84E9kLsYXj+wIQtoP9oDc/3SVIZvtlX9dU1db6x
1uCPS3ebK/AzYTzCbmuSAI/te4aSQ/FxvRyjKvpuFs56dTvufRoK3FOcmPHtMhNf4NBSYH9hL6kb
owjioiS7luGsVXWnvHB14mgX0o/zRMtacxeGo2xg0biTNw6GdhwaN/rQ17kPdJ0EDhYdKEHYzY45
/Lv3pNTXq6VVka8yEEgkKpZ7zLXLMzlvdW5WWsAM4Fs7l97AqwiFeWoXo7mpl9F9yWnI+yyEHEFY
9QQCY0Hpt+LwdaC42PZBND2aGOwib7Zw3IAnyR51WR9btug1ipWJBkCSTqsObN3iMyOw4jnVGrZ4
XRm+gJmMAtbP8mDq3eSVlAHvKbBH45rEsgOW0xCvWzDEa+sTxzFoDi2cPa4cdh/cPvFxCQmRr5Bl
3squtPwBn+/dWlYAzOSSnhLJeVmT0UfUuE9M/+EmOMQMscZYx1xPTXzsTfpocS+dLGxeB6Pj+cVG
Nb01TGO+xS5qBFKfvyaducHc9BCfg1oOrtXW/rqiB4wSXxjhSzaEGf2tPfWF5ymhYgkHU+dri61f
217+sFLM5QR+poMlVsebEllAr+grj8P6QyKj6RQ7MVHifGpvIM9kwYhBji76UV3slEQrJ+H4tiqt
9qHE+HyWZWn6izUAPayoNM+ZNx/bms+vSeceRjloiF1p4dBbEdMIUVfu1zpOvotK63ZEXcxjIZwQ
R4H7Su0WeUVpfLFAkhzx3EpyuW53Q51WzOHTfea4RefiyE5q7GPXV91Iwn5tpIdPCkNtqBtbMTM4
GWM0T6kiZ24oPMi5o7MSJFyX0kikV9n0LTqRJIgTWx8oHp/IFbIvM3lWR+064dmjONrpTPc8FqZF
KGAaD2akm4fEXdXewFFCGa6FTSjr3AOpN4Asq6h9ZxDm57kvYNUnW7XXJL/hOiF9DqjjUqQYLUKz
PY0Z6VB9Dee7vonmg5ZN3zHQubfg5xiKMmRgjazmE/QyfRe3LPaxoElz66M8Fqqd/Ijv875b7Prg
4Od86mPDOY+DbbxMi257mNrNr4qw22nJwuKRCxdxyefso5nFdlsUr8aoz6xX+i3fE+tSkfwINAHr
X/Wmuct1vSadYOkePMstnFqRYi5V4Q1V1wcD9ky/qfOQc2nS04mO1zgah3wnBpYYNXGInjEa7Ame
0+AZYmizxh48fotMVFPl3mncDyRLHJ9c8XATYosHF1/23hBZ6ZmQWhY4kO4Nxgyikt1Ja0p15Iux
TybjBEHGvNMxoX8SzmoR6a+fM7cNfaOsI9JiK3ydOEmDBnM22LwcAR4umW+LzjjVqXwx4gjFgC1c
4GoZjrw6G4O8IKxGsm261iibPKnUS9a2wtfSogvodp4OqPwqQL9GU7crNR+Qw1yoSyUt7Cun5dOk
ZdsCK8qDLoHgQJNS/qhY7WS+7VQp5Nw2qo0PT2okyKWZt0nXs4BXSkMeLNn5q0icsMP+IBSJpb4F
k9PmdueTWNB2GV5LKuKN7JF2zWhnNx2gzGlpTmJaugM8wPJYDFV0tJrRCUbAdX7hjv2Vt1D6zWzk
VxA48jIDnnlLU/l1rCW18XOf+qZRLl40FVqQGgO7htg2DphrObpDajqiYnF6x5RJdV9UXNwurj9V
UVrd4Tn+UUkOT6APyCyPMey8qU3vXANvNL+ni29GsVFBQvXHqWpvVT3A+7LdDi9vt/XZDe82f7G8
oaDkimoDzjE4fkYnuk2oOWJDJMDU0xRbUe05uces7qqbqEf5n3pICdRr9vuccObZhnD/4kaaeutX
ffFbbOO7taMNviMzfqxTvphpXNss2HYjLiE9jPt6NlHVWJh3eP4/OxveqGzS0evaXh2jbilAnKfy
jmEF3wMnbQ9a2siHunfiQK2dxgYzTA6TlVa+kJoVROHgBmPvdDvKeHg3jYG/ah2Go0XF9WZk/doY
qj+U6GL3zZLMPp3ROu4i7t0ZuM5daibjoQpneSCywKOKs11gJ630K04QnHaJ37DteRnbtjqqEdRV
wdmFPoMlfoig5Z0I5FjX0gCnG+JHPK0z2CInGfMAOFp0ULEik1Un2SnMcf+nKbTNYVGGF0WJdYwI
5OyqYqh97klWxb6QQb0gO5RO3X6bwiZ+EnZbehY3Kg2qSNlhsonIHBenvWj1YIX4iscfkofHwyzZ
d2SjvaHQd1M3GEci9OqSjXkDPE0iAtQRESlaScubgl6dIBrkCzABbR+loQNxE24AxSYVEE0BKDcG
3hTTTr6ztLa8KE3NZxxTBQa2FTuqXYGpc3p8xLlRHqquIWlpWNV1zcFX9baV7Rsrk/dx5FRHkBqk
ukQJdYXeLBbaIYBm1QM/G5YzLBM0XfqLdzjG8gMfJA210XZWNDvXq1dTvOj5CCtpy/nHujWfgblV
56QTigAEazNR5iwAiawFU9G9I55jH883hAfkqt1CYXeE7Tc1AwdtDBJEJg+DgSkL+zN1mSqvEYbb
Zw0fs4e5S/eXOQ13giH2KdJd+ThhrO6kMe0WUcOmYwe1kwZW8QK79p5jZI/Gx/GdEL7zpVjVfKl1
8Qnj4Oh39lbHG03UkYWD8iLce+wzOoSptfkgZpDuGBvb/gSqYFema3u/afxQ1xwe08pevk9xXyA/
aYwwdeK2gAywzGYFhvUG2swXoNTWRbVok0mWs2XgcL/TZ80IWrS6xzS710qiSIZ4d+it3QlCGH5L
yetxlLTeImRCDZN8uIYulmsssywQo5MeOnewT3NhD59M0OUsPhoBmEQzDp0e9bDoy5FmV8AXrpZv
w4d+we6f0Aupq2Y/djZ3hzUkN1NlC28sdIp9Dat9SbLFuGlz2T4NTekUHIjxygKaHq6VqYSnMizJ
eIvVM2MY4j82G8FdWTUR44US975eJH5YVGeIV7usz/P7WXRfwOQyBZhA2mZxNfIJT+2FVugGpvXU
fstqd7wLSfTfqYrjrF2o6eCsyXO6hv0NvlBSxXlp1axjkDN2UZLClEDE9UvFVscgEvPZMEr1g0Jl
p+dOwRo/h2Jg/oDs1puVdkvR6dsiV+vQpJNEmMrZFmpEX8x5cW4kVnRPseAdUpWOwcTBnrA9KYdO
LFmgO2V2mVP1EVtActA79GW3jHEBlpdIIgALN6rvyM1EX4esEvh+2WVhPdf3Gs0MBOPN8F7nyMhJ
OZcPXWrV8b610csQESIPFGO1d4zZvOkhot2aluyCFhj1l45b967XauySQjnORZ/qLw3tiJ4j2/qT
wTDPwFgQYqBgXsHDRjeT/M1JNXWSUCzvLDZcOz3MxiOmWuGZXSJfHbfQfnBM/Gpm4XTL/E17dec1
fU6tahA8skb3bEXOxny048cGLe4gJu2TQdPnrtE5I9S2E0i302+58Z51Qi6TJ6cBoOBQ1zsjrvPD
xmsu2JuuxWFjHJkAE/IaqnFdL2x1uFcKAmy7obXNO06Z31gQh7tQT+QeMvkjM8T4mPMkQNxl2zAq
JuNjhTxm6T18YTOFLte3YtemcPsYskmvWa3sknfqmzYlOZEpDhZpE453rYYXXzY1al+HjBjGxkZI
md6xn1g+wZD4MOiSgExNjP2yMHygyLmePcA11X06ISOMlD9zlkYDkAZtpSJt9UuhLeObXHkuZ9Dt
3snCaEwfinG+S1pSNjUsnTM4MQSOXJAwEmjWhENSmnRi1n25uNqPtZjkPnZV/qiyPH1Kmrj5bBkm
sCeswQd2FaMnO7f/SpbFV3bi569CzisO5n6k96aBKj7N9DMnaRjzdEqG917mxgmNebrPNYfb0pl0
98yKRJ2z3cZf3CSrz/o69DcTz8d9k66Vl8aOuFYLE+FO9kdlbUQA5l0+h7EWcYokFSmZcsG3rfSb
eqy7Qw3YGB+9lrP/z+xDUbbpfojUMtMuOy2fB8DMisEZAm1rx/XJVdhie2cDtSfs06qBDvq1ap3v
Yhn7AGjq9ozmzKW2f9DwLQ5uUvF+deZmdVa/hnovj1Kl32Y9W89MCF9md3120uqbLTSk6iF2qPWd
m7wa2Oab1WdncJ+qChTvgVs1P0DxkftpJuOHF1wzINhI4xswJVAlkPSdS5jFOtsH9KsqsQoe+ll0
6fJKf8BlXTDfamyaNUDHDPQOqvqg0aZw5Xdad82c6vlBFdCrhO3gUsoqeaRJeuJMxP2C5yL9L9LO
bLltJNuiX4QIzMMrCZAUqYmaLPsFIUtWYp4S89ffhep7oyzKIYZvv1VFVwvElDh5zt5rC3TzczpO
25ZbhD5T9N+jxEgup7qqr1PJiIY8+xqcMqHFBjPCa7occxWkdi+KwGUK6adeSVKl4ynfSltx1jSc
zTX9uHqtixLfICPkTa8VzBEjdfaxzpGiqUTRIUQEuFcjIXZRSAelI1uCHQ167HLQGLsUKU8k85Cj
OUf9rqonNjJmnt6xIRMspGa/GT0bc6RGFY0NwAsStLebvAVkVeb9zGieNaDL5so3VZfZ3FTOu7w3
Qt8dwHuqwoQABzx17aSGsYIbYfs9JNgN4aJy7bxBLEqU7z0Mf77kEb03o07YbnvNe6x4MxwJYcKY
TXSVmf1Srxlw01fcjRcTw9wbTW615e9NDS6+wg26ToxrtPHtJkpBnnRtroK4j5or7IwMoKZB9xWg
kxtHOtbBGR1cHnarU//RJcex8sZeW/dBu6VBuhRpEkScHwtaFwYzmjWuwWSnttMLtBS22eCnqDpY
4WOQ/EaDp6ibfg445FZNg4w37sU93z3zKZymnDOy029cde3Vq3PcB02NYiE1YvZrScpAkwYUS/tr
ZjvprcGUKcBDYK9TMJl3U+dZzzivxydFWmh8+5EerCcyHVeErFZ51ctV3dJCdlL7GdCFQeAzu2fP
FpFf671+mAsFp1sMwQm1GMNINkS4BVsIsTKpYnVNqln4okxlHW0SnPO636ppgTFm/IFLDdTunJTt
hSftPqdUTSFgUYRcdxjtmHxTFemQVVQND6zuDi0xgXA8naLrd7kYxB5ABK63wtGfp0yz1FUSEVte
es5w09X4OgwyiA4YSdUfSmZSMVkyLDdWMeprnjnDHw29u3DYvzw4bJ/W2Ordw9Rhw1u5WvnNWzAs
iTVN/mRDhCYtIPTZRMhVFw0JOPlKZ/Boj7uZce26VQxn05qGFihD2W75NeN2UjpgfGqofmsKEhCJ
1TT3YBOq+8zVzAeRR1T7SYdBVwiSh4f2J4ng3UraRb5OKxX3m0eYalTJYpNobZ4EXRztlRnPIQ8s
RZPD5LpcxV1jtT6OxOxBmbLkjcmg+zMKAYep4di/V1VcbtjIEyA+aul9MoXeTlPr+CfUaLr4DfsZ
Gm4Dm8icDC2YoQ8Ok9I7hoyMVHulNuGXlBrkk7RXbzo95Dug9hitDYBZR/rhjGpVqDWYueHPVXQH
eDAbDSOgk1MlTu7Wsqp643WGil+Ysw00xZgOtAZnv48chnadib/SIMsetM7NqFTWum2Mt9wpgH7B
07oejKI9GHOeXMx0dhlDlYv4RrFe1Q5Py1g5Km1B6+cEPyrAwgzorsrVXxF1/woAulgbeGM3Tg57
UcU60wOPjS3o9bkO9EABdoHajeZPKcLkPuLBuUsJJnyjM9d1G6ua41uGimjdeV22fVeil6lhMWU8
4hHGYR2nh9FE1xlDPdrws3qRZbTJtTLzdlxteSzqXs9XbqffxjBhY8rpm56y52ixcYMARub0Nux4
VWcdoQhFsArYC2NzmWZYnJudrlgHEQ989oeJFyXK8RXbhor9JWvzJXtCg0SgMrO4jAuCC7DU5XuD
SLg3kiJGRiqKcbAh436P+pEQHqyElB1L9UaRsmEQwMDOEWrAgNjbt1pr+j2jpshulJy6dqrXVcNy
UmGIBPkbrQt0iiTTQZEvDf2G2YT+PWfbZfnNTPEusdTAyGa1YX8Tm80aW/D0VFWt3GHDoelgk0m2
zSODln2jKdcpjjK2LlETKK20mGDJ+qEsLa5FaEztFutR9t5rZvgcSn0+JklsP3kp3D0lgZGc4vIJ
7My5G+CpyzWlpzwjXvuDLBT6qqZCMNRMBhenQsJahf7ckpNxG+Ngd5gKd2McWF1+sOrpxjQKfD/h
DxUVQgmL4Gth22fh3CJ51lyqFcLVEOd9VOb1Xq3OMYvbLdlAzdYbdn/753G0w8Yx0LoypTNPRHNR
rDHLt/rwRmP56WgCn4kI/fzzPeR4BKZxAmhPP+kjx0IdukwPb1RizFOv91ul33x9CrDOTpR/Binl
DheIW4TI1dZOtNvFJFGU9Glx66ka5jdmR8hOQwRrsQpDZdTmtTO2ICba4dH1huskhnWzbb6bODIz
y0auV+Jvf7GZ0KlO96siJZNOJBsse89IYrOZs/l6NIofkv5VGB89PdwNk4OHS02ZFYxK7lcyx7fL
6HKdxSwiIfqglWMlL2ZiK9j4lDhAIMZ7ZKoshjmDITlnMfyKCKDLOhRx9jxPERPiRH+DlZWD2W8Q
4ogbKQCQJeVrC9Jik9NSX+HNJ7GrutfVWlKBwgBoGySL3qB/gxL4aupMcL3Uia6VLMoCCVz9GwkC
+ZUhtW5H63+b3ia3tuvtWk/gGr4UZuODlb3w5kOfijuF4JWtM9QVgxEt89V0VIJZiOdaJU2DrQnJ
vbTbaaUOe0pQwCUwrMGRE3pUr2dv5U7ma8cQbQNQEbedHMZgXOQkVlGswjAQ4mJgLI9XMrFWAwyJ
cbD9skY3q78m3pq0A3QWBpT/kWTreEyZFEhKW9B8BmDK1nivUFfeiLlzfdry5rPSKC85ptR17qRm
YErq7VzM2JKM/C2BObCSgm4uXxAydsyZlpo6amAemC8WfaVsUK6/9t2IMFmU2CXjRO4lUjUGT3VN
3IQ1+JVrs6QWaox2RBKcVZoo+LQGXErPCtVmdE47VzrbeTRHspT66JLv3YIPSZ/FEpPlKNnPPkM7
wayo3LT0D9Z6n3SbOeyzZ7TLcIha4vqg2+iHrqp/ZP0UroqJjpJWtxNb7dEJ8rD8yQgZ7v4EkTwT
eKNpjTEORHKUGDgXodnS38yse25evC6kEPvWxH6LfXjcoS0+TuiU1hlN/4APuLqmsi3vw9QR2zH1
HrEP0ATLmbczDNRWoisQWdEo289DHN6qbehuZEQXhj6l+A6zygnaYh6Rq2i0ohsLYp2ad/ELgA4n
mPrlIe9S8+DUbIHVLFtyI1RqFTGVe9BXDlhV5mt6L+21UpPwIhHhrTvyUy8BCbqrcARCEukqlD3g
ASs5kF+ArVOsFOHQ5UgQyVDv1v17yJT4KrcNao92dvQgRdcWaAuRxyWJU9ts+mGgXZ/OIU7LMbqh
0xoFUCci31UA8KYY+NfpXCa+vshHJEC+FY4jucocu1jLMEdJV/bGLmNMSr08pQyW0/qZODmSm7TZ
W3dqK7e6kzUHTRJGZScuA70YYaXftBHMnbJJN1wHgo5tclr7aGzXiZVxdDJDLqDdoxlQYj7KXSgC
1KYG+ZzU9Ar9/fVkACGehEEwdp+wKRL9YzFW1TrujSdbGShRNG/amy6rWDPa39JW17aEPoLadeJ3
xp/Sb3vAgoPF6SjddIMni3mOIuLAa3LzOoLuuDILMdBHJnWKMN4k0PhEkF8EfWiide33TVlfZSXC
28ZDxm91I2+jNuZoiUMtYKFnv8uuf1+UbCEbhwFXg3oomPJhUQry/hZpTeqZmFB55vHLoFjIr1KH
Phyny+e6mRjNNAV256y/yLv5u2u6YHXgSPhqP0c+nF72RND2fFJFyqCppLPr9QyNZEJL/OuPx+KA
+l00vnw6PAxSuo1rTnOtE4E9wST4E9hP3VIAHCixfeaT7L1cdJ75I3ln7brUwnMuk1OlumFZnsEx
PaJ0DR2C+8dvejpU7O6Rst6aJRseQJUhrOk0eYMPvnG1YZXLe3Uxyx8N3icDxc3X53z6TSbs2POw
n6pMe1zsocv//pvVadlNdACrcbYgZWH7wIP49QEW6t6Hq2phY/nHmqc5+POomE6OQFQx0IGmvtY1
oTHpUexlwNcStta0PP92TrbMvCShmM6w0tHhXYcqublVQQdbSWT2q+vdma9aH6n7XnSkEJJVsxvN
FoWYKrrbEvHoD7bozOWdkp7Cmd+/XP/fH4p/fr63GHVtzzBIfP348zOdXITRyetrhD0wmm/kAIwB
2BHYOUrnEqIjPLgzN+U/F+XjURfzEaMBHgzVMayT26IqApQNkqprYcuGdcZhhJlqdDgQPc7DT1Vj
FpKZZrUuErQoOsQ2rhBy8BVtAAZhMz21ufLGB2ZB1i5mWL7saIen0HD4dlQsOZ2+THaxT96Duyo2
iiaynWpZFjqDpM0v0HfaG4ii8+VEC3ZttUtgCmgoH6YDig9PXmT0rf1CV7w1WrCnXu8Kn2qsYhHV
FPSQjbMrlYk5Ivh8VmyG75BCH8MRkA7UZm1Vikg318Q4oVJKQ1Y/vtHbsJhRsVdFGBDx0h5gUJeb
GOrzdUvJer9gx65BBvZ+MdcP6Ri2N7GmykNhIH92L7QKwkw0CrLMUNnuKujn/jhUQJNAi3R6LZ+c
QUENLsibbBBT+omauhe62+xpW9FJi0il3Ctm9otn1T1GvYuizu7nK8clwsfRvOE5RiHAVLi3nc00
aRVPI/3ZyaSDtuoTFnnH9d5JlsrACqmKP+hGtpFgzIEYSXlfLvXn2PbJdYb28lhVIrU2kIBmiHd0
fQuWWBCqdr73vElAmmm0+IFCxQrMDqw2PZlXHWLpxbzIjiecvHuYCTZAjMKh2oIis0r5b66ibGLH
Q1+RbXkMqqZLs2xhDyV3sgRFNjgEVhplhXcAFPAvggWjYGhutBr2WczyIqLDFOtIIeKc0kcdytuJ
md8v3S6YEI+IXQhntBnLhjMWEAlp5ALx7HQpdL3eZEVWEKdLhIyngFpmC81QxKVtdvDs7g3/oXH0
Eqe6kA64KUNTkmttLrOL2SCqMScTYUsfnf7AlEpKgVBV1oMus2MiyylQZY1IzYVFtpZwvwBMuAxD
V5qVd4eWSSJFVsj3lRrHzlZwHZns2/NrryzfXJ6/dBWR0mOCCgRhSyQFPaqoiium9eDNcWyxn3Xm
dNumU3mwivYHcob4UZQ9k5cU2TFuR3Fdt+roJ4RTXdWOxTxe6VV/Hlr8rVFZAWFPDPBTuF6PlfJ9
kt/aNbixeYvBgw9yE0WPrlHdKk15GdOQ7PMQVtHcIdYnLAhtfflURNL4QbxFei9qWW9nT0QXlQYq
u9O66NobKveS3TzFNr9gRqKQwShvSsc+QBSpAhOF2rcSl8BjQcp0Pstdow0Nepyk0IIYlx/yDWc8
qg4CG1GE35tpfA2lUf1UGpIJEnKGAIaAxbxWkHli7ABN6BE/5Neot9YY+bILprfDXnWiCSkJxBUS
Zrp5i3XM3TZ1F2orXUIpC7LGJ5CS3UeP2yM32amvaBzgFGy8GMWZp0C1nr2QDBwVckfUT2IvbOWt
8nQEC7L4JZD8+oSLegE/IXxH2lptRkUAV1cIo9Mn9kmTU79PPc1gO3IYOQMpWpfQvHfAOj2/t/Rh
r/OF4VbHNnJ1TX9wdVrjgz2+QA6r37RG6HvAk2QC07C+UiKvOSgk0gWzYdaXANR7EpcG75KMW9rt
HtjCwaKSmXQlpV6jsIIwyAS3nRNx+fV38uRD7JE7h2PecuE+sn1ld/zxO6MRndkVCZ5jnqbaCbgv
/93fPzXd6WC3GL2Uxyw7LqjRavv13z8pnjy8dmy2F8M/Xwl6IyffydgLZZjQWri15pB0KwEmtNtn
vbOICQpyL0I0z+dqiz8d03RVQu+BceDKPzmnuSFXWNitdqtHkTMGKMTnGzUs4ntwM87P1rXlY+Ni
syhw3cVn6oKPfQYM25Qyix/TRDRkeoZz0mdQlTCFbIVvjujWeAjUbNOmwdeXdPn5/xYByyEI89EX
6yqQIE3/x8j7W21WEKWjTW3vXbObJhps9kMZEAD13x3kpNKYgfoAzeUg5oTqxUdQZ8RrKzlT0Zw7
lZOnm4lOlqT54F3TjJyH65CEDywK3V9xAbhgngvXwOSKGVwuXT15BpGQz5AQo5iPbdxtxDjU18nU
izNP+um5eK5GlJJjmLaK9Rx+y8c3VaaarFS1nm+RfQm/m6d0m8ZNsVERLO4VPUvPPGkfK1BXw9vm
YKZfdgnLZuEUPqENAp5/GeXHMvqGL2wenj3JNPBWl89hXGDIOLcP+niCDiACoAS2qy0Hcy34DR9P
MIXYROpzoSM9iwJE4a3qqzEWAeXvlqRPx1le79+e7wHfLtOAUr8y5969iWd3ArGVhj/+5gH/fDYn
G6zOXRjMwISvKhpPEbO1V5J42QyfuUun67fuWuiLDSA7qI5xeCwX9beTGWO4jVUTyfvYyti11mut
cc883if3haamw5/X8HizU4Tson88BObYkLTwLLxH+caslnHlRB5tcmbV+biwLb1tllMiw2jUAi1y
TinlhRkpoVqXUC91f9GGkopzDnuxPED/LmzLIQyNJdMFfGSo3OWT1QDSiWkgmqnvQqqy2Kj8MNqT
IJTwTzSV/vLGcDCTnT30Ftz/yx7741Uz6i4z3aor7/QfyN2ax6+frtPbzl9nEQARwQ4AnJN1suQo
g0FWaKjmd7l6wRZJ3f3tn4dAoQL3weUKDcI9WZ0tazTpDVnKXT8ABD3iqjxzdT7fbfhwtDtM7OA2
9oSTd70mMKQ3Q82620zpkxoZaGCLv2PboNrSbey5ZNNRGSz//PEGQLRjiRnb5uiQPG3DZ8Zxzjbk
Ly+UziOFe9NYzoT5xckjVSe5afZZLI/u1k4C5uj/3Z8/ebslkamhsvx5o98420jffP3nT99sGj9M
RtjsUwBC/j69RGOdh7GqD9VRtYagRZXdq/j/nnJccF8f6B+4x4dXT19EziBneGIZIHknD1RRFbpM
wacfgdEbbFK0fWOBIbBaXCJll98swn8G+wcpcePPI6XH8IRP+e8mQTwSDjpOjRVtWSvd06ZKWplW
LuuxvxO7UNkWyt++NcufZ/XidVxAQacjOk2piddD4Hqnq/OLVZFGXP/dp+ufE7D4KkPTchwQRCev
fabJWvS6292lzrj7rtBc//o+Le/Eh9v0z/vOF5JnGYSxe7JojcOIoYhl6z6rwEm26QE5i4/BlxhW
cSHTMhBE5557NtQPB/1UaJxCqPDwJNGgFzlTLdK1pZlcEhmzqqfoLR0kZoAK/QgS8r1C3ERedcev
T/mfHcK/5/x/h2do5/IS6M4pdwRWbYslQaDLqZs9X4fnbsZ2h/K1j+PY7/vQpveCtXyq7L3dJQ8K
Uo8zP+FPpRbLOJU9Ky4d2ZNagaGAodFDz466YlyTnnfVZyS0ovJ+d8v5mWoF4Hb0Mo7NFRxg32ri
ZIUgCn1q8pIo9q5JFtuItgbVu9b05oBF58w69McfqNERJHQBfubpdJNsHUgOePuOWc4rPI+IIEkB
b000zgW2YrskOdBuX3FQnqk9Tsbe/7k7SGYIKWQCTRTGyQIrK6mlwGLzY4qhWk7M6gt2JYy+c+uR
N8zof7jyUhnPLBQn69Xnw54svBNqi6ghnYkwkJGeEgTan+PwYxJHK/L8eIQ7DdNC3qCdhQwRnXnL
T0JNPx/95OsIxKzEdJ7nRyVF3QSw4pA5tYXcAm+znf/sbTAarSjoEkS4GVELviK3+pX19j0I2TXb
O1iuzmWFrZpV6MJUnXg1ahUOxvp1iBqFoa16a9Gd25AqGVQDx2jm/NZdRJV0M7cMhdd8Ud3N1Hfv
ZY512SoExB/oCLRitQKzrkIkZQETZnEWRyODz3l+xoZ6gIyMH3SooCxIEoKjzdQWvmHwwAhWEciv
uy4k6gED+GMWige7UG/DtFrDjhlXWIERFE8+FNc9ETCBOdX3g02yV4nOcySzcDXkUNKrPmIShVrG
BOyxDq2c5p2W+HWpbxtb/9XX5gvua2AUA8j0nFBR2msxThGkqNighHioY9kBZ9a/aVIcHJcYkIqm
tvdkm4u9puu31czrPmCFWItBQwHdX06l+TAqw2WR1AFBeKSTQ12ppLg7sxB8/CD/741HYUG9TaGq
n75nrAP0JukmHlXbvUXUxWjRGyuUxcp+FPo2mnAtL3Hn9rw1kvmgjeFjREC7hlAQ+ctL0SlHPKfn
Vshl1f+4QmI+Qf/xT7UGv+tkeTJKJGKxWVbHtH6z2AByn0wUpYr2WCcbD4GjMr20/YNBANbUbM9c
ko+fpOWSIERG7gLo1LCXf/pYxqno23t7SqlReqU4zMizN4aiN0HcmjPWkVF9bxAn/5y9Fjum01Q3
pG/9RO4Y7WdNVQMlM+x9N8ClbeoJG3ks2r3J7GGjDmn39vVvNT5/yfitpPuaoOEoyk/xTy4OSTwT
Vnkkjiju3+LyG8DmK89LUADemmhHk+5KqD9wk5B6fm046s8GFYI1F5fNeBPCKMMC6xvuS5GiuS/e
x5EHU2l4dwGbZKh9gD0J45LAEpri6a2X/BWr7D+XGo2Yay33mubPyVobJ6JipDZVx9lsD+GU3qZx
HcMVUtIzC9wfVnXqJI0Cg6kuuKzTQgzdBQoGVPxH0gz1ZVgTvaGlzXat4ryNxZjfxJ45XiU2yjxM
Yhj/YoKRvr5Zf3iuiNda8JpUUrS5Tkop2yFgNOxkdYzrp2mw7sjCQxcL29/ZedkrCOszH/nPn1BO
me8njRuLwZp78hIpUKdVK+XiisKzX82BeHWe4CwQThvtrHLUH/OUUDtj1PAgtogN/x+na1D3eg4C
JP2UkaioZMdYdVGxk1BhqzDbXImyuIvbnIzESb0wReF3nn3m7V3K+pOVw9VNz6JByxth6CcnLQn+
Yk6yXOQIkZGkQ+GMf18hcGH/PcY/L+VvHZDYCStl7tvqaOpbD3FjS+xEZT1hLMLiTlieFxRafDF1
xZkHaHkbPp0bWFbdM8keZw/7cWGqDLIftdDlimreA3GLSFbItEKS9PWN0z4fh3Lcpk3PkJR+82nf
r47xO+mF0xylZt3IsHhUyh73UrYTdH1w3vogFx8gYF20ZgM9fKaCbpA8wczwgCoPqXbmSVoW3I/n
/fH3LC/Wb9c7G6p8ml3CvdLpxpKsTjw5GKBWClEsQ/rw9dl//iAuB3MYYdIowDl+cpFHOIEzTnVM
4nF8oRIqM3TtBUFqOxxwZ/YhfzgU2j1W7eVugpY0Pp5XPLH+TWjLj0SU39tW6R1TrfI2ItHfBbz2
M1fxD3eVozmwuxnvL6K7j0dDu9dpSd8uR6PYquRGdYog188sOp8XObai9O3oUKtoHz9JKz2M+200
ymNlNYHMuxcHpI9luKwCaZC08hLT6JnX4vMrvxwS9OHy0tOrPnnllalxslHjkOk86LCtNOWg1srw
7evn4o9H8UydTZOqup82bYaH5BGIB42RqjgWvXlvGNGZa/eHjaFFx50GD3YhOOufelRGbGLMnunt
5O+NXq7rgTik+m102QJW6BxG3yyORA3CKIzOPB1/Or3fD33yjhmYZ4XrLvdNVuQ3tOj/e/y8X1/D
PzyCSyeErx9QPZ0t/8dHsKhwNmM6s26dvq9BIhr2FfyY/DDHiE2/PtTnd4vKDbIsfGMaip9ul0J6
j5zsJD52ljPz4GG0igw4hhNjbL+q0/nMonmyRqFJN2HiG8iVVZ1WyemyQTCurXVlPx17DVmXUuTV
du5UNHrZVAUe8h02FdI4M0r9dFD8PozNQKNA7eHZP3nyw0zPcCF3ztENZbcJNY8NTzSlh94anM3I
9d2ng5Kee0qXv/rbcgzmXKX7uPRSUZExjD9ZIY2a1glpnspRx311oTZaumlb4ExdqYH6k0K7UZx4
+MaGEpIhpfLeFTIl26lP0+fZSQEl6NGcrD1y7Y/xkjyZYyK8nUVMpTKW0b5ESvD1w3DycOto2Okw
USZrPFL8+pPrNCax1wgr5+8D/bOjba/ff32Ak6ft5ABU+R8fbBMciNvb1DrCJmec1CtU1gSSN7Az
zyG7T96h/xwKeRlNP1pn3IOPh+JTi2Kn1spjOWMpfE2WnI5zI98/ns6/xzht+vUyBZiG/+eIjdY0
vwFHQjcTGsaZ5YCOyqcneLkz/x7ptEZ11NGewtwojyqZSTigPPc6S/LOH2vGABKb78XA43adgqo5
SFN/oTOtBJqD4IckwcSvoGDSlOL/ANDWvWhqDdNPLhePTkYXe2carQCbYCor+BEm9DxRuO+xVtg7
YgW/w2NiDlzNv1JFcY4J4j0/mera8juy2d5kbFgtADDd2xV5BiS4EWkQ4QbeNAPqbpaQxSYXaStt
1BxS64aWzIm6AALwmCHimADt+jAwqi3WoVe3bSJIDlq5FnX8A2HO24DbL0jGug3yWAKllCZe7nmw
fyGBY7Omp7CAaG5vCWaa1hZbGlh6SXScx2lfzPlukK26dkEGKZgCofnYUnfXZVSY66HuqodOxb12
BSCI6DKlQR6EYRQwUmy2q1iHz6Wn5K555Mb5jgUnifXaA9AGNy7Vx3BnW0l1q5fZq5ELM8CUR7Ao
iAjI8Gm5LeqouxGKijdHR5LFTAXzutoOvnRJRJQxq46apjDLYuYTit1ad9Lo5UGtQCoUHRUA4uPq
IkWMvtLj2txpWlh+d1oht9bQ1YGjwzHwSoxsbmQ4e3L8PH/OMiVoQEP4jgEsJmz6H9IU9rqwOu09
NMFA6Y01PE61rYMmIbQVpCVQx8kktneeF5dXU4XYWl0ykuK+i/25FhqZANNQrxCdWVtRgxr0vKJ9
LFvb9NO8CMHbgs+8zIZIvyTK6r3WVHhac+le9F1fkkQIFLaZE8DGBXQZ3KQ6iGfe/iF2xx9x7wHz
A00SqG5ok6oaG7vKxJ2PFay5ilPX3edD0+4scsVBR6gZt9LWyICvf/JcOJtMn4zvYrYxp+oSqxbB
TRc1fpOVaKcsSJrpTR8OA7rivpgeajJ3/CaiaVaRtHsdhlW4tZIwwWoxW7uxm94wdSkwLVzuh1vU
vg05ieyIDO5phZxx62haEriyaC+kjchqqDDGxJd9uo/rFepsbJ0Eva/gU+hbjE1iV8jB3IVlB2ET
zBSeN4JJL8LBTNdG2r03g/Kjniy2fI0TbomW1a+lSY4WhUXEujg5z9DdJnslsxxSR8ysOh2beSuz
xsHIJTVIFgJQErl8t8SNugf0PO2mtZJxVeg4CrsuHg8DyDn0k2Br26gWV9IxfymeigHNba21VuOY
7jNwKGbq/Bi1hB41te66wI+1yZj5rsJWG0krzEc+l0Z81aRRfyFJZroLxRxfyKpEgE8A1403Abfw
ZnjVgARAJBcIu8kiAp1iwkQj9lgEeRZrEC8M9zpuIxT8+Fy3bmS92rCscc0jgktr9yc040XIbZok
aem4SvOQ/UVZNQcAMHz0VHE1AJ26KEKXfitsBlog0a2r9iOp027xJHLbWRn868YwO8sfwchueoKQ
sXKX5GT1Cu75JMTZrAz6plroFxa5VH7dqejzPSApsb4ABEYMu3m2kGVzGlOobMWlzb+uYwmlMOrK
GPhpU70KRaIb0AaAx6aj0JzoSLdqLQdfnF2shFxMAK5LOl8rsrXRugVK2nTEkGfjIHLJ7lN6UfpR
q9prC+TJwQ5jc4UGsF8Pou7uBQ2yTbuwMLqKYK3IxeHVF4CY7HKu8UbMdPbTOlzxX4S3Gnlk8IjI
hupiY51OAqSTjE1+csP+zwBvORkkHIYTTq4oAu5G0m8YIOX3gjJGwze3br3JlbSmzVqYP3OSpdc1
juZ1XDs/GrAMazNO34ZC/iLlctFiJ2+9pXwzqg4i8mi8FmEeAoLlRJcM0xX359Wy6Nk4ekjSMHFt
a8dIEn8mdwJtZxXds6tMV6ED561olYeGrOyVUtsErmkRMsNcJYOMWSTvcc57kzeQFdzC2NpwnVZD
TeHQm6Zg5gKFsOgnFF2AheQj/yFvYhaP0Dbihn0BK8Zj7EjcvFadPTl5/mij1vzWdUp+GJDZ76e5
FAehul4NqALYY7foXImLy1YYxZVXU7ienxdABTD/I/z0CJodyBHe6Gz3fS3yCDsWzi/TRYs1w9W4
lI4HC3SQZJnR7KcHLkeoL2zxRNMzXSWGdqsPphn0SQ7BivdkA7vIvks6bdgiMJJX4Ejb66oyk32T
s/YuBe0llXLqp2M0AJqw3lmEKr/HUcNyh7ust1sEzqmbbKrem7bA1sZNxKCIR3voaB7h3cbKDWDB
NKY139p5r/fd4M9S6vdVEtk9UuWuI8sCkPQ2RpiNa9dLnsxQ8lXXS6t4VSowYyv8a9iszYaLqQ7i
mIwLKF/v8dB7DLm80n3xkqJdQaqGyuXNiPZJbwQ0iGlmpUM3ANZtppfk6Tw70vpudd3TZMFpa4ws
voM2neIupAa0ekoG2568FdS75pB1iri1CK2GB5RAK5UGW/KRMHeEfuMCyWtyzMGxZhq7MEu4CZOw
mn1RmcxekOdgyRbiRueuMWsgtMVJCzxnlLibNsMMXCw8PZJpshX7rJAEVpIYHaeDSRYV5PpiZdqP
jknocmMkFxK3/HWfmowahQkjPjR/5TXTLgkmYK+2bRsMWuY+h7AgId7m5S6zmIbgEzA2JBdiu8by
8SzBm8IiREuGC3a2HubJhUTSmQmOVqH1dznEQJ55tbjSTIwLg5K9VzMLZJQgV5Sq3UBAV+KbuURy
nVt9umMyMt9UzOn5nw0pLk17QKwNlOEwLW1TiJDC54sX3ss2M7fCkua2VYFyZiBj8Ad31VNR07Dq
8tpd81O1jYLQbdsWMA3WpdI2xCX03g10GJ7jqfZe3Qarg9somg851bvFuOgGpjogmB5b3lZS2lcY
oggLdqonvVDaFxseAG7pdMqhIM85aa3qzGKvpx1MIXNQj1pdhw8hEZKsrPW4TQstJMa7mAJbMFTz
CjL/4tDFVGUpebed20k8qJDF7poR5eBgVC5vJTOkKA+di0r0YcB2snowF2gCYSJu0BKMyKqcMRXE
OLhBjuxuY1dN/KQmaH3w6G8nnXtvFxIOZEgNGQ3uUOLLrH8Z+HrhYmcD+liXB0Kzf6kmI7C6oKSV
DVM+lW+wWGV9Wv6Em25tmGSpK5SgJuGNM87PaW5u1LZHf5x4nDDq7jI/JLHWPtTe9GJLVVICdW/T
CLF0Go3mqm90lchE7W20ljs30l+zKx1D++DiNQM6BWJrinbjyKSHgRROCpe1naw/7TpiILNSClZU
t43nTdVYTAggV2zMSRvvw3Gq1krEGxll2eOABh4IVtL6Ra3ZgY5iNd+8Vmr0oCKXJXyAvTl+lGk7
1JjxBshQK5Uw8C1KbJw2yZQywrG1DejUMQDOmmESCLMA6Rhmbil0ZP4Uv4fJ0tg3kCe6jwlWvbPq
PNnVo22sQUMOJNvK9n84Oq/mVpEgjP4iqkgzwKtAOVjOll8oXwdyGjK/fo/2dWv37rUlhunur8/5
4pc9b80hY8F8REKzTp3/q+Sm5cee8iNrjCnckSx8AfYCewZowLakhIVq7IKK5+5hsFEQq6OZGv17
V7mA1sk0B15dumey7NFGLNyZrFp2V5iVFAF6M0afbUrBscnUPD7W4KQUt9ShubGwd5om8Wml42j9
pLY1Gi+i6RKLub5V5bsEaGq4EbqqPuFe3L+M2QArqLUsaDNiWDeyuy+2lcLzUTmCD7fdaZjeWkCF
ZznyWh6kjSwW2M5eoIJkL9WLr1lpy7Xn1hXS6ESuhKHd8rbLVkWTeJsFufNX1hjULW4RJwAK4Fr4
UVLeN/ZTnVuUpycr1nO6VZhj0fHzzsr29Arm9VCk8dWoWRJkOUA5z3HigZtW9vMwsscSxUy+OOvd
q0xYwAkdqN2Nati8wuXhdDeihuQhmXW4h5qb394aNCyksJ72ac7YXeNKHeRWWwfJMP6ABxP+HOPb
RSwMYtNmpZWmVoGAgTuPLjMP5kRt7dPaefdI/2x0V/HTjwriBafZqozDWx52pW9ntgm+3UyDbLyf
gxAeVrVMYyomF6TjNMfnonNgYptOWFywo9tp4IGA5VbvavxNjZw7DAgxjkuRzmegbOxdGqlYzq5R
X7Mmv/VQVXejhI6w6i24B1ruKYhG8PCcSVdBDBloTXqw2ACW5tUA+x5EAd9OwBbxG9cAGkegwn9k
HE3fjh4O15lZ/Y4/YIJf18UXaMlE2qJFGKgYnCHkQDCqj65g7dssXQsC4eTszCW2VloIf5Mrx7A3
k955yELFQ17eEcgDIiRgm00RqHYGieeG3gN9K2imor1FjvOr5TQcTSqQw8TC9LtnutpWzVr15c0h
2CWmWAG7BbUfdwCptCLugBKEGmNPC5QDB4IvtEbbsSBH74thH5vYzAlwwKuTHFmN0BExs6vNK6qm
qDeRO3PHAyiMm3gcWY+VQFavesu2d70Ic22EkP5ElC6rIoNBzMIzbS7LWXzYeUbgxeWvF4H2qitk
HkYZ2auSm1uQ2OyrpHEyBzGrPixEaXZQef1yNcVs7pcEBDMA3fkcWZmkxvBqWmdKbW1RRyfVCjA4
hcAnTKr7IStEz1K32X+yYese5ZRqlxGyAJ9UMmwKxDsfMcfMEWBQFqRTxv4+XyfzyqUWHlYVQ6L1
qv4Z9urvMCq1jzuE5kzElpMZP/f5hnX71Kf04aMwM+PG5XXgfOHOU2ui88e+ZUbc1c465v8XmJGJ
QbzDdT+CrsiCJI6zQJ9d78OuJLAYAe3o3xI6X2xVja+RWVb7TmjoefRirpI9Iw3IgaIx8Me4cSf/
4kxM+0xNFl7wNF/nOhPmug7JSxgwJ9bF3FaXtjN/pGVpB8C30ypfBpMVCzb6eK4S6EEDz/2CUgni
k/wspdPtrLyiQeLYBlc/BfKlspgwlinDOVghb54+vzssI3GvmsHvtjW3Ow0ztdOzS58VEwDbktsq
OSwghVnFLg/uIJ47cGegOFqgRcsjrYuBhBpREUbN8sEa2LhLHAZ9aYPFJyn0eJfYIaruplRPsek6
z/xQ1ko6fC0Tl9RQO34CCWVfzwaconOBWtHDBd3VDf16zAr7vU/qZD13ufXZxaZ58dLMTFZNG7l/
S5ez5cxpehxsMjd51wLz08N3lsdIR8Qa2+4cowFb8EAAc2XuWm+IAgAY/xaVDYh7B/gqrsW5SdRx
k3pOyEZc/W+C1PlKawm4HLvLGxr07D3bfMTzPNtPpRO/LukI50HToSZabgUnZi4Ceo4WW4P978g+
uF8bWb2Le2Vz8PDp6XFv7isW8J/EUGpHKGHOEbNBfHHsfNngKM7WCz4C+rU1P4Zxr/i1m1dZ1QMh
Q26pXalo6tm0LaKQx1J881b5RZ4Gj5IQhG9jTQZZM7FwNgovQFMd8e5IHF6eeF4aOVYPTqKxyljC
SSohevH3kzFGK7NZR7r3xeC42Wh9OVEYivZrGeg+khblWtWOG9Ouigs3wuF9KmFZWiq8S+/1Crqw
UNuw6LM7MIyCYKlldmONOdqU5WAE5iyKNaUMGiF9BjJTd3m66yqsJ5Fj/gHfIl1XL4tfNwK0rO3+
1bXeYELIswNnrTiTHSoDuxsJREWRpZ4alObU7nnHBh9UhpXFYsnGZS3Y11BqbGq2GldWWvwj/Rrz
2KqfeIL/BnTIsA6y5NvfL8b3HbSzivWa3hxqB67SGJl+s5A9taoVxkOhW80aqQWNOHuwgr67471T
9+QsYPotQpgHz+VQoKPV4x/MXIhRoKaYfoPY1GLtLZ9b/XGwjPhRtVZ5xlTvfLAmSWeKinTFLxcP
ywJ6CIib2NlOO993Zq01lpZibUtYy7rJTU2LevOu226LW9fJ8NhiVtzFQAd2odHGV/DJbVCCH9hO
fCx+n47m0Rr4aCIZcYjrjVhXI6jLIkyXbZWi4DQBEkHWNdgttZCysBVebf+3e6mo3Szl8qXFvUPD
tZ7kvhvteMPKCTxIbmwbo4WZ1NbauGMKB+nSjfk48hGXWGLL/TjZO7dOXhoJPimu2n6d2x3FmB6n
e8bizcVDUHIwac0eF1DkvFKUYf8NuVPfpNt9hHUeHw34nNushVE4JelP1E4jf30avvZyZwiEXc+u
bNKGUN3kFDD0pEXV1OgjnEx/QAXD8y3gD82Rp6+Lyup2PJzWBv2YzRKgWR80NZXPGNWdj2lx/znl
xPdF57xhi7TbVA5gxkkr3b0tmoqzpClfWs1tA9PmQqGXGBCNTEtug+l0J8AguS8SDW0Blz5fW+Bf
pDV6dFlo9euSdEiQ6Eigc5FdGD7zYRhUfHntAeOAl+QYNYoESfTPaKW4zYsYDoIDA4rwZGJoUPr4
yqvOvnd0zT1hC/0hrmlKcAUadvPg3MHKvCKxPTDttGGyFTX3fkGv/Scl2WKu6MdxuY4jgGhlnxd/
tFwJhLmKE3nuJ3l28Ss+cQNXgSUy+TbZpKRTwGLQFkI3aMDFbNhsA8Vk881+UJOWB5EzVfQtOuW7
4Twh0eoGce4lXbjFBDIMsOSDrVRSAVPzy7LluMO8B/dsGjviETorTRsGEwD5xrrcWIYVn01VjRDc
HVwFHvITxTrIu5ztD4ZnOhe1+lNkcQskqKHmhyrX7e2GoKcGQMYMw/7HKjwjoovLFiwTzLo7uB6o
yJIdBzaVOvVhFiasOlW0wcAutll+3CG7Y/tsVjavhq4Ufy6H/skpxhuJzfqAXQ8xDj0mWpe3pCB0
PEUI92gZdD5GPSpJ5G1rLAWcv9x7b6kDu9Is2G7uOyd9HoxKMRpoaCuo0tmEaRnvxtowGTuQBUGZ
VhxayYCVR07EhB97WQEz7b1j7Rn1TSy1CnGhtOZmtpPX3ospT6zxFtd3L4fN78/nDWA/u3QJsBr0
eRIQx1/wURSFjZChsMKVnoZPdTyO5xiGSLqmD920rwlJ6n6Tdqp7tUy79/U28WActviImtjSD1DF
3f0EnP09VHob8NgygZRtuI9mmsWmF78xQdD90o3Qkxks+oYQA3YUNuGeHQEjEGkEQanC14fBtvO1
qM23aT/SufOG6g6iF0Hj1v8KvfyXVYXhAwVnIV84dNaOA4WkWudhf81d+NC9i4nCrtuUaik21w0g
Rtq62b8ebsV6qIv8TktiiKL3Tvje6HPFJXrymh3CqbWXftI3q8JTWfaOdcYqcWe9DF2SbBUj4MvC
di+BJzvZEqkDswQIDySJosFVGLh8pCZ/lgxqSckiD9v/1XeYR/du5Jt6L9KjbDbG8/0HIPEcVNVG
yqMN0BQbD9xLe4KTwFtklS7iuWlAWFQhYjbDaoytNKDVdwyRgEKi0SjKGqaBzTEx1313cIiyL9Gg
reY0e2UB4N5oU8YmzV3xhEjy32waxznLXhYe+K1OmBHvGL34HOELftWzPc4GssAWP5ee/KJOYGXD
OTrDtWD3UICcpslpFvIOaMrDj4Xb2NksmO/4zqzFf7U99i+pdNtPA0Rs4M3AFdj+Nhbe725qr9Oi
Gx4d3VoOrpl8ulb7FtU65pYc5ERnDHS/HA0fy1QpPuAy8T275oSpoE+sbAiyD32tj0e7gqNKS3hc
VYnGEplGI7pMaEf0ZRXR9e0UmCiKUuCIjEcs6NrWgKEGKMS4yksMf7lBR58+Uc5kg1N45rfl2yPU
x6E2B0RFfbIBmUlGuS0wpM1lDFCdDg0uMN5qttO/tBNzlCaJnWOezjfOc3PrMOrwOfb0B0QpaRAS
jvFLMsiSB5/lcOprZkwxNfmXzTIfA0Lz3vfh3bPKi6H9LVg0WVmZW62rlrsa+AXskGP0OzlTvMaR
uZRrxhsfDeePz2AFxmQ4faFMggtMZ4ghjM6VBFXDxtRsSsKknvQfQ2vbY90BxEhx4q0iejcrNUDg
ofGEfYVGwaM1V91TmsSkvQfdsJ4csyi5Gi9148/l+GlxTAU5DhAfWuEXvDPmraZsZnq0vf2Cet3+
MiPXODOvqc6Co4S/iPhXUQof00jOsN+FzcDEI5LdGjFL2gYT2SLMqMzzmx5FDVqd1DvQcv7XxT3N
Xte9TyhDNkRSow3nIO+G7rlBwwDrLFOQR+FLJzkoJ+FE8ctQR/1DWagv1DTm2m48oocpr2rucWBu
2q4aIOk7amb40r/bBfoi8NjFWetVUR8LMyvOOhMkh2R5NwHeH9JNNuDY1KAV8GqPy9MQTuFjTQ/f
pwrkrqj33evINn1gpdqEQaa+e53Mt8qmpTeb7Pf3QqSHxfGyg9Tv123FZ8EgldrZjJpNE2VxoLyu
26jBUTsGNfgtmzLecOeApFF5Jidfqa882upBmIoPXOdv6HJdHuo2Xi9JaO7wboqdN5nc38JucjeM
KOenwSLh1TmjtQegMa3Hti1O1aQAcrfuEhCimeGGw1fNrMhDXyoJwNpyOmuL5x6diP8CXtFn1UJC
njKDOYBuwn5rFcI2CGo+dS9nJqiux9hQsQr0UCpvpfQsOiukJ8xkHHPFGB1LRhteOUxsvJWhcZBG
nu2Gzk52dyo/xQ2WZiP1KBBwg62zCacEWXjM5zMdLPCOxDgFAQOS+ooJIKpKETc32zDKVXK3Pk50
cTddRE98SLG3eNxTVkNWFweTixHTjSjzJ6NpjxMbLkddJOZXhp+Sf4W4+qjgjIJKr3Yum3yPBvez
bZT2jxl+9G0qG3xUdm6cu/Qe2ratIYB8vhyJT9sHKUW9tzU2HSo3RDGqEvUZJ0m9pjuX+zY3UYB0
hcnrhfcAcqoMXZ0+PFsDAxmAMu0R75ACsN+1a1EunCWxQazbEIhZ66XjJ52xOXrZsuw8L5LrYbDj
7ZiPjJiX96UZ1A5zWLV2Brt/4rCeGRex35iyeLqzjDA51aaqjwBjIDxbQ/NYi9RlqjX3XPIWprFN
lD60any2uXjutMmiKdZpNsLf+3Ta1r+Ep9rzbLNaUTqd3LezOT/XQ0+3iQuG73CpKeGUWnFaPKhY
8lh4408CuOQjGkuQdfMdbyEzzoV6jH6KYZabzE1CqucxY6it8x8MdzxxOdqPFBTRVyescotyFg9i
lzHUjYBSZakzXMgOo9vRG533WdiQ4Yq8A5JJ78Ar2dxHWVqT9y3g9NQZeiJey0ubzVvEsCrgjt9c
VVaP59Iosh2HSH+/Jmo+7j6uyr027wytLok0SO7Hc4XjYpzjlUzFa1733pYRjzrUsr27Xhud6ndg
CUN2kLxDD6JMFfpaMk6XeooqVBx3F4jlVcgDvT9U09+KmoT59LewUCpKV8vfR8vOHod5Hn1dRf3a
4iX8gObdXmcDo11TROUh9TJxAAGbbNMie01tJ6cQNfRjK8yJX0AHi6bMgMowsWHcRKZNjkTqmF7N
e1OE0XsWzT9l19xYqYl9gxuAX1QtHbOBqwAzQUo/TYnVXSJEosXRH6KQyLLnZO2mEou5QlBnBgkn
0bnM23iVzTMDcjm9DlXebrU7krJidnoZZVjgxzC0N+ySe5KYl7kykg2TgAu+a3ezDOJzMLs4EDNv
WtfgKw6ENj55fKpb6jTj4sEWfiS7mvn2BEXK8RChhH3u/nBhM7Y6jg7mRRkIJc1V+7mFtmPN4hNG
Ur0jX0qcxAvRPvSTtSqpjTcxjnIeBevTZSWXKaBqgMvfa7NG/1jsMTl5ZdgfKGrYaGAYnqxYJxlJ
oNEdSMjc+4Zd8nWpU+sRgWt2NmrQ3kvMgtASx83aSGoszpUyHsz76MArqQ5t0nErIXEfs8pcPMpI
urAYxveGK3sAKFoRCrjrEY1W7JbQY/wuNfsvZD/2/iAQNHHSt8iiWFkc7UdI3QF0Xd+8CcJNPPb9
OePk3qUaP01k0QCqW/uNHEF830ladsuAKkEuxaM7Lt275G8W0JziA9fN8KihZQ6yLr6R4EHPYIsX
c0icwIji8cWtHIcfAqeAyOgtAaPq9nXnLJsWdJHbDW9VyCwxHRE2GqpPAOl4XsDYI/RdNRRrLza6
vdnn3bXXw27bZkn5AiLNCvDdmb4RCTzIitu9Hzaj/BSm3u4Gd7Y+Iogir1rtRsC3KyTHTE1c1sFy
wd2WqFRLabV2Y3qFc3O/ESmJLaaW/aOyyuVpGAb2i+hFoUK6c+6N7GzJpv0CxVieaEvZjPid8AVm
FI9uMwKyjkp/pGRgtskUjOJT6d9Z61LxsDn1b+lCOIqGu+ymOHU2VmzRXWTyWGm2X3mEs0CrcF//
7arxPdaiF6SgWLPu+Zwppx0Iu8glgybHNzfi/wAyuVo3LQNEyqM+sFndfRDpqP7pXTO8GTqVT0q1
u8qrCaaiDmDK6HjLtq6mXygWI8Q9veP32QiuHlRJ4Dm9sY48wgdTWEYAy6T5YvTWry68lHh/52wn
00p9w2jCR4+tp1UrKuMx5XK26iQDDMxOqPVMbj1kTxEuMK7YGVbNMF8b0gcrHPnCpdxO2kKl/WrA
wfJBDMrcJIPz6rbSfLLs2txReZHOkVnDAV/zZnFFCB6zWTbzWKRY3MLnBI74kVFh8doJYhXl7OYn
Qx5IRWE6zLT0HWOX49eVA660ovqxXcJkDCj0Jyv7JClLO+cRlBrXAR+cpq/TfE6gM2UM/ce3tNgY
xImYH56b8nsw0ku4wCXsrkl+YqNfN4+0aVaQZfHN/mhQJj1m+UkOKe8+03fP/fxKkHEjpNrZ8iUe
ONdGHkrxXBtHIU5O+RDFBzfZoXVIGCHpYO89dycabnknpFYhmjGvgAcZ26si+bBRM1oav97dku9k
8QPPlLJrlehUDu2JRqSxUArpx47WZ9mvE8VLBcYTn9ZX6TxW+qtFTVU+xMm2dbjEiv1cIezLf4tx
l9OEajXfbBlQVaeZrlKyN6ZrR5OpZ8KYD0A7iXxlvNpU9wdEjDvCb6sFCDxUf5qKn54dSDO8LNG3
UShElSjuPNIqsdpE1UsEn7Y5GXW6Fwyqpf3oNN6Gt96pCu/pmmpd85vH2RCgCT/q/WZqf2b6FyIj
xkhdpY9vM52pNlqPA/ECCiNLYdj2cfrtjPRgz0c3ZtZq54Gwd3r+WNYvJY+OotA+ux2NfpDdQ5cH
tXVixue7nRtUw8/9U5PxH0UmsGE2mxecWGvhPlTqXee8jOrskJnb0Tji6dsXOfByimhOhl7/TmPs
z4RQDUwKMwTA8TmMWF3qIVhOP5xAqwLSY08vzq4PauS9gxAnY2FdL98quZd0InBZr5JwXDXWISZp
xDeG90jA3zqLN41x1TDc27eouubGvot/7rYXlov8UfALPGsmqsezV9ynXzd6LKPz6IGpacWhcL5t
42We3liBWjHmaO1z6G5rxljE2zXCON02JT9TiHVn/OSkFAveqqhHkkXDNXquwktiY7Ukq5WdXd7j
EqskKOEGcHRF+8sm+1VUmmKCO9iv8SDKPd3dLzMzswvU67WzUF1l57F4iV10uVy+OgWT17KvrtD8
wmrxFpyWkEMHv4k8hWZzjKFcGvkuBzo7okqFS4dbCdMeMCHCuQyXiixwprOFANLmyPNeh4aT12Ou
ltNIDVf28Io7JIBI5EMJxmG4hd1KDcWfym1yjhLWGJ+n+eoWZ4nsbqLAF+1HiskD5ArzXdc6ZxCS
vAymW/cgplfde2rCbUoAc6n/6E9uNfWmL0+m9xqp7ZL/jTihGGBVjXFfO9/pQ0oabXu3jZkCj8x8
S5rXBO/yoO/CaNrLUfczohtNxcashzaHpj2XBSYI+5nUjU38zcMmpMrn1nhrLa6X2o677b4y74or
dF7Jr917TOwLtD1s5WHvrodyVch/E/TDIj0tfFp9QhaEls4cQpfO6SdpV0JFAcDLSRSB5/2gz+X1
e3XkD+E/P4rx4TjwA2m4L+a2h3yVctzOzOT39xQks8kiPnszHFyLA5HvAEVToOXlOmm1t4H4GWD9
lRs+ZuI6xdkusz5NQu1ziRiA5mtUf1ZDRD7rBbTi/VU43VsAthXkGkmAeuWhhktzbqSFQTTlBXSz
TqWIV6qczzamZ4vViCl8Fx7JjDg8hOgOnHDVJT+OhuLMWmvpsUHo6d5ZncPVgFA4KCbhDIy4snLu
N8FYLUeF23JGVhyLILLeyuqm6/xGJgoeAgGVhBu0YejJB/Yio5ZtxwvaAJvV3cj97Mx7DHW6ZHMX
FFr4rx3qIIsZMpRnOe+14r0fv4W+m4utkcKdBO3pfVXiyiKwn0D5z0Bsd/KgqBNLsS1xN474MzOD
7d9H3qsJpEXh56PmT873wpk7Nt8qe3HEifJiJepb1N+Ikq0FqQESDEQuL0tKhn03amd32rFZ3rk8
D9ceW2bxoVU3ulZBbVPjOl9a+xzxpHTJpii2ZvrWDt9OWW9nIraEDci3PdsQdBryhaXWH9B5cGQD
pyu+7OjqtNBUqz3zGbb5n9v6fXaPBbKl/7eV8e1R/vEHk2Ic/tXievcae9pOyKd8+mP4UbU/5Gt3
WESon4uVbv4UMxJnbzs3p7Th5ckp3iGpcIgpWul2KV56+ijJ8iDFlbfbhvu0D9sg/GtomfyhGPAl
rT3YKNFbOjzq80dBSsTojhqXrMjxut09WEw8I+FEkrgRUoJLaxyU3SHHpbjl0++gq1bVurRkfGys
/DqyHcUHH2+4v/hyfBxGkoM9PcLiYnh0IFN20d6SEUW3+Ham35YASorpQ0zIGZbobnFc82Xw5/RX
Y+7golrsyFaPsR2QIJ2FtqW5iDnsnUjZWobLBRsgLHT5EHaMDDKxNjJ21Ek55bK/zYa1aaN94X4w
L6CUzjeFeI/DX3npYBPqxa79cvdN9yBr/sGRWnk1FNuOidwygI2P9xKxUY1iIV5O9zzPML9anKpZ
wZlxPyDsn4L3VDihJ4+vTsFuGALY6slFpFVnfMg3DjEPBzCwuzLLA5ltBWeLa7B9s9wi8dz2p9T7
RXyUD4doOiETXsnufH/SmEjzEO09btzmJamfQpOBPBx0pKj8ab9Vvp655dErGdt/Hh0xhii8epSv
ItwUyVeanWuyB2APFrnu3XdNXEzzYTb2qqWU1Xf25GwGXhuWezA05hHtxk4vkhnJuDwSTiWXfpnV
0zx+OQbfmFuefGqxYEJLoB6FX62d+yZg+r+GJOrrw210jkt1hbBZMRis49OYoML+ovejldMO9mrR
vOgWqcsv3TlK+ykcX5EKVtF+ERsVHwugVssWLIBvFxePxmw1PuTp1SZpm3SfedLxJTgK93UQ24m3
WBKxqPIqzJcovfbDSY8O8z0l1X2k8gASooeenufrhAVVvqFgZJ88EwU5uMuNHATP48diPHj9mkIO
7vY37yNm3bAIEbmGv5PEeFee3CFeixz1kZ6vFcBY6ny7e4wzIKcm/OPUXhn6RjasyJCLCnk563dF
6LlAjxlV+955SvXxNJifsMe3uenRqsYjqi5UNL50FHVPuRqYYEz6lqVC3Mn1mms6F2Z611QAmtQ3
ekFZEl+wja0cXsBu+cTGM+HTV2u+n3bpYUJfk7ffCAvoEaBWKfeF8RsPzqox31MOABMCflukPj3p
ggv8xDQxGn/7GdJ5MrPCOz+kLQx1RvSKplrBj2+0bzDe2nrc996VhQquBNFmwZw6c+PACeBAwq3l
synzTTK2T32ExmexOWWiQIW3SRDaH1/D+pyHAs4+Xk5aVYv4G9oiWOLnsf4KYwglRDpTzoOKFqbS
gkR/aD1xXbzs1NW4ym3eWFGxAoHF+obpj3exhEkuUXLi9eZrk/NtrnIMM9G3bTGxSn+boWQWQWSf
OA1vRBU4/WFgqY3RNmcu8h0aziV/ZEm2JeyRdNE8StXzMHwgXpXdA6oawhec2OFGlT8WA3YYsow8
/yp3LXt7C7McmnRKJd7sY6ffDMZP0yjQz/iC75yevlD7mhaozl4OVHHyvNqHlk77quz3RE3ork7R
nwq3rrszSLdpGAbniRdZ/DKb8IQrtabxd+pYP946iyBO/1e7yLXVWyetNzNrvhZdrnK99W3rpyn+
YuEcBe6qCPRGkX+MKqFCJ+/GFJBZ8zLsZHOtNV688Vvivcamse4Vmd7l30QuJHwp5z+vGcG+f3vG
rQeV2/M3jnf2si/Zc5mpEnP5GaFZV0G66LvBGU69fBmbjUy4q4CfSbWVwUiYikdXPwim++ZLWI9N
xUXNYlZzbKpNbjz0DmDkvXAMZFMBWxiYSIAfcEeUZbLtsWSPpPpM/bFTx94+KsbiMv4pLOFPtJA7
bW8yKa1p5KbGq+OcB83YEvxc6dRSECaARvPJs61CMsBP7hUZjZv+bbLQWPU40/PHyf1BAvpvwXhl
FzYo3UtlvRBUXSXVRN/nlzPeDi9KOxrOvki3fYbFm78bY3OxPHnir+9YbJmuuUIp8j46ISRRTiPW
kA4a3yImBojITsyfLfFbRjVJ0RfGJQk5NxZXALWk+Z8+nfXmRZBVLU9GypeTPcFIv8ia2NdO3XVm
7rFuqX3EaSj+LCmDCO2Yol+VvMieaRPGp7q5hvI1G4U/zJeuCRn3cy17N0h+zXBBHBrtFH18Adrw
7ECZrsrnYnjTmmdXPY3zdlCPmKJ9ur/00A8i51+or6q9mVQwtndsE31f0c3IZm5A7BkW+VuoiYcp
udTakY3AVbs85c6xkB8p+Pll7nxHImRHrhkDaMZwuxjM5Vm/s2iuFpTUMfc6Pf0bEF7V/S6qzykq
66SizOXtXZY/HuKrnOFYYmwRHVtmzPrkhcxT0KTolqN61ydvA3orNtsYXn8n45fX8ROSOtCsj9L8
16hhG1tzYOl7HE5kuvgeL27/2Gv9roHCKisCG2DGO1WyJjhsFuR+EqcKalSqrPGfTbBv1jMIS/2J
ra4D7Qa0J0vxhgTMXzipyVJnh9Cjt6+5FxYG/SUrT3k1My9ny5F+D3q2ZMZHgbEFdBe/D4dwg5vd
lZjqagF76Q2NdbgGewqb/Y3tZ5H+5yoiSea0hhF+8yKWh+jFll4Pm7vcEqw4ON286zDG6fdcE8pP
svEdhPrM1AlJL99GaD4ocuhw0SnBvK3VduvEuLu9BnQo9q6Zedidedy7VfTRT9WHbWs7bxnWrtRP
VYUZvV582mErOedX+plra5gO9Phvggui9IbDaKWPOI2DEQ1EUsfNynQqwE4SMLS+71ztVGTRMba0
DUqVcMU041dpctMX01M06wzyGViNpr+Idt/y1CQeufnCupF84S6Be463sVolmeZD63m2HRJgsdyX
VvM5ZS4B8QpigJd7B4MXLnlvX++tVaNZ6wW0uw8Qm/W+v7l47NpnaQ9ckZdyZXr3ai7/YDx0HZNs
Y0ysCjjzYVmiHWm4a+5pfmJ5W1xCTCqR2RntuSwY75UM6Xu1m8LwaiYDzBWIa/3SXvqlOJbaEGRM
9UIdOyLNZTdOji4H9CpawiuJwvMEyKeMxLtZd6uBl2aXmWz6kcsxoyPrSUE/p68GWKzJXF7bpV17
/Ds66ch+jnxvStc2B0eDYXmZFwI6mPMij3zFstWEcWqrYme1PKdEKsdY+sp11owub43m7rJqPCtj
8iv2K1v98z7VNKpgvsMSdWMn1fREO/J9HPqDnYWBtcDoNSIEygtjbAJvTDkr7nYtbXlEfe5cEeG1
H/T+pw8F7BRtl/A+iXWxFoyc0dPSK9I3JNofNcErWPL0dvNyjFHqFBk7cJ00rpY+rOX/ZkWQfXYb
kC7z41jtmrbDJNlte33CJIhelglfPM57x/yPpDNZkhTXgugXYcYgBGyDmCNyHqs2WFZWFqOYQYKv
fyf6bdra2tq6sjMCceXX/XizlcT/vPL2/PCz82LGz/wTUUurneA8OOsWUtO9bJjYZle/zIhIY9Du
UwtNzkb5Mb7ZVojwSFM/9hI95xCLYn/O+J+S1U/f8HmHatf6vKKw2HYupjOPEXK9+bxHkSw74KaY
a/B+6LE4lbraRn11su2adGdx6Ez9i61ytU3WjC4YKpr6nlXMzXPo1lQO0KK3DbSBBJjsWRuL3UTq
PitSkP8NPaYJbwPJvdSV+aUMNRWB6SGZzbIVkYWpqNtVpr00KWd5uL4JnK/zyEDcUV9A8yzrr3nl
mxihBtp2f8FfdCoX8K5E+ZIo40LS3+7YJ5xDE9e6/t6V3gvdtlsKJB8ob6zA9K8H1acfHV9euiIg
30xPtReA6ROqpW2jePHG93LmljcQiXckyUB+nRwZXfvij+WvYpF4AZcYW+TRqJTODCarqWWsIxCK
AbLGdKa2hqVS4lTXnm1YO3IkM/3w9Sh4f3RT+0B7EOUkPBROHYe4IDCwEtrGAr5yyic59aM8CW3H
gMEFx++zc52MmyJpt3XDbpt0A12xWCLbuG94EYE2w3aNON/usj48ugis4Bp3xWx25Rhs3NI7UJWx
df36njHzTMqXmxZD8WjFKdys0CW63kuyQiQtA0KQeY0eJqj9ZkGA2aCgxqoikDV254iy8uZ2Z8uc
FCVxOAqm3n5S/+jRoDfWWz8dzbptXu5mboYrsmwb4HoOocviNA5HoNw1J6YkO1RPJcqeS8oPRPyd
G4X4bDvUleYycCEcmip2LL3nZDjdnOfL0G9dvHmRrt7bqThTdmTH+GUf1iyhZVWo58bHpoiLgpsh
ybVC1J+DI3CFEKBJPDyxhWPfdTNiecgPSncM/8rIepaRzOfpyw7Esna6YPO78ikijBJN2iaJiUGP
7b0k2EwyxE1AU3IliZC121RjDQ+Q5MuWejhNHpXPc8HilOtC04nV8eFYWNrXZNeC56pWrWJp+ega
hdpKksltb/PaJTSUhVscW3Fqbvf1Lvbq+mqHpIwdTpZmqDEruRTdyb8e0ZJ4KUWcCQwAdohzmlep
TVdvJQnrD8NPwyDe8vNaq+YDbS9G9rtktXce8l7reHcO0n+38MtIZ6ihae/SF7a+eoV3xN19oHzm
BZ7nE1vhu5ZfzmzkYbJ2JmrQRAt9pF/slI7yQFBqS45sl0TFkz0yqrKHDEkGAuF4CpT1q9V4REM2
f469cuEghkGrF7G/bTgwlDPDZZP1HHlc33R9GpnYaaimHdo3tBL0FND2RJ3d4BCZP4K310z/+UA4
csCju0maWW1HSdiBf+povA0jo7BIV7zv4nsB0oXh/ovvHgcs2WGB+3gMxs8Kp6NXFQ8agW409Kkv
Ndmu9JL33YEcPyueMZamfBCiOTkTcbhmPriyeCb7jR7KdpbF/cmW7skR0b9O5jZmI8I3Wf3SwBa9
rdg9O0KT4aEw0XiaWJerRDw2zrglPs9POSgqxHEbehxIfvC5WAjx4xDcM3v80lgJKf2eEXkwZZW3
/2DtsliKPso2ua4TyTQ94qrM0teoNndjNZEcxPzvt7eyxIVfkTc3ByRm1ho5MUEq5fOCFQMvB0Ew
EeP1baFi7fKZhKPRDQ3vyy+3KKFgzph6/AB8HsltN6b0jBF6tM9UnrAKSFpIDD5+7p4N6y4bDS2f
GNcSLqlutB5v1s0lGO4yNzoAL7oE0zIdWbH9DY239/PialAZlXB3bSo/7HTeT0kv7rVukA9DIBZN
xJ0m3AbslBNJ99EMETPowm16uzqqhbs8mVSb64Tsh/uuSriBO1evzf81XvgThetdD+GzpadWiIG5
sD5r6sjo+o6Nm519OpNubhhm3u0SYki7iUBoShIhxnF7NBOzbjw/pUYcAb6xeGOHCLkIlOntZWiR
tsm5rop+wXw0cvkoM0Y5inILCSlDdekOU8PeuBEhEKqgWdvv54rF60CYvDZ9cxKZiF1oCp3xGboF
8gq4hNVDEx/nQ1DVeCwnLOdFLdRuggDzbC1k8wvSdPdNK6GJ0jfCNcl+inhA20r1tNKHtzXR7D45
YdOGe9rHx4PKM+KccxV+F0P4x+7t6N6mchC1BQTZ++qxxnL96zAUQf/W4Pv4gJVTHfTC20D7E9Zo
iVvIg2p6TAL6eDZdU34VhVc9NBIbGPwCaLOHJEvrq5hAAZJksLjt+J/TLLoL7TnfazlMByKGOYHx
WpKG60vahrPkAXoy0c50zQxPUOZiyEPIcyFV2OF72/bup7Ok4aMrFlXGk+ndg0DTjq2QHnSnRnEo
56Q4z65/biNoGKInTL262vmvs/pIzkXddXBADsMqyLgRuzyyiR13XRngWRow7RlJpHgkEol5iAwT
4bThTrk/sOJx2Rb05Hhh4H5RBI5ra8YTn7Yju74iTc5DzqVelZMhhhq5rJ4IUT/jTMtORU/GAI0k
71Bju+J1Kqf+SQ0+Zn7steYhj9CPweuDcHGJ6zwVYDhC8CWpftRtHnxL5UMpWSZkz5AC+XIO/AfH
FwmVTIOFF1svL6z+92lKC3awBCAeBjqbRupHUKVmrb5DZ133U8GnZ1fgO0gnfU3G0ineqAFxZwY2
QIxyW9BBxFrRLAPH55I9BevY/CvXkTtu3tTcQoUrI4zYAaAR8sLu8lpiltjpyX5RRv9t7b44175z
p/wKMEcWMA8WdQno/va+HUNCxj5wlccob4OD74zEI3vtfLJ+jl5xKJt3KC9wy+mL4KFY5ks/9PM+
peHpYkdyehsHl1VwpNYT90hyPdiynviuiMcaCsGusd3ur41h8tCtZj7WrE7BIsqcZ6VIWO/0qceI
rj3rLx2Q1ckpCeFOOfcKYgX/fe2pMWWyRLDpCC13Nn9eq79LGxZKZKAUe4v3koedC7sFBwmzS1ta
Z8wqNuL0gGDtp4pDykEURg+s3snQ3syfa+3vsczlV2wx7pYeo+nc1sBTWIuO5jS7CtuHnKa32cwk
M6IQDdCOmje6hhlPZ4szuiTaYm+qQpCdKwi942QcBJYQfzw0tzVPq6PgT5T31e4WAIMFMHckEkvY
p3JgLKta3yBkpEzUeRbGAPc1gi3HTw216oU/guPJZQPe2Gq6d4HpcICa2y5apqTsEBYOw5z/AJ/O
sTdrZKG6jAgrdOy/sk7xd2tLvXPV8NM43hDCf6XLvFILr9wB0sOS4boNkUOLgq5Ki7K3HAH9POWa
orf+Ro+Ct10ETBZB1B7bpvz2kvVVlYYcy92cy8cwAwJHJBMcR2QWnH5Ya45p33CUu+1LwRxFdVPG
UapCoR/8xK+fSuOFvJDg4nMjFcmJIvMbU8Lx3ywzoWpSL773E37TZRKRDRnk8jgGihazZg4x7SIx
bI1r/ZojrrAT8+9nuTgNQUt3Puk36AHZvOdH70/5sHY8/uivTIRTs1VUoVEaX6V/vSj9zXyy3jmm
bj4rhCGxvKVVi+CdbDKgGgk8A5LlaUzklANOJcm/3u6qZ3sKk59xkU7KUjzJT0ESPiS8A1+0Fv2F
ls/iQVk0qgF4izhPbudFtTo74+e0mh4Wj5FWhCRQq36YTz4mzs2UCqQQpp7Cj+1MRw685UlOu6Gv
4BgQdm2PFJIWMSxcJFZKPdmQFJ3dk8BFai2Mi9cR4Yr+wTSjolilJyvvbkWnvJi9wuELuFqOf9Hg
HLA9cVO4Vv2n6j/35Ee2Oqmzu07gJXaZz9YwYUE7A14Grm9vytFiaJbd+mmtrLuFtjy+E/7vxfBt
Gd18N4NQwhnLpQVYc4KUb6GhacOgB42bdXEzxF0vksNg9QLhp+j20zIADunChHFDO4qxG8/VmDsk
V1TFWEd+ggGdbB9kcRteVZZIcri4fXjqqcnFH8vzMymSROy5N72b8yKi6x5XtHS3U2pzh1FMyKkV
fK2kHraVPaVMtPQsMMExppaRQC0ckyFu8wU+kU28IokI3+Kz6+Ih61OMC/IpJTWSxlmLX2LqR6Ii
ZV001E0lSb+d1/au1eOPDZZ3fpZMZFgQkuKx1151GnrBkoikkkBFz+4xuAnuE5ar/yle45C+PPcP
lY5/kbCiXasVVysm/TKOErZ+UTqf5+APjWV4C1TntmAOXAtnLQhi3ubqo+5894l8w/RJ4siONaQE
XAfu73FsCm+XV9ph6BsBjqWwzE4sDMZTuOK2EcBZH7ub6bFwEagC7jW7YCzVvkp5AxPMIqAshuix
q1wMjINzqUozPJASaLFW5h2CjaSsmcTVZ7hWMHnC9otb64QnKaUfOI2YSgK4ISKOqoHTOCyy8g5O
AfOHXWFx8MXy0K7yXzLlt7nWN994e/+2C+Yn0wUPkbTMXZIlBHqdiFtSYHfzuINjJ1JwDHLgu3Hr
d4oKRH1j5G1bHln20WsK5wsfOpWQMgUcvUTqkQylf1UTvIaNjnTG/tM1/rvCA7vznZsAVlq2dedm
+B5Dnds3khDrYdIScWGDK7g2UhbRU55G7KoFDZBLKhH4LXYkEh5LaqJf3YhdEzYFJmw/f0hRtbvJ
iVP3Mxm5RiCyJE3GasBE7g/NoM+gwJ47MSEOtvOjp61r3Zfde5L4BZaHDkFgmr1XD8c1G5Bh/qvc
wWZnLN70mLH/CtQ77QLZncjS6c3n/sEd3iDUeoTTlyR6WloKg2r/tQrJTwkyk7y+OUU3a9d9jIWR
96pg8hPSAmOUQ9QpRaN/dR6u1G/iOK8rEUH1YLfVe5feYmJLwDqr1pYT4Hun6AhEkoq7aWUxEPKm
CFEmNmoe/1W1AtJR1IhR2IOkzwq6A0DFs1Kk0xy3ngWDweZrmhycnE57imoFhn7ahzZ6JD49M4/G
XWfVB5lPv31oJQf4GdFloYiZnzTCvEBvewFlDeFw4XYUQ+kCmTZ47nHyGuz7+Rw1ztYUynPYsQoH
ZH4x/LO8QO2qcobRsGK4rtbgO0eJ29dN/qttaa6Gf8nruLLWTQGbJZ6WoEM8WNl1hBAvdvWSqe9W
2eoLPtrNxF2iSu5Ez8YsSANs+FK0nNfuwvbRm4L22XELh1u9nXUrcLXiFTmDGydvL+wIA427eZPN
3dHSkb/sp74U1J+GxjnREKl5+hMHl2G/JIB0Ugzi79w95KlvW8ASo4Nn0DSm3jlyzg74aW0YjhT2
Pjqpnr4rHu1yZ4XWh17kH1Wy6QUaV++haYOKCmb/Z/aqqYlrVz/oeZjffSfC9SwH/FF5dqMIQFjl
eji8sr59tclIUjplBQSS3HHfVazxGbkzQg72u5dRRXLEOCIoQA1/5lvrNRedYDcrbs77DhjTyfNX
EsBVuKiHYUF764Jo4F/yuTl57MXpJizusnJ4WnvifcxwLgNZ2YknBSKQdetisydlZtqU9QQAgEAG
6yc+E6oq1TYfxgD9pHtbpA6fLOpH9nM2q0siJ3fHQNOhc4KOD30g+ZtAZNG+S6L+p7xB2bCdMCjO
gfU4wZP6CxjLXEch5ovnDv3JTAFqcBLWf6RYxdZS9sgVxJ6uPF1NXAm+ZuCw9FHiR7qbI9md8jAP
T1VP6WwoCoKrmqbqDBM7+w1TP/SaU0XN6GoolN5NKyZu1EMiQcWz8HXezgzwTvMn/BoZl8Hk3ze1
2/0q7WE4d31UPg2mSO5cby4+7IDuXldbtIiX+bKfl5J1Eyirc8Aag3lwEhnpk345C9/+XjGnWVDf
NnYDOF0VkXWaiZofRepOOx9RLC4Crz2ijOBTcG1O8pAfLck896zrXH5NdkfpuZ/rrQvmYGtbxVv5
f0cXzkBCC+T2KLuYdia3kNYiJ9k7s/OzTuOnXAjc24W9/A5RbC6eIbnNAr45A7cvX1YbK51dGXPF
wS3HmCQK6+ZBva5+PnKaIE0KC/eYJYs/raB9XTBrbYZoFP+C0edxZHqOM29englwubFhP7UhZOZs
2OEjrapzHi03YpDVxqakObnAW8m5v+psN0wcuTRz9DTVkhsa0tbZhyZytrbNRnUalhY2AtKVj51F
+eOOBx/IR9IGlz5w3H/aJdw8mInr0Jhb6z5n7P5Lmbx+XCIbo1rWMfVD7blOVIhXtvgBUjZs+mxk
McVoGzEvlBLE2o1lY4JUsH3orJc2KP1tKQ3pmMSraZnSrgy/5NRm78wY0Sfhwt85PHz81drTH3TF
F4eGAA0pP2LE6D9d85F148CCrizjAQ7pfpod+S+Xz6Ipj4n09VNXAYrcq5SlYBulvCXcpT93nlUA
BbAtApfM2JDUqk+hOyARDVkJZMUl/6CdZ+HaQRCSduup3bBd6rc3WupFWjUaSoariSmbKzY6ybm2
6l+A9cotdcGv1WB9OBFdKpio5yt8qv4Nz/NwzwLaI3qYolg5ZXKJiPIRGOzSbyQbn+GFSErYJv13
t8AQcSmk3kxcFn81zWojWGl0lbX3r3y9WpAW3k/V9X7MrKaOmRKre/HdtBn/msCS+a4pwuE6BamD
uu7mlx7D1hkKiD6oWWo8TEX9qkZCpEFFLW9fLOhL9uLOzLjElpI44mrtHWu4uQS8VYl7A1Vlrva9
4nzd+cKE9+lQaIRox7t0gsjjopLluOKAfxFsSDHaD9WefiNKWogZXJ1yZYlZyGbrRpZDv0EE5bTK
s121ttZ2DQIdoCfZmNz7pfU2QSihMpW2j712CT/GHOW9dL203Nbe+u6tHgsjmFEe8miS4vNcsB+1
SVseR8f5KjNeTEu7sGkYumVl0Vm0/eda5hP2ebfBKqBMRvNnO4FsChzvMXT6GZHdFfcZ/clPiQ18
ycxYYszE7g2A17pT2dAfCp3e/oToLRir8Y/roK8NAzEAF4/ZlgWBisdJRDu1ltVf+oX7a9kWCby4
pNIyHjz2fn0gnYdVtCFh7t7ft2MR7iqua2fVZiObPhZQg6yZDDLHv6chJ3rqbH/aRnKEcm+hz2nM
eUsO9NSs1foGZbc5ro12Hh3PknEUFuMj2ex637qripfBocyQy2fcSpH8qWamDXRJZoXVsw9kXzFr
DBzxeZFD26rxxyWQCw9V2DiwzVHSyYzjz6I2jZIen4Ft0F+6GNqHolb+N+AAYG0+0r0C6rjyI7PZ
W01nHbIhyGLJuLAltz9vpXHU3douGBW8kq8T/ELqu2eQMiWY+n29ODnh9TTZjoFM37yC7RsvDct7
t3tLEVwfrSt1q4z1vBoOSHTNwQy22uemdh55Cm7bJlRMlaGAAjqjf2BWEaSg6ffUJeHGIml2QL6t
do6dZx8mWOyzsqf+VU18Q3BYKOyUklpxy2InWgnbwq2ZtQBPoRuHYE2gyrIAK+v+t5Pl3V+9KPOC
9j5RZ08fWpeq9r6ezbctZXrPFKH4XuFgjvquIxS11sdItvpxbWt5IQkMII+V41aOPmgZL61JCxKI
m0OO9bZnv9HMHZ3XKbu4KEfjykfar6tmII3TAfzFwrdq/MewkeEO0/5cL5sFlMM+HXjYHCT6rdPb
jJRlevsCc5AtC9rFSKhm/SzTSbwNGYMalU9BXM+jhO4YRvvKF+poI1Rtinz5YOxE/+YiDItD2ugU
dKJsA+G2b8aUvJkYU1j+QH4hQG8OAkjivwzbGHEWnRxtRXLUV3juZrgeiP7cZ5wcTL6QpUbsjvI9
mzDvMOmMAZOP8uF2bm0CMpabmtftrqYegeBxA5pq6n8vNk7c3E/uE0mMPVnqYtsDlsKpkv3LGVU3
0jGfy4yZuO8T75jp6o0paYxD23qpPAa2jdKi+5hkhcXH0c51KvsfQbMGjATi9XeBS0A2XCx173qE
PkcaLh8CyPSfXVuhSgsPU1zrsNrK8h+1hiyEqYZ7b3mDbF1qL072IqxTmgiuzmxbd70tAOUFgTrD
58M0kq2pe3uv8cLyTWj/4eqKeuRZOFPM6Lk7i+9HnEkGtk448hA2XIC158zvaVEn9+Ew9dcmr+cd
FyJcfFrlLywySI73uIFzIMXZZiUFtVn7/E+k8uYyN311wYbBjw46iSt/ii26mUbnWpUtsko4Qo7y
UnCFjASieoE45h2ntXae2Pzg5x5q3GczwQQcOrfPIXUKpo919Afk1c777Wu7vuc7B2ohy35gZ2BU
yz1wPomHFSJvqKfL89HbDh5SKSIHcL2RII3fWu4mFDWTOezoJFTezhDAPswdnVFp17NXDRrEdLfu
2Azd6sGmwYPD6LqX1cZR42V4jfFrYv0aGyIW2JE2BnjWwV3H5wr5BDVEvZhJPFZT2u7sJtUHoJ72
V3AzkIP3im5PD3Oj8HsMub59J2frj1Ppfp8PwnRAXdt+VxTOfAY7oiHfF18ErJNYKRvnrhuS2k07
ex9F3XLJVoGsMMMqgi0377vJtbltgcINpuwLqo3ap9gpgJuV5trUDReLMcLAZDH6bzPRMsfbOCci
6apDvg7BLl2qftxjQ2MZvUYm9qTFpdHFrxX2htWlGS8RidjlGi41IK9ERNnt6C8fMzT+P6m/viFQ
EfcamJwubdO4FONVI9hy1qWY+SECDkcXiNmPM4zZUy7D8DHJcA73FCg90IJ2Q1KRoed9VBao4sXS
NNjU8eiSNiJFk92M5CPejr9sif37pDbZgxOSAKzRj4GYgOBy2+rHztioIlYT4WOPzUo8JVSpVvHe
UeZ2zCCWHAjCkuqXqQ1vhOJV3YI+lenKHYrJ/GC5pH8GB6kWr6zcCi/90tzRj2Ju9VMGHmlb9OQg
rKnLY82pHJcmkpe5pgUqMPVHSonoPo2I9ZZLo0kGZeFudBbvtW/oLB81w5VjjdXeXfTNesnHqkTz
q0hDTMChxfd55pHynOEvt1mWqKtLhqZYiZNCKHlx5zHi2bZvIQR89zwfcIr0MJPZYOzxBWJxlQA3
VaM3gvLwh+jko6HjElUBLKeUPcirRyZ+3g1rvnyS4xjiaCDWDEdx3iTyRil3Fma9PsRD4bUMOboq
mR1HXZwjzyyxqKeXukNwmiom1kBbbH7hRB3dYA6vWpAB2IimY/fWNQNfmiJ1DQvt3pbLReUuiNjZ
FK9Jq/5yAEMvr+VtDdQUz9OSmBdfTQ2nUkFcMwxwhMvM/VwArl2FWUoGe7w9EdM6jMksf6u7Av7+
incjCUy2z2zEeyETG0/H6jUHvAdM9mH0kwbqa+R2yS/FyQ8rhQiX1nSUFOqAOa/tAclmUO949eWY
AdAY7bcUEAVWNSy9NqBspNI13XpGOuGmYKewTbs1R0O2vBEBtVNObHv8ysY1cF8IcjrPniowenj8
d4r8N1pBxC1azdtKJ0wE4IVwrzbJcSVCgMcXx5xpUeyshP1GMbPCtRMO7Cq3jmrqs9+VJdkSoI4d
Xcv056gKmi3+CnzTNRDHc6WckdeqNRo+GkZagIXllZpOHCnz4O/5JdFz6Ec/dKdi/O7S6FJ5PXds
nhmI4e3KlTu3EG2jque1n8ACTxOCqSjX83Kp5g50ft6kB4eL135ZZuRKk94YIIZyp0QWHSzudNgJ
b2gORVj4L9qT1cuSp8AUgra4MSq8jT8QrEw1m52JCSVwudlnvftrpgnvYQEfCzbbIWGcCN5bnthr
cUrcH41KvbXnSULbk6nzkppseHfCEgcmAR608mFEMhr4vxosLA/2OPXnXljFqwiZkd3Rkygk07Tr
a+xklldUP4lVlE/NmILq5P39FeYEVMuZqyF0cBOjjBPLEoMLPneBZR1i66tn6R3Q/hmMe6iRQH0M
u77CPIGKds6W9MevpPP9G1LM9I+zAwvECsshdqr2L9KC9zNPDsc527addAvuzCGghtUqsWuQFSD5
IuQm6bgcO1OmvmRVertJm/GznrhUACBhxtbhtwPZkVrMxNszQuBoCf0eWX4w01PWBfmlmVBJHaxp
xptvERZPZ5w6TvkrZIHPhR1vwrh01mOXheqhCmX35CJgoaDeFGBHkOiRK65Ls0jM8GVO2QKkfGIf
Oqj3ocflj1XbRFGFDraZ7a73kc8oQToQfScFb9IITqupg80A4GpyUfcK84ObvD6G1hjsCQ8vB8CD
/XHu6A6wcWN9Va7WK0ZrMRwbToytWAfOU2HK66LxfCy2Q9VuAYc+6WjVqiq0Sw83xx23ZSj1msQN
RCpOv8b5YfRhSPOr22u478+DxUCxUh63AxNJP6YDheK5qFPudkGbPTrEymHwg2k7TV4RHqZAK+Lq
sjsk3TqC2wiWr54WiD2ZeM4LOIAc/0RX2Q6M71W2gM4SSqL+37IkjAdHh7XSqxmxitvaXu9MN1L/
Sd/pAcgrCGCb1692XOveDcW85+rlHnU/Zn/aZB2OvjOpeG3Mn9mnVm9sVP6vhrOHv9EMe6fQ7V5T
L7v3UbjgV6Xe3lkx5yrBgKsA/+8F3Ru4UPGgZY0ziEO1IC8WuXswELg3i0cae059EAtFMu5Wbwjw
k1KO0Yyz/OxbjTR3O2wXMnyn2bOSc2jQvDe56X+Xlgh/i6Vnc9jItjnB+u230vX5PCAFpOkvNd3g
yZ2sd6wdkmNQkLFJqEPZ1fQlQ4MIrGOZpcUuTyeLwzWtd96CDblzw3+jsABA3dBfqDvgerISaolT
8GZfOzRC6Br8LdICm83Bek7tRlxu7b7PbqeyHcT1ckPQBF/C5DunpGRfp6UbPrHJoUEnlL+YLNwr
3H/rIkEJMqTAlIo9QMpbgsE/bONudikZBHFuB7CWhoaWjrKcYD6WUXGqfNzaFcw0GV0wWhJsq4rq
M6gt0ItN0lLmRdImA/Jyscq2/fAnMDOSgNlu4uv04DECnQsy/3EvcaBURZHeBWygrpqvPi+pUeNz
wP1fl+tWzQ2owMz/wz7IeyRk/o25Dz2O+uLDrOW47VJPHiKuf2faJpxL6C7Dnvdve6hWDr+iryPy
nUpjUhb5Pi+H6BfbN7PhHmlvOoXNN5IUVNRLMcR5j2TCFzCGVoZeovBOtvBBNqxcij+IrTCQMP3f
MSKWMbdxUma0WcemafBYWjNCfliL2yQXvAICIAkBJwjUHMRDQizZLYS+ZIdMaroai7qJC2l985LP
BTgxDiZdrGJfJEF6xdWK729FG+U0xkjrNGLv2uoDwSvddQiJ8TK7FgOnlV9Q7rLdYgUMTKq1/61Z
9NYTcXmTlcUjlQCYfgomY9+RJe73UZUzUxFtIzjv0boLpHizBvj3KBcLt/2KiSZTxj+mLlaSFHBC
D8kjYN9674FL+HBSONHcSuaLa/PtWJu13WbFCsUrIx1Y2+kz3JHjSiseCa2O/RwdoMxgS4X4RV7R
terqUCqS1IwGZAIGy94NFfTfLLB13Ni1fULgBUJR5e3FDjiH4ujWq+PpJXiwbBxAI4oQ4C8CO2UT
HLQZnHvAluEmVdmPaiu4P+ztrvC21zh30AkimTfHiBXGEX8tQAOHuWavXAgBJq/fh5r9OCdvdvLg
JwY4+xem5xai5caEY7DVdNLsvLrLP0S90PyBaohREw3/HFq+94Gvyd8Pt/Finuf2MLqoz0hi4rKS
Hz8WgLj2ymCezfMZzobGMWyEat7LPKifLZ+gLXfnBaMW6ndZta/RYtw9xwUMODYvx7G0g6cqs5o9
9o3gHScnAI8qZBOFI4FVZ+OQV2VBY6oJijzY5b1dQvDYGPak2/C2FZJr5K1AXEs8y7XTYe0YIkTn
cOQlgYP01ldoW2+iVEAqqqx/s5QBjcWO8B5ANL/rsVVP4NuBcQjwkcPaDtvE1y0AcBv9veyra1K1
62vDJHalb/pRA6nYFvX0w+nCXTlKJwZDsPAJTSaARBh3few9G8nESEMGMjPsNcQJmjLGaj61EAKv
iUK+6TvESX6ZOI2N52AfHu0DSO3PLOT9sKmnDNAxxq+kmlt7G/jlP4CfzTVvw4l5qOwPw4BrFxyH
82RS/UWa5PcA1uKk12x5HxHLt+xj5/2SAq7L6zFiNMjkHRu15jAkM3cU4tGQFOjHSWk9+s+JRSwa
IFuEeBHDkok2ZclSUbWyib1BdjCGeRf11LZ/U5utrl2YszucGWxte83uuNx1XFMwuz23YakO4RyJ
bbKgE2kHxkc7e8UL9j4da843pmZcPnMTGrCc6JlDnWMBb5LgatyWgGx5XbunwQZzArHf/uW3k/8n
d2/srIAskISzEhegTu+cRAexnMplX6+J3Id21H8UekBTCLgiU8QMD97PzBWHufPNKUDIdLANO8La
/AKaLu4AN/JCddOBaA7r56qO1BW/qGK6aphAutb65ihm6gI9QirDjg50cgcXFnzlzjUetKQ+hReV
oKgUZZLvnS6fqV28gS7LGQc0Zjdo1h6S1txO7zl2rg+bwQ3fLeHSYEa12kQJ5UNFO2Vv7IITRvOq
fNa0iDxFIOhx1i/jJ7Zudw9ujYuJFNhs+EvxrgNPHH0cEaduQrSMSxQbrO9Vhf81r/ru2pV1h27S
qRNH1vrmeq11dtnbH/5H2nksyY1ka/pVxno9MINwqMXdhEzFZEaiqGoDY5FFaK3x9POhrk11BBIG
GMmy3nRnF064dj/nF3HRsM9wY1Eark8AYXgihiZEO1f+ijbNJzABlwbtdiT8STLF9oe8+5CZJPcU
Mjnvi960Hj0A5vumBjxH1dVnqmTZt1Dp42PkRRlWyObEGMfY79UeM/leTRq8E0jYnjU1Cv5QJwqY
bCr+E0mz6O9EowgtAxp7ljPApaXS9Ee77uNHHhzZy9gn4iThbnZCkAU/AiP6GEhake2ruzDDyAWd
OJtcrUWKHReUg+6hnHyXWEcNgKO495N38FURImlcSiN5rcLpCElGWCj8TJIo9cegnWQ1LKRNyy4B
TQK2k1IA0L1eC0ZU9cvsyE4SHOsU+CQ8Df3EXMALElfNU1pqJdj6zB2/uVksmAIToCMNigev8kKg
rRLK7DL/G8rI4qKPo0ZRts8Otqjts6UxXEaJAoHsIuWFrs9HcszyV1yM9DsjzF7dfixPklC0f/By
kLOxE98pvY2pUdR/sTorfwevyf/GEde/AwoCUAcx0IRcJRSqBmeAAy42yQuJ4eFTm7EXUH3N7rrY
/FAUfbkrTT7SKu43bVTUAocb3njoTQMeEMOngbf4Ttf64CJRlzmPmopsQVwzW1hoj2FDNyAHj8MK
xJOG5SEQMZwsVUhF5Y8e+PldYHDPsmv/2KBInMKV5dLuT/8DCju23+1r86WN/OJDJpDfQYvX9x7t
PhIPgPfygzEMlD1lbXhXhInFAV5bz0pKrgy/vvjsNTYTpjVtUEDU3akF4rMx2OVTQeb5haJGgBxs
+hc8Fe+IVrT3YviFcte36MWFVA+BEqnJg+V58G0TNTu3GmpyblN67/vC+IYiffqgZC1kXq2zENZ3
x93A0+0ZOym2ZfDj7Be82JU+c18NA0ikZ+ZkVlLEHCPKmORCSqpHvHteehM+QaCQf9A6RIfqMLee
y7bi+LTFdE+D5xH2ckTmkFEbZAhLUYR1ApNdOuIIGdwFFmgqnm/qJPGc3jUsR+Rt2ay62saTNIB5
glZG9aoPFk5THJbvJA+vJbCLEtQbVDJ5uAacpFb+lzfdoNOiaP+21Lb5lhiNd4qx90JMDvUVX3Lb
MwnM1JHbwcP9RdQUuNCaDUOgOaYmD6SskRp0AZc81iYcawxD8ZFQERMQA41Uy/qxMuEG6LYYPlZm
oZJgdMUDMBy44IbyxUI/IgxJOSFwWOvIteEjjoqmfdaBSjwj2RVAwgLDgZddd8C0qwF1kZNOi8EO
S7CnFRdCmRXnGCmkbo/OE6o9tR3L2CAq4iEHgX8ytNa+L5IxP0sK4JlmlMo7Fh636opkex2awcFT
E+sxBgB74HrHblQ3n3NQhHcVgJnXwhor5hbeiKgmhCfy0d09Gp8sV7Pi3j7I1gdXkV/NWO8OYTaI
p9HUP6utjoJ8zKlapxQpAFharw0EuqeoTsBu18yPQgeNHUuNf0d1JUSkAWeMwcb+uixy9N2SgkVC
1pQ7l6QhWUvd6R3uVv6hizTYNmhs87aBgV0N1cB+X2WPig0zQGvghyKk2SD3kKZ3aGjJIL2bkLKo
Xnzl4sotB/Ap+i9R3LAFCrm+R1OLiYsekARUiTds8pcQJTXVNmlPuV3mz8wr7R5DthHhqNGEOOhX
ePFl6XeuQDBizTr/YkYtTOFWasydwgsVhKIKtaQE+kFej1e6qSnslUCM+qiEfxRBlJHAm79qLC62
QEUcjBGWSitKaFWBW30qy7K6yBUejl5hRWdv6DEn94V+AJD7lco/ZUF0Np8yzp2jUXsIrecVagsw
svfgecy7OEQ4QGtsNvtB/bPpzeKponQPqYgSUKWAVI5BcO9azIkOndJ9xR9NPsOut05WIpq/MSYy
HhQ7pHpky9/MVktOJVKrr3Znf/VNCzBbSQaBAtp38LzKkeoND9UgxgJbQtPNyjuwIKLBMqs1yP3J
2VkXKEcp8L4RptHdkznAABQ4dR2EJ8GTt3Hfyno1Y8XnWnLXSJr3oup18ip4NwISr3sS96SoH5hU
34qaOkWeZDwgLJ+DyG3lY6fKIEgrRd6ZppQeeki7OzGk6BFyfdv3IyRMkIDZsfE4+WqXihNufD50
uKA/95KvQvohIUM2Z6ixxkL00NbN+iHE5uLAUPAU9+XhaMXpDxW7xAOaTvFf9UCiWzcb6WuBoRfJ
Bq2GcSheCy6WzxTY0JyS3f5PbntfQJcZJF2hwOBs2h/KhsRR14JVCMPsO41jSWc9tI7JYyQLqUZZ
uV899LEQu6osyovPtnPn54higvOjQkFdVU2hrAPBwUWFQoYK/S3Sw2cd4+eDkkCYFQEvKLPHKWWn
uoN7r2JowgXLHEARc6bJI1IzDU4fgKRAMlVmOT7Ydou+sW9Fn2qXzLWlUnSoIo4GXe5wYUUwcR8H
Ichm0sAo6JYVuJzuC96SpJaj2ERMREa6H9ZI32d3lGmkfRRBd2wVbTgCnbagj0CckDv8hcYUpqSN
w9OhbmvtrEYVbPRywBCBWuMjXJP3YRRZH4ABhfsiLcwz2BaknFDx2JPu96EJNBz94OohyMjgi02p
etJro6DoAMCGMoHgfdEMuXe0WvOHZzetR4W076fnvoRsFewoGDP6IesGQfLXBZmMDC4ac6ExNA8G
uHSPC6De1CV+Vh673N6wuE9SHlU+ATf6VDxhE0leSsO0p0IOHNiCrbeUWnU0F6Up4xfYVfSla2ok
QQ0JfXMEC8GqefpDlXtkVABsfDe6vvnhGagUCrR9pTj/2yIxewZ7g9X1YA3Tr0t+VEoiDq1GMd9X
Wd2IQqAcOOmUymzA+8BCtDvx0fiR/ygQytxlJRVKKxbdoTDk6FwCw70XXKpwQ+TWtqs4buG4mdFd
ibUTEqYImgUWHJXGVhEEjozyiSLW+NHAC8Hh/4tZQe1Lx6QJpKNo/AHaHgAkEIjyd6kBeUlCrvge
GVrAKyHCQ6Av6Bpt0joQLax9Q7M45wXVQLjz0acKX9qQY92b0MIV5JV7XqYt3IKwuo8a8j1IyVtH
lfodYiGaiTJIqD+oShTgBdqftAIOck6pFL36tpXUj9Sz4UQKlQylYRoPwuVmyXEBoYnr4TFPhvId
6uH6sRyTAmUI7AHMMoDPxp6X9BqSQDofccuqwOJzEv4gWw0GLQj2omzQrDF0cJyeLp0tpQ3OQGmo
KMBxp/KjtV8qIZo/VPS5UFMlzXQpNBBmGWZD+zF3kVzWmItlMAAXCMqPFlXxk+m+tyExcMebLEnk
EYhrIQGnQQeZ2h2GL0cPWhioz6lsmjbiT4+7wucipTo2trH81Pmp/uInZGYlsPavcp7DTuttG2o9
kFbAkCXJeZ0CL0VwOFcAvk1dUR6NDqokIuVfxmaCS6ro0MoBNHIeks2xroMvgmNxF7ckK8ixizOT
n8yc6AQKNADWAnTAzwjZgZaQ0WKb9FgliTtIKNvUXRX4Rtzl7Hc6FiRgY/ryI69g5dzCCYcFbbnu
Q6EorJsQtzlXCfs7lQMMJKzUP5ukueW7vgCDjMVYZOaXrIe+64KpYj8iWaaqZHesOEb1IbcYtgTj
nsDWEcDX0+QTePKPZm2w5bQJNsYBFsKGDVgAkV6QT7x+K9RjjegwJgNSYhgQ7+wCRuzgs5tLPfpk
NT90HxaS/joCkAKUF5SfsIZRz1Yed07k6wanCtOuUimoUkkbqSkjIWMFqnhUVdDsnN0KqBWtobRK
SktMYghBlWbnsdasb1lYY62JZu/Oc0FOrdujL/qva5YlIJoKk3/+83/yb19fA665//Mf5f+CfcMu
OUCnGFU09AmNTz/7eV1TNVvVNapAuiort59vWLC8uIfsAv35D2/M95ky/Lke4q0jOiF0m7u6phq6
kGeu6+TZzCYs2uyijE+D9RFunBHBTYby+JNx6CLZsoWwVPLVYLVum5LLsUo9KpNQ8voaDQcswilB
RcPj70VRb6OIQh+jib516WzLYWVmjuGT5AVHJz1xlddO6+GWhp+BR6hYtWxNCO02XCTz1tcCs7hw
8HCED+6Gj/zW96e/X00vlAISpZDt4lL8SaUGQ5/f+/n67edz0pTwsPn5Yjia8TlzD+vfV6b2Z4hr
Zun99//5j6XKOsN91T/T5Lv6/bCJTRhmboG67ov10VYuXouCGRhCKKt7RMyQxajA7X4apdf1yFsd
N1uXNShLThJRXCQdDdhD3my0bOv71m3D8jzpfEPWGRiwlhDL/d8c+NmqHBAzkeSRkUlHuN+v0GB+
q390+fb3mzYXoqzm+x7VZkXA1T2vB5imztuRNzHpQjhDIbV5G6Ci9Jw3hlRcLMspgB0i91V9Ww8x
jeFKCGXWBjLtGFBlHmJMoj+Cwdg1DVcq65ME4DHlBbMebaNBymz/soAmAcJnKUKOAQ7fVfel2JhU
WyHU2z7LtNjWhmm1A6hIoYUDuhs3QizP23+H5Z8Fe7UgEczyFICCxQXUZNbuKEqs99LW96e/X33f
RbU8BdpUXDoutjDWnfXPb/XQ9PerzysST6ZoZMgRNAoaqpLA5H6zBbMtC6vC2Ahiq7iU3CrZnTYG
YPrX30xaS+imzQXP0sXs8zmHPeXOqrz0CR4A3MzDcN/ydnGHy3pXLY7EVaDZDmhVUgKGrywvNmU7
3O3RcFoPsDgWFr7k4PYFj43Z2ZeYFGuVKkRBfNI3hh9sFO8T893vBZnNJ8uFd2ZgGn4xAuR4Rx0G
s0kNMH1YD7O4ldjCsoCsq5qhzxZ3k4wt3osau9UZyCKI8xdtQELzZT3K4tjbFhEUNEBkZTYkeltJ
Fv5FHLeo97mPGsaXB+PzeoylYddUVTOFzYtbt2cx8E2ra1dry4uEup91yqE6/l6A2clnUGotR4MA
drVvij+DotwIsNRLQlaErGqqQhPmLaBmRQ+O+SX5WmEh2J/JFOfZ03orliavUCzdUhU4Nta8m9y4
dtGhrfOL0TxJ8ee+fK6Vjavo1BHzlS5UXUC71izF0GZ7lWXHltcmESiMHtMIu3iSZOtZR8w68rwH
6BsjXlt9utF5S8N/HXS2vZCZbgsSeTn5sG871f5rvdcWh+aqSbOhGairdUkb5xeS6oZ37wZk5w51
8/4XogiuDULGQ0iYs40l9ayQm6lXXMhWBe8t/5uIPo/qxkmy2FEGhSEb83HNsGYrXpXJrucA1C9G
9ABP39gY/MX5dfV59fagGq2qhSElM/gU4EP1wmGFSNN6Py1OMMMwpllMbkDMrlhjkmehKvr84lFe
pBpHegSlxaloHZHIu9O1X+qyf+PN74xAT414iIgXcy1JRmcAarHeon+ubG/WjM2om4aY9sjZmjHr
BNHrxs0upQnM5OwDB7ZOKLhRtobMmfyFTtJ6xMVxugo4Wy+BnyVGUhIQQUwsPXwElrK79RCLi8am
NmrrnC/a/OGr6yXO3CkhcMZUemRgi++Fbu7M+/Uwi7PhKsxsxrHs9dFMCIMGAz5wZ6T+CxWJiPDQ
UinzCLweb1rr86HSZUUWus44meps9hXoMUDr9PNLlb5ELiCDY2Q+FSjktxv9t7RSrwJps2s+ZTs4
ORaBrB9B9qSJ5/V2LM0AXSYtoehkX2V76terK6UMvkzBcZDPaxjEgWHGImijBW+7ivyNwo2PFIgm
a9ps2wz8ctSHxE4vefgeyIbIvQPnAKYkXwpUldabM3X77bDcxpo1p0TLJYDdl16G/kvq/bAxSrMB
/isgD+MEyt0j5Lj1iG/nt46/vKkoqo3HlqpN43fVgaIhi1/AKLtAXa5BImTPFAbhmaxHmX73rF1C
Jm3E1cm2IWzPDoVGAfiuB1J6EdqDTmUDbd7Pg30Xq3dF93091ELWgjzYVaxZi7xaj8n1ESvrEJlE
86AZL4iHQeP8G3b0vpEA3AHz7L7bttNH4Muqjca+nfL8AMu0NVtWFd4Js10Js+/Ehj5JVvHBpKSW
bszHhRG7+fxsPtqA6UttiCZz8KegAE9ylryH3Ni47b5dWLeNmM1Ey7YUy+qIUiQPnn8YxX0jvq6P
1EJDdFVh8gnuWKCOZ3tQ3IMtgruRXv6Ksz9bDwiBTcHosB5EUd9OPYRsVK4i01MHh5jbCR6CQBMV
UjuX6Ku5+5tybmC+WPEDu2ojPYjmGZaJb39cD7qwZVzHnJ+1MFu0BI3p9GJibQeLN8rtowfKJc4c
1/7pu4p+E2t2FQpdWx01HGgvFriwDhUrgUysMnz+hRYBHBXQ34Qt67PpkI4m2DCdRaXaHyfd+u4g
tfiR6FBnxr/WQ/1zTZhtFjq7kW3ozA2btPbtiEHQNju5pkVU/TCPveA8cDJ+6Jis7v8oxB+65h7b
5oOv3/ewQIMeBKRA7+a9nb2jxhG4YDDex6j49/dFcFr/aW9WtqnKpsw04g2oT/+5/WV9XNSS5Nvq
K4/Bz6X6Aeb+j9+LMNu86n8jaNkltV9+8+uzngVbZqOEx+8vFbhR0UGi7LX++435apv10PT3q+Ok
dA0QdjIRTHCS2Q42XKw/RltrejEKbDvVmLZXqp+3UVoFdRRs4LVXUCGwtJDoVV3El1t4+033TVLh
PXrVRe3jPxWAzr1eOKDCXrwwPhsWoIQ2odhNsfq83va3s8NAWQo5DouDzlbnr9Ioc3tFlnPfaexP
hvEh3MhybH1+1miB40TUgWB1SuxdklPzs6eWSWdOx5Umq1SU1Nk+UkRBDjFJB3c23jX9Oew3ZsbC
z+f7vNWFbcos6tmxFaRAXVxJcV8B/6U7w/qFn68ahsmBgrEgdYvbKQGFVslNuTJfy+pdienSxi67
9OuFIgTyRCqpDXm2ciKhIfs69C7uHg/Dqex/fmy5hbPnkVIU7HyzQ0rJMz0PpdhzDAwGVBbOTy98
bvmWasGw0ti8tNn3NV9AoZNM6TXAhQA7vELayPQt9c9VADG75qPUpwxpacGhARnjndNs45o69e/N
mcDsNBRkOxXFNIw3yTdYgOT+6sxz7IZXEZIbu0H/hQkKUcqQuSuww1tTE6+2rlzOQ+wgoQFV3nf7
nYpa3/r28HbT4oGiGcxNrtuqPK8G61JdSwMgX4cdaPBOUAs17IzVn5+oN1Fm60CRhrIuNS1wAhSl
kS//6RQVb/vrVsyOQKqHqDK0fL8u7+vgHsDaei8tTKSb789GgV/O1TYQgTN8NLFQKDb26IVB4Liw
LdKGwuYaPdtEAx2PaSgRsZOlBxX/mEdeWFKwkQh5c/1jimo2yF5DkAUl0O1MqooyhptAELmpdy7I
zvQJilhJCjzc6K2FZcGKEKwMU1Zgj8+2pSTA9BI+XOUk1jPvREgbwt7I500/drbybkJMPXq1LIrM
D9nVi8qJ4N6e+hSMsoXuJK7wo/xiR41TVTreLGhQg5BLgNqtz4el8LwPZPATiiGs+WUQ1LqPPIha
ghGGB1GOeF8Zkqc/56pZvw9zvTnLYxBCUJL1+4pb90ameWE6Anr4b/hZ61NfHmUhKaVzKvrPkfR5
vXHTbJv3reAfnt+2TFp8tph0ZKMHuMOl0ysfy9EpsJRSYBi397bVHCXvfj3a0mQRGHsjcqsCGJmX
fCzYW1A/rNJpMM5SgY8X+t9avlVpXZj8lGJ0zvjpGmTMJ39cp+jmZHrpoALktsGhT/7uumKHsRho
ufUGLQ2OrkO/oCgDAGYO34ELURRW15cOoiqvpeE9dLq2ca4t9ZlukMXmVGCZzfusTIN+tMKydCBa
tq9YT6gvkVJjYBFiWrzemqXJYKoqzYGeQmZudgHzQHXKoZbVDvzYDFz8Zzj6d52BuHMNhzI2lffY
IB/XYypLXUiNX+Xe98+GONuqEOJp4MgSNIECAYLQOPkgluMfGFScPOK3TfupC5uXDtGG1kaPP7hL
bHEqavN1/ZcsdfTVD5nDAeqiK30we7VTo5lvtJeB+nZWfFoPsrSZXAeZdTGWHBXCVGXtNPVhlN5H
w4NuAuhHAE92Qh8+98b6XuxdbVpvNm8VRUyNvto7gwix2XygUTI8oLK+hK67cdRsRZjtT2bqtopA
KcopC9Cyo464be9uLLO3eX3TmMQBIA2RArc5bG6bYZu23Al9qJxKeoGhk0ErCpQXu/iiaOmdcO+Q
Ut8pMKl/YbCuok7r5arzXLNK0nQYKyfu4V2396n46OKwNWJUA2K4iXcFZJX1kP/AQOYbsqlrJhcD
TafoN9uQXRjYWM74tZPGGPgo90n3xXdfcveMFUDi37cBbDrpb3jcG21dHMaruNPfr9rqBVjU5F5A
XF+8B8b9yU23UsuLCwxQkyWbFlPSmq10P6urTsrdytF4vxjvEqxQ1NNG903d86b7ps6zTMqySODf
NgP9TCQd2FHwhW2BWOOVYV+M6kVtnhTb3CvVj8z8S/HeS+0HP39OfhoPxzQF0ACFFUADSO7ZavMQ
IR0LjbWAy4iMmE3xC4N0/f3ZWrPCoUNphO/DO4VRI5qNR+DSAXD9/dkyg/sSxRHKU04zkLl2sYY4
FMLDrcFU6n0y0Tn9ePAdaQRovD5wS9PvOvJsqQkfm4PYomUZFruj3u6SbOPuMfXNfGYwMLx7yIpb
VNNuZ4YyoLCT4HbkYB1vGx+tiisO/p7ff7YdpizzgjOFzu3bnOeFAEsDwQpF5SgnSUMCB+XO9QBv
F9EUwNYV+X8P6dkUG9HvhLveEqCH3XFWUV7n3vsLMaakFkw/rmtitheILu4j1fcqp8MFKzrGkwP8
xqnxdjRoBo8ULp28q+35uWR7vdsiT185GUiA+iB7nIbHKNq4O72dVbdRZuslgcNcNkIqnUR8DrX3
dnJc76i3pznftzHwkP+3p2aD0fQa1+dc54AoPlOl4/ZyhvsEm/8pqe6G4tlStq5LS8M/3cxMECHs
NfM9lHIIFW7VqpwBDr+kYeUBxr7dGJyNIPYslaK0Wl8NsVk5fv4e93cbBX3ldb3n3u40PBeZAAop
Ldki83S7Gt0wLKBcsN7R+ZVqnHr2Lcj9EIc/HHs2drXl5vw31mxvkXvLRyY54YZSn02VQtIptDZW
5fRzbzeX2+bMNpcwhHaPBgqnJ94yIQbvjUkhSVd3ao1cT7n1JF24JdzEM2Yj1KOC5yGBVju+9+qy
WwbSg5x7u0o51NadyUyU4seif+iVjQW1tGyvhm2ORQjdoucfrpOa8tRG71XvIOxzvQWO3oqi3k6O
Vm9KyKdE4bbXh1+88MkvXzmL1qfgxrQwZleFHMuIxka01/HxZbGxC91bP40FnZIi/53lxmwj7Y0C
hZCBaWEh/YJXm7rRhOnfX5l289RE2fT16FYFTeg/9S5KFRsl2MXvT8ADFSyN9gZ6kmUik1F3rx38
Tvd+9jxW39fHYDGAKkwSYRQm5HnBQgoR+esKjexR+Mk/hfnHX/i8xk7JgWnyepgNcdnLYdN2SuUg
868Ve3VjE1v89Vefn/5+dWcWlD2tsefzsorr2b3UJKf137+4EKAYU+nmtHzzIIf/rA1oGJSOiYp5
On4syT2RbTg2SJmtR1rcwKYMvU0CQH3zTmwsuZBQDuJa0cHmMryTYqB5W6q4PdcNvPl4vFsPuPCk
Y23YNAvymsqNbLZlRjVK2qEh8PuO9ftBdPtwaDGWO2vmQ2S+65LJRw7BRWkj7mKXUt4g9zo9Rd4g
xKCaYtFCNq+L8GBC4VC0z2nyxdLv19u3tLtMpUGSsDq1rPnM9rCgGVCTJmkZ8dIX7jGI1PuoFxth
lqagagKp5MlDZXxeM5MsvYHtrtWOgYQpblndOQ5G+xcmx3WQ2X6cC6mtpXiy5SEp2KCLiOBAVXzJ
oNWXG1ePt9gZtszrWPMlaxZoVYQmsdIX3/0DVUT46KdBxiladmTzifRPzX+PZZwt3EOQbBxwy/1p
A7SaMnpvaoRIocL0ozbt6BAix6p5h2rSl/WZsRQCfUfIbDqoMYr5t7sGypFKpFVJ45DW2724qJut
f39phl9/f/r71a7kdwGqyILvm5q/j40RnZ9nszmm2nk9ztIMB4vGI4ELsPUmmRsXpgVdPWscoLh3
eOsiUsirtOlO62EWm6PzCJmKnjYPuNvmyEOF+4uECivviJ1nnHCDVNVdRY5uPc7CjZR9iLoMxrOA
uueJl7brNc9DR93JRL430K4blfuuuDeDZ7U8FFt30oVJAFOA9yGJapVr/Gz3k8K+C/OkHhzD+17v
y/TremMWOk0BKqPqBgcHaaT5KoL93uKn17Nx4xt8GpP7ekSvbaPL/km7ze4fhCHpoaKIBtp6tjGg
5W7GUjvSZ1h7at4HcNfoob1K0UWYz6p30jN/svLY5aG5z3C4RmJqL2AB48YgDhqk4F9otRBTtpwb
izkvAWdCzoyiDganSc7Q+iOcmt2H8M/1IIsjdxVkPh8j0SqdHA5sUMnuQzb+wuNbgQn6byNmfYou
dBjpXjo4UOk7pOmTnRZvrNzF2XEVYjY7UFOodZRAaEL4DV0G60nCmbjdqjZvddT096t9KOylYcTC
dnD86q4nX1td1gdiqxWzfVTUveLVIMqdsHmAOu2270b7yTaPvxdl+hVXrUBkTTPDIBqcQH80fGmv
t0jL2A9iq/ay3FusVq4MOnT7WWsytXUH2c8GFJUPirlXfx44BjxB/Pf7s3aAaVACq2NaKeOp1+7C
eOOpsHAa3Hx/umBe9ROO0Qmgg3JwvPHoKmi8oPBwWh+KxRA6+BE4C1QDzFkXaZaXxH6DbDa2tVp+
hAdsKMf1EIujcBVi1ktoP0CrS7zBScpnA23y4vX3vj/rJb/UIt3vaILd7M32wLpb//5SF4Fj1eC+
KBpH8uz7ck+tsK3V0dGN11D+NuQtGlcb+I7pG/NNX2cyAWLglARIdTvSA4o/aR/ksgOoFQNjx4Mv
EIZ3pvkQtP3GkC+Nhz4JIwiu7LRotlMpVe4nWVfLPEseK1naw4rZODOW3iE8EE1gTxQhTW3OQyiR
oM083iiOJ5DfZ5WnkSLv9FrDpwqXo3BEIL/6C0m4hzHcAtQt3TloF+oJqO/qb8ATta7XXgG6wbGr
CaVthQ8q1C5xspHD+WkpANNkkcvcDCFcTFINt8OWYAUyknFVnUbIhwasIp4t65NvGvj5xLiOMJsY
1Vi3eFYRocNv5Dk89T+85BfmNzV9CmTMPOb5bD50Q5ogEygUR04OprtPo7twi5a6NOUsHqSU4ChS
vaUQua7okRwenQyd0gRfGBzf1vtpMQJzmXI37L43zBcplHJ/TLLRqfH88Otw9339+0ubANUnncQB
1yBacTvSKE9rNXpog6PX4RH/HzeUjtJPs2qYTtdBpkZe7fcBWnFCqfPBGTGA03aq+gs78fX3Z9O1
jocxLGwaoXlnNOt6/bDeSUuT9fr7s8kaDyqulynnlc3zSMkhvamXWk+OubaxXS6NNiUCcvU8Kizy
XLcdpamuW3RROzhRiNSDWrGyf74pJOfADSoKZa03mRTuWL2JjGJHGio6KZn8TsO6Nu71I9CUjefx
0vMchg5CJfBoJt7gbFiSxNcQDS86p3er9CDbqHJmWYcqVGrhWaUmwR7j+GpvSjirFCK3L03VF3+o
BobYPflwJK/lvt3YwheG8uY3zYZy0GWwMDW/qUiDfZ18b6XXQn225I031dJJcRNndrgGvZQUslJ2
joYGUR9d5BDjjGDX5y+FdWmlY1d/EPjorc/Tt+wR04SNDeoBPChXw/nFUFfIvZYRls4RtuOmTUmx
xBfogERR3p9NL96NIfJf6R+4cZZavhF94axXKQOSgUSLhR8x20okO+5syTIbR7G/hnjPgrpD/i3N
Hl19o0izOIgwOyjNcq/genG7TCo0pGE7pK0zqj9iRCEnTEyOsGGY/zSezgQQKU8YUg4rnvy3gcK4
GtHSb7DIRn422fnjxsY1rYDZKQjAluPJAjH4Ni1iaoVkZX3fOU2J+6kmzqNS7kttq5y9FEZnNnB7
IP3y5uoga0OSFaLonSA5JAEqfa/KFl93K8RsXZVlEMEeIkRvIya8l5QHcyuDsBVitqS0EJn/fiSE
Jp2G4BEinLI1hRf2X9Ig7IpTwlejxnA73lghZeiXV72DWpCMpvrPH+bXn/9n07g6B33VTHNZ4/Pd
R0s819HPP6tuPj87PYRRJ73LHspZfgylxxRhl+7nM+I3IdTbDsKzq4XwyRh4GH/+Iybd7NItwszG
KMyX9zjWqY2fee80KPKHuFuFf6/vk1sBpr9fjUOg+FVrTutB9H9Kf6Hv+Qufn0DzpOzA98x/v1/n
wqqQ9nQwtIkbqJwo9f1ehFkDVFF4cpUSIcj36r0WHX/l89M7gyfOlHS87Z9kUEWKpVjn5GOxl4Nk
v1WrWjoqQML+/wDmbJ0VVtxawuV0tMxnZIEx5zl4Y3KQ+l1mbQDC/+nt+R47icBBE0IgClz2bWOQ
FxwRIR4aJy4dRT967b0WfrDzc6s+Icp4rNWzFxRwpI8d5NvQ/LjelQuvtukCxOaLBgsgvVlLc09L
sxJnFUfFqdBuERePm/20Tfqo2WKpNW6N3ULXktFkB8NdjazxHP1ooMHIH+zcURKEP9074b+TSswD
cFNFsXNjHk6/fta3N8Gm1l8tpMLSXGQ6rNwRvOuz9KFtTlJ18eLvkf/BjPCL6bWNLXSpP6+bN+vP
mCtOg9p37rhp/LmqUbP31VNdDQ+aMFDWHHbq2DnrQ7iwW5A/mtD8iMvxkJxNoKCyC7uXldxJ1d3w
Pdv4+sJd5ubrs7WmIWmaNiZfb5GF/ziY90p0ttMP601YwoDcRNFuB6rqbCytNKIMw12H5YkIPlVe
cGjsHyUYajwkpf7sVg8Vhu7rkbc6b7ZT6WVvJRjL5s4ktUqq7xeO1JuGTZeGqxkoVZg6jJDpHEAH
NQqrW5We6d+fz3ALXgwgQG5OqDXdft/1k7amqp45uvUlKJ5U66GM/vr5LoIFyM1Znpgxc82JGEv6
QPPj3Imf8M/T+40VszQC15+fTV/ZDCEpDUnuIL7ftp9bzMF+4ffrUBoo6sA+MWZXv6ZDX0mStMwZ
xLNdvbilsRFgaUtD8RJlUt406GbNWpAOldbqPGWcIMse+wA9+rDaTVbXXoVucN5tPMKXVuSENUDf
RADYmO+g5KbTuvbhabTWq5Thp5bF6Ok45sbbYmFm6UABkc4C2wDDZTaz8DDMvbxKCyf4gZhA9Q1q
1/q4LGyVsL45CAwBaoLD4HbqkmEbpXqMCydGVntXSuIh6yK0CzHNQc25RA09kn5aTAKExnXM2XKP
LN22cY4tnCLBUlA6TAbE661amM43EWbdlij4qagdrcoRQLWSU2RtcQYXpttNhNl8TjoMfsOCNkRY
BPrBqUHzHo8hSC7Gp/W2LE0BsqsTI4jjGnmo2xGqLMnsO9crHL13rPpdgb6/fl4PsZSIQHP33xhz
cQeMvYsuFByYZXVfV1hASR9itNht40W475MWZ+4XXd06pRcHiYcz6QDUrt5kmeSsNSIcP7kXWBgJ
n9HIX2/VxvfnoNOgVtnQSr4fW+8Enkn93+vfX9gCULb59/fbsx3Hb4NSMTyRO349FahU6xBFT3TW
70VRb4ff89us8wKNKMm+QrAd09B67xobyZKtvpptA5EqFXFj0Za2rT8XWvbk5uHdekO2Qkx/vzqE
qd4W/9tduX+sKA/XG0fY1nDM1nwgGZXINDpqrKgbHSVMhaTduLUat1oxW/eu69ZyIRPF9M4Jbpb5
4fd6adp3rnqpyfCgTr3pKsTTE4ah1zz1nGQf16Ms7l5XU3d2JS+rHMHEhFZExb6Vn1RI9PIpDF/C
LUiPsrh7XUWa7V4ZeBJNS1iENtWhwAvP3YirvIVsmqoF4hhZbn4cI/XsytG9JTUoBFaf4kC+w0ER
10d8Ulvf/LLe+PWJAkr0tosxPUUnI6WLs+Top/u6eoq+QH9cD7KUZb3aHZR5ln4skkCOI1aU2yjK
gctPvHNzrzlEVdDt/DweMZTUXyMG+4jyYrmzAnTyGhvTUw8u8sYGvzxrKXsKFL/gRsxmleIbdtEV
vPfc8hRlJ2kLX730fqa1/w0wm1A2woUjd/jcCbXy1USyPRCYIyCLUVTKUaiYNAn71Pb6Q0crVd8+
kcM8l4V8We/15aH978+YzbZRjkaqyZxjWfNktti85jgf1sjzoyG0Hml5Bf0baY6XT32tM/SSSPii
j/5jJr+k/l3mPW4ytJYX0H8DzU4Z23TL/0fal/bIbTPd/iIB2pevUm+zeXp68Xj8RYgdR6KohdqX
X38PJ3gfd1O6TbQTIEGAtlkiWSwWazmnbTusbKevgK8A6EEcittzWb7+f++eLdwxNKR9HuZ4oZcF
iBi1s118KbMvRH0xGfjYtn30Y4zH9W2hsnkJ10Gkuw1DgAe3v/ds1F8yF4/zP7o6fy8d/4QLW+o0
pa1XXIQCjiWtat8sQISORb2pemdzezb/n+P+WxbXzAtZUzSiVKK0cE3HXxr978w8O85XTleuNsC7
Yz87/eyN31NrCygZiSpKlN4WDje4Xrq0M6Ahtbatm43qnXNAH7aSGS7ul4V6SQDAISonFmkoqcGm
vJmwXw4Icd/wQggkVx8/nMIrGln43xKEebihpSdZhKvCqh68dmcWgcVOVNmU8TrSnsZaknlctIkX
4gSTBURiD9wwPe5AsIaBoev+BkReVPB7OoItAs5xxIiNBSvp9r2RWXTJYonxABRfUHXUsFixtkJQ
q9qT6FdIfKd4joI/qfS4nIoh2KAUFCqawadi6TF60SI/lthtiXIZggEqU82sbZAyHZV000YolX4d
uofbJ1Sy3WINA027IQYkP64GUFAeumSQnMLlKZiIIAI6xJ71CTM9Swaw1LGjUe3CDuiw7jYC9cuf
TOK3EMFoWkPhGWnDfdxqNyb73voTH936Pb5gMTstq9u8wPijtbHIA1hwbn//oqm6GF+wkjW6DXFH
Y5G0+o0qj078oUdbJ5skyyTbC8GSOB5yBS7lyxStE1D82PCpJCIW73/LgSFE0RBqa/Vrew8SvAYQ
IAjZu8Na6f+h+dZK0A/kfAfvnkTU8qL9FiW8zTpkZklvIQAQJbvRfG+6by2a9WtH8gRcXrTfYgTd
ysEv2wOuF9dI9A0Uxor9RKnkDpEtmqBeegv62tyGG9o3oENeo7QfPCWPYe0GtvdHFuX3bARNG8sc
kFufUROQw4GLOQuksE6L+2KboCjS8M+sISfrmTLgeQMDX9JVZDy7+UtRvtitBENlyXCh4QGAw6gw
0GYNOYOTgTcmGWB8wQ07bFXZvi96f5cCBFV2vMlLkxAXYVs90+xHW2xTpwXA9aFx3qz6p9Olq6KT
TGpp7S5lCjpdmoY+EDBgHW1rAxbHkG50Z51V77fNzZK+XUoRVBpZnphqLWamK+/lCDJb1HRvCDhc
ZSgRsukIip01dlLVaY1XuxceswYcl2W1SbXY9Gk+Srxa7peIbtLlpATNdpzWyooGkwI3bAwGdfo4
DeDWXvXq3tXPtxdQNi++wBderTZEKKboMC9NX40EBcy7aXihwx8EuS9nJHhieavWxphCw9Ga5bCV
MSKI+gcXj4lmHFTocB4HsTdQK9XBoy5uhNa2ny3GDprbbwk8S2BL/UH1mHUhS4w7Fm0YDRr3lqqH
aKeiojnxZaRiyzbhf9MRQ48KMGTAEY4QhpttteaLa/6BH3A5BcEktBFJJ3CpwFkCyI9a/lWD+O+2
ZslmIBiAaWjAVhlDgnM0Jl/7+G+jCwe/RZUUKh/gT2bF1q7X+Z9cyZfrI5z3NotoZEdcndSd0n61
6b5iP0gsqUrgo8xP+u9dFk66FdstuNdVdoyKfUa/quSgdOv/tlDCASej46BkFUdvGDeREciy4ovh
v8uFEo62pYa080Jsc0vpqkzAKE2/xihxzNmTku3NIdug7Nh3nR/m8NjpL7H3yzA2GcgI/ts0hbdY
UQP+wgFb4bFFRUUTbdTqeFvAsqH8v61CUdi1oYwYa42IP2B07W0wdyTbDPGrlny9LeX2oUG9+rWU
EO7ZVGSQYuClZ+yMUeICysYXjr1mkz6tGN5IeonGiIdUVim5qNAGKotRx+i4tlgkgU4lG5TkFZ55
WYdiV8N3h+pHyGREEIvTuBAjTKMgmj7aBm6tutpX5D0EOv8f7MOFAMF4kVFPSiCAwI8F56zT/LKL
b/9NgGC/Jrfpm27ADLJhpU1AdZdY30V1BfQZGECQulbFoutOS1AMBcAX1P8ESQWi562mrNNe4oPL
pPDfL7wHHVTspK/5RYi2hEFb99ZHAZc/dWSZRJkgwYp5XU66OMRyRdHg19HJzE8dUDvH/usfbAvc
BzCMwCwZYo/t2DfUmRKY/UlBHbEJ/UX51G0Ri0fkfyJQLHG9ZgVVUxJOsPmqh9COP4XvlSxYv3g8
LkQIViRzuhDIizjl1s8JYAy/bk9ANrpw+EJHcYdhxBO/iQ4olaMSQysbXjh6lVKZpZ5jCxRnmxvA
SJes/6IqXSyOcPLCxtAr4kBnc3vrboqPN0OWGZLtMP/94lRErMtKm6elrTQYky/I5hay22h5kYC4
6QCYmVOWXYtQxwYlRBYmgcw07QMqTRgszgEHAOy5KEuHLb8WUMIBzVJaIk6UJT6oVny7fyL2lz7W
NhrxfIN0K604OM2PyXqk4TNDX1/iPaP2UbJbsu8Q7nWjb8q07hi+I9yPzcYGA4tMIZbW0gWQKEfA
1/VZt02ehE1udX2GQh9t56X5yqx/3T4xS5O4lCCcmCKcsgE09NlxMv6Jii9m+WAAnOJOGS6CekD1
0B0wCwF/Rzg2VhrqfTfWxZkyheziIrKfEO1xHthoe5K7ReObf+W2fsqyPMTFUL07K4UcKCDO0mIq
zlmtB0mCpp4hAG7Jqs12bf3cpoZfgCK7HsEd3dADaC1IynYayZ9NyvzQ0YOaUFSnq5IlmAUD8Fk2
vA5UFxkcYEJYggocYaPCuvIc1Y5v2M1aSU4FCnu15FfjSl60MysiyBKsSNpVbulkQ3l23ffYo35q
FEGc6D5nV79/Yy9nxZXrwpqMqk3LErndsx2F6zFOfKjqupc2DS0unosOQLyHUYEo9jzApGdWW5Tl
Wc1/qQMLMu2VRJEPTuBVXsj4bWZHDquHdmyoqY3/mxVjl06YEOAUsTPgub9aDXnqaCxRUpkI4cwB
stg2FSR/zmFT/KCKu2vDUBKnWRAB0BdQeOFf9Mh+Po0udsYcu9JSspydG6oG7N3Na8kcFpTsSgD/
/UIAEg66piQFO+tJ6NP+EVZjM/Te2pLdufPkJsBSLqci+FcRkg7o3KHYkOnV0mIgnzY+8Eb8tKpX
U/EAGolN0jQrI423rZf4tLo3VQdQExccNaCr4wiFYodVaRVOV8R9cTam/CHGZFtV8vJZ0G9e8O4C
PBD1ozOGRydjmjVWMTsPQ7jtEn3ww37yOzDj+FlthX5RU4nEBfXgze6aiZgUKj1EoG9XcaM4CSEx
V3Tc0D8Gmfe9JADEDwZQa3nzsdjm53SGZSaWVZzb5vsYl+vOkyFSLSigB8grwKK4CKnZokVtaNcU
aG4uzhaeu+qbv9LI19vWjd/fwlUCCR7azEF+NocrSy1A8A+FWpwJ2OnMsvdt8jO36qcmHQINpLia
ux5ktFDLs/otUzANdGiMFI1fuCoHNH+ah0Y9ES0PrGF7e26LcjjyBDTOgSvFf784vlnHWiArtFBq
lD71YMtcRwlK43rmdEEGMMv7LwoP3bW8Whl9n+hzuRYX122aAjmQnqe+RLolXfeoSCrVuwEKARoG
nxNnFSiFKhKh12KUluaKF3oJ57IaV4WsSXFJqS+HFzZHj+KpBUh/cmZplb9WlskeHVsa3pt5ZMCr
R9E1qGV4Mf8MIaoaM11BtX98bvp4o8T5Ggwo60qToaLOHSW0i9rowzWB8w/kOmFLKmMoQP4zNGf0
f60SYzfS7078aFlPqrfJ0x+31W2+cjAGFoptOfQFYCkEG17bWTvZETzAcYyCFjXXdzOEuKCKAsg/
4iIuqsnFUvXOKdq2nxSGOhdzY/Vfi/Q5MYE1NH13+nvDu4Io4egMPWFNxRx2zmzfy/xS1s+xsFYa
6hJBrYeaa0B3Ca5iZKTAU0M17DnJwt53FTv16yq/+/qG1gBSBabZhYMgwoNBrZKxUZv2DO4clW3s
Cv3sgSuDv1uYCtoUuNeLzl54NcILqUZpoUb6KT6HYa9/qYY8W1suYZJI9VyKg1ASiqHh7AAwQKyG
s/AIm6qwDE9R1VgrcCpUtbm6V3+vRQiGxVVjpdcA1nOy4kM2HOvdfxteMCyhQseyAY7jiX1qbUrv
7nHC+xHtIh7P4PKMsXDYzdzKuqEp3VPYlevxS1Sb67tncCVAOBS2AWTSKqrc0+RCXV1QCN6bsxVm
IFiQCnyXJl4b7mko6hWqdfyfXgY/abobRhe+ns7fGmCQ0Wy0pF9fIYT26pgzNzvn49OYx9Q3RsS7
9ft19lqMoFDj0Bcj8I6ys74t42FlqjJAkPmhQJUc2nYQYMWDE5GS63kYo65OVe/RM5p/fXfXqf3d
VzoXwCOROOFw9MQdt8KQGq1Cz1b6iqatRPtO2uNtpeJDXDtguC8AqQ3kSt6kIV7nea0VGXU7ir1o
0P4aFGbQxGvmUYkxXFirKznC8Uu0MB3BRkPPoeX57C+SyBBHZQKEzXCpU7N6hAA24J08mIFGJB1h
MwmAkjQR8+DMVQbcYWE3aFQao9bZ/QlIYngqr9xJhiU2c0sgwVJ5rzi/MGY0RJnrFYOb9sPJbFdN
tIqcdV9JnNKlSVyIEM8eXlpJbicQoSEx9+rJwAdm6nQ9A0s4c0kTOpHbY/hQe2z/CRN0ArDH4u4e
Ci4FFhaeKDCOZ8R6qUUzG8QWw4k8KioIZNFdf+epgAD+DEVmE5Zq1pU3qFNdE2PqTuNbZz904Tkc
31sZPeO8HRc3BUwU+kp5y+esPyqH+NB2ex0ABLgxeusp68oAlLX7qW3WNvCNFSXcmKP5T4FWLVWR
Xbjz3O2nfAvxMuCOcFypa/uVl1OUuGWmA60j9ZmlrQxjl45jgBRe0JuPLH7pxmfSRGDm3YbA5BzI
zm4OrcxOz3WGLwNW2/pkRhAfLmkZ4wGYdPrRKaKgAaRzHacrB/12+XCvD8AnrOHBCaZeLLdYIlqi
J0GNy1E/Wu9qt1Ote6MYwvD87F08+KZeAw8Gw/BGP6xRVh83MibAZZWBvgAdSkW4V8SItkqldt3S
wgx6PPD6wi/Qxh2StemhN2GNUmFmb/Le8Zm0H2Jum7B2F5L5W+dicuHUUyOdTP1Yq4/V9NJHTy55
u33q5rYJIvBOxvR0Dt0n6COaLcu2iHX9SGq/cwI6rW6Pv6BouoojjdsOIIR4x15PAaAlYcTgsiOp
sW7KXfpUl2A+kFx0C+sEnGbENjEFDponTMIMFSMmRm4elap/IEr3TIzhpSynze25zAInHGEffdYu
3hbgRhLdflrFaqOplYkisY/WfLCMfxq0w4Tea61v0hIFSaqskXhhd1BfpaFPGccUXUbCxMpmynMv
N6xjQeKg0t+GUhJPXdgexLJ0mAK8M5HBEDRsqpxqKMPYPtbxW99NfvG9Qkkns063V25hHrC3HOnY
BIqiZgrzsIzJcYpUsY6dt9GVwJDMQja8MAuqeyWCthi+Vt8sRF/oJEk9LAkAxTiv1wcO9IyStSo9
UqlhaB3tqvD/dqis9mFBgXnETwVjOk+miPtMvbCr8ja1j3Q4VyQEXoO28py7fSkQB2hQYfAeo6N/
RuaTTchTFYN9VFFJ7xVBGv199y478A6gUCq4j4HVeX3WRz0n2tCXztHUNm28MmWAyAu7gBgIVl/1
ODWAmC/JdbU3YoTyjhl6cZBWXCfreycApG/0CsGIQAh243oCduuV6QAE0KMRruo8KNO7L6ur8WeO
YIiLKkU44ahqT82vtJDYp/lhBmcWik/4OQafrCGsf+71tdPYWnjsM+KX3vTFG+ovTvfdkRHbzNX1
WhD//eJeMis37oDOHh6TaF08KsNaRle7NBMO7q4D7NWYI64OuhN3UZmi6MTLAy35sM1z1PlarUou
jrlGIRQFGXhiANxiBtnToHlaS0wWnSYzyMOn2DzerVAYHxk3HawswJUUFiplg17WbROdEBik3S6R
gYItfT+8KgRxEAfBwRYU1u2xSIVBopPS5werGR4pgCUlfrlEhqi0OTByohqEdqcR/bS9uvEcmd7O
JaAyHe9517FwquEWX6uTlyWeknuae2xWqL1uZNrKrf/VcxtRgsvhubJdaKuhkzxGUMQ9jnTd60Ng
ZGpgtF8awwlCQwui+597kAdvBBzq8Hdn4JtNRFjZ6cQD5LK7sRtvI7Hj89N3Pb4wH9ub0jpnIeYz
gS5nFbYv6v333bUI8b4e08zQKETo9kZpfKY/3D4X/O+LW8JhqTkQmWHP7tNwGupocqhy1KcBlAPw
O4udG+368IsXRnd7uIgTXcgSoiADoWk1jJDl1gdEhb1cVi2woL6oYNGRxsfjEWlH4f0dOp3jMcUK
j+7XBPD8anw3NiJnluavNZRyLsB7qpEJvhOnCY/1Y2F668no17e3Y+GEXAngM7w4IRWKKuoqrMOj
ltBt1DqP4IyxslWlr2y92YWGu7ktb0GDr+QJB95WhjS1KSaUWurfMW13JM52Y5r+ui1maWNM1Bxo
nJgb+HPCQWmHMq9Ihmkl6RvQN2xJ6HZxePCQ4F0DTZ4BRCeZSVArwEIwJ3zkaL7P7077Yd9RXATk
JZCVwqsSFKsnWl3abh4eqw6FUptSv9urBaM4iDaRxwDsziz0Rcx2bO3as45Gteq0IE1Xt9d/aZvx
UuIBZ2Ddz+KcXYG6g4jZ5jGN8i/UTJ91o91GpXdv0p8/yS7EiAc8roq+xfMQODsr9acqa0rkWiLY
qqvhhSCnBZBxIBx65jEHJGNJaDA5SRBZuKhkAIKL6wXEAFgrFwlSMdnXAC0qKZLEQk/i9EOl3kuN
xqAmSba3t2VJb5Hrw6MbL1lUZQjGvWNN6wDr2j5qXRPUxaZPnT/ZeA8RLp6Y4YVU1/YEuBWEAV4J
ijVNIOUpgSW6HmVGZHEaF0KEaZhqlpp9ByHAY0Zq5i0j9+bfuF5dCBBelSzJXRpFENCOGbopEv8P
HIUrAYL3ptYFmjf4MgFJbOW9ON797xmOPwZcap6dRtRWsLNqkSZmHDrG0Simh54o64lJXt4LKnsl
Qdhp3ezakBMoHUPlfazXVbq7X5VgXA1YKcD0aSgjElSpSJmuNsQ+RuHwoIBMoBhKX+82dx8JsC2Y
aKJAHSMQBgRd0mvCMb1D+8jiZ/MVXHP3D48IKCgdgMiFbIOQfMvsOhw6PbePffLVfVWM9z8YHiWE
iOPw4mHxnogLrcj7FnqEcLHxnYw/bg+/YAAdDaWdHi8X8mY1npHhZenEFOVof7etLtBSO2DWGBSe
LK0+b5pFkZiu4brmEPyo3xLWqdCcdJqsVjmqZFqr/TrPn9TyCxm2RKOBY6xUBMTdQnJ9LKjwJ2o6
gtQeCEQcQeikV6pS0sk79tF7aVtrk7FdGt39EETBGHy3/xMiXOWRoYJ6jQvJrddik95dGgusYCwc
KiI5JvtMf0dDVeIJaLtHh4ILr61eaKyu6y57AaCr5MnMj4JwHaL2AaU8KLFx0KYtHBXaV3Qibegd
J/TLO94P2z6E6YPxNdFkBfELG8PVGchKmoXsnJgqUW3SVLhc4Lh347bCO0qr0MZW69vb6j2/RxB6
08BujcoUVA6KUaVBsayp6LLmlBt/Z1uL/bx/eM4NCvMLGm2gUl8bsBasNcOQu/XJG/ZuHGjFfxxf
MJAhmwqjqjF+5AbO+W5qVs8GkQv4D/n3420j2Pfem4ZpCL3oPKoPlbWp775igYmPpcfznBeKimvv
ZSEqjhxSnbqdY2drr5IBIs0399N9hhdtaoh6iql2RR9DhKOz8oQKeC9eq+HdEb3r8QXfs1EjOzSt
tASkDn3JfJKXEgHzQ4CVB+ABwmmIPuti+sylWjS5ecNOhcf+atox8Dpey29+v62lcxsPg8sNCHKw
SHGIVacxqvzVvEvrU91/UNMIRtTohkjoZ6UsITTfkU/TbjtAb/NQocV/v3hrelUV9xZrmlPcbUvP
L2WIhbLx+YJejE/qTiFGg/GNaDU4Pvn79kLJhhcOxGC5IFPs6+akIEdrfQfLln+3ABQUmniNWQil
z7i07L5mZeiqzSkDsHf1oIE5/n4BuFzRePN5IsR+1yLvTDKNdXpKsm/NOr+bNxUeAk4bUqXoMeC0
utfrP9nuaGeMJafWXdVgQ5BY64XzcDW8sP4kUiC/wPCr1PpePuTtx92rczW+cL2lWW2ESo/xdQC1
/MXceHN7/KXvtzw4AjYnrUJw+Hp5xlHTp0mhySmN1+a41cL1oEvig/NoDmrKNNQm8upXvPOEG6H1
Mjea1CRBSdnJJUXQVHHQJMAhdh0U6eR+L2t8XTgTqOtEGTSsFBhbxHer2RVpNblxclJ71c/jh6o7
3V60uQAPYDDI7OIpgeShWNXZ1yG6RxULDaj0LfTN5u5HzPXwXPyFyRgJTRCIwfBTMmysYfQLrQGV
ii3ZetkshJOBE18XePjnp9IvkhXIgW4vEtf8a8fsehbCyZiAN4iHBoZPzdG3zK/Kemy/oRb3bvOB
KCcy4HjLwFtGrvJ6sVCbB4gJkg6nqmC+kxK/klxFC8vEc3BosUTEbl4HVKRgAWz1oT3Zgdm+pfrd
njhnmEGKEsyz8PjFN3GtgA2+y9T+pJHnIvOCOMrv32fu7KOiQuWEhaLfimxDNY61N54IeYy2sXd3
1I47+7+HFxzKOBmiOOowvG6/t9nJXt9Wo7mBgh8GAAz0UID0Dh7x9f5WbCwVyy7UE8DllcdC1TIf
oSgXVUJNJcXhFPcaSVZwEuPFZ1swhjPWHzPFuygrjelUag/7VNvdnop4Ij5Hh3sHAm9E1eDdXE/F
1sZ+Slg5ndxsdF8BLM8OmpLWW7tUQbKc0rAMbgucTwdTcYGDwvPfKKsR1q51nQl9FKQ/xN8Kdx2V
kpfqfD7Xwwt3R4zK9iSpMLwxguqp+aabaAjexLLkjGwWwrJRNa60yIKYzgyY60+eRMNk4/PfL8wt
HhyRVxOMn3tIU49PdSp5VYgqDM8SpbU4e6gSRnebmBXVQrx+u6HvDlp50ryVq+KQv92905cixEhF
ZMQKrRB+PGi6X5VBLPFyFpaIszqgHcbjx1DslUg8oy2pkXWHVt26+bMnS4kujY86AyQVeCIfVZfX
W9AqlVY0JO4OiEACyS3x718eVFB89uAZOA2a4ILogDpyDYD4H3jTH0Gvbvbz9vpzN+zyssMWI+2C
xzoufhMFUoKONqSriYXyhoPFHpQQXZp+6D7grqPK6baghZVClx/HiYM3y/mErlcKhbspTnTYHIjt
h9FKk7gesuH57xdngTouWM8Yhu/Td6X/bt4LWvC5Thefz4/K5fgj6fK+x/iq+qFVh+Rwe3UWLBLK
DxAzRYSadxcL3rJiW7U70rw9AFjle8nqjdMrvtI6G3AESPyOhUN9JUq49jIjMxDsz9oDKTda93ea
ros2ksiQTUdQ28LqCtseMB0tXoXJSknXXukrRHK4Rf/8c09+L5poO8CiQSo0sreHoep9Uig+UHX8
yaqDhPyjlQ8NkU1r6bDA0eMbha6DWefdaDOQKUZVcmCRE37X3AGEjTGj5kOchuPTkJTjY6r1qQwe
YVbrjIlyOAsUzf2LECcsp8IS1EcwJzlUFTVfwTpuh7hNcgfAFj14Vxzvn76J202Y2uUzw9LHfq40
Y+0Prt1vlKoFz12YTDmIRupsU1lOJLkn5tsNnUVxssNbEtFSwn+/PBydQUhTYl28clcP66Z7sa1k
VRUyFp35hkMOorJoKeFWRHy+VM3kWrROkoPdPCdD/JArbNUD2pIAJyE7oDZXosaL8tAAi1ZR5EXR
S3w9r7pDB+dgkORQZrGPWvZHh77rw16x1yF70PtYIm5uw7DJOt5/sMeIIYnTS0aaWcMUY5uTTeir
Morh+cGHdQEZKKJfSP8gMnI9m0hTu2zo0uQA4pFV7j7V+dskexQsaYKHa1ZFOhyvA/FRU9fMrGJk
yw7MaQIGXL6wO8G4BZQqq9sWU5gNpsKr7uH0Iq6tG5rYXuTVRsTwJ5I9ihD9bChQNa4FFqi4b4sR
JvQpBq3oHFwFCYFZbQJrkX6lWU/2teP6jfoz0+31ZK3aWgYLJh7yfyXhFKEpHt1cswSdkTCmR4NH
9hUCenGYn0AMRoJOSTI/1AZUFJdJQONulcfbPp3Aezb6Zea80HDYghl168Tfbs9c0MbP7/n3YYf7
SEc6SVCXiPWou+qS/djvPpo7C+5mo+vXoxt5WXVdOCT75psxru6FMZoNL3gbJrBUqogChNqIN3m9
GvNXo/m4vT5LmgHqEATnYPigiYJRntwx6/syJHuPmj47OU9tFgxA774tRTBB/04EdVeAYEBUYtYz
QQt1aBqHJPswoqBW+tI4u5ju+uLAwHg3pXfGNGfi+OdcWPLK5hVeSZzsNXK2E19rDrenwxflwt38
d3xgCqBYzUAiQQwaeLFtUxK60X5SjVej7cdVHI6jXxv9I2vMldeyfRS2H20n0zfh6v5XMBx0jouH
9iuxgLRXVCXxtCTew6xssn5YGYW+QXnsTtebI/og17fnKRMn2Frgnw4uyyEu1iOf9cOG2soKcbnA
ysZXl8R/YKWQSUQnBcw6b4e63jbaMRJ2E4n3vZ58lAZ9Hjq6KXGqrDaXiFqyu0i+ATwJzioslaD2
BJ0hVtPV8Z7aq67cTsm2/RPTfiHiM7t9oYQqQ+Cpcap4z/IPrfhaRz8H7+/b+8MXRNRDIIN9Yqqg
nkCshmiolVleVJD9WD7R+lvsfb09/tIqId8Kx4HnkRGbud6QAXV4kWsRus9Ly9fN4cnUDsyVNekv
zQJ5XWQIeG4XwZJrKdAyZicupXsr/JFH3wYZjYNsfMGK5kxJoK8Z3ZvVpp7kyDlLJvTy+7n8i41O
kbcJDQvj194xCVdq/I+q/rTpfXG+z6N/KYXv1YUU3pYaNXFO9339Oj5bjSSxuGShL4cXjnrU0gRv
Kj6J5rlXEIhJ0JAwgsbzKcnPTJG9QWRrJmiWMrLO0RuIG9qgp34RHqxxW8pqwmRShHsAqD2jFjZc
s0yQP9cfsYn4VbF16Nfb50SmYYI1sZ02rkiN2bjsn2pCSsX7uC1Ak0gQjUmulqwyi5TuqePtmu6J
ek9KiFDHuSB/J8B+6/JDU/00vAdQuxoI1KJE4vYXSJbysyvyQv00h0woSMQHhCwYh1UU76Jpo0UP
t6UsThMdTyjAwOU6q/iJU0dXer2gewMkPq+ZKRl+6T5Dc+P/hhecwaz2qlJ3MHxW/JVYG/qromAV
3JJYsl3zaSDWjISCBSRA1NOKEcd49NKsm7RkT4vGN31PvRP+HMaARw3wuEKZOQKaqmDSYG8GJ3ab
dE905vcE/Mtodn0cUlnJ8fwCABUR6k8hCIXTM++wGJNJGZ0p3TP20Y2HynjUZR27SyJ43THPP/Nk
Hl/LC8UyHdb0atWRPR77fsGYX0ie9UubcSlAMJy9OeYGstxkX2SNb6dBw2RUKAsS0D8HkCnwlFjo
vBF2I9GAMTXFWbZ/Ap5e1Z9un4mFBcJLF40jSPLglSiW8yUR6b1SUbDXae03YLLvAOHv5TLslPkF
AIVC16/t4TmKbJtgke2otCdqxekeSdUsXGekeEvJ2wBHPasfpTnWhSW7kiZYZiW3KwttY+me7qwv
5M4QBD8egKHEwQOaHZ7VqjCXQQdoSom+m72SuP5wANKz5D2z9PmXAoTPL7re6e0GAtxkVVeroV3f
3vO5tb2egHd9KHJlcNSJYfycfeOEflmAZi5Ugt8vhWfbeEAAmGVioxVJgJXjFUm5h9/Cdp3xUEU7
yna3hSwtFZ7dMIb4z5wWkVVaqHnEYXvrZ+l9NfXz7eEXTgc+//fwwk60PVELMEGwPYjugqIOsnbl
hlPwB0KQHwFCInLctnj7Oo4yEWYmbO+0j1Xs+W0b+2SUOHiLM0FJLepCgXE/C2wVDiFKXOjF3gFZ
wI6StPswSdKezb70Vrfns7Qnrg5gG+S9F3LqGSstKyGU7Qv6tNcVScHJ0kQuR+fKfWHRM3tKbYti
9MZ6rAjzDZX5VX9f8vPziLuoAgWEmI5cg/j0oVoaFxnDlhSAI2f2wzjuC3Jo7+x842IQIsca8VZ/
EBgI1cCWMoaOk9XF3lTfWL6n92/E1fCCQ6Lg4lXAaVPAq9pbbC8zUws7gb5DxBYB7IlIsxgusCvV
ccrBKPadkr1kZYTQolZVK2/SGolntSgJ7eQozPW4KOEKtNQks4xkKvbQOZ8Sw9c6EvSKDLmd273r
By+240IMV+wL1QrhhXahATGUfS2rIRgiz9et11B9UpS9oTRBP/68fVQWJ4YebyAiwKFDTf21xLLO
8yaaTGz9kKGcfjUWr0omscMLxxEhyt8yhMVrOtiwjMsg1d+RMa0a99ftSSxcJzz4xmFX0MEy6zsG
uF5O036K9jp7nqaDkrdb0hY7tZeB9izN5FKQcPSdLHEVhO6jvRkQ2gA9Rub4LmwHmiZQ04fOfxSj
iCyJnZMy5AZG5dXVP1Rn0xgPpvvj7sVCpQDKBQDmx2vY+Cdc6NhodwOepp3yqntHMxl93f7ROKU/
ybosF9bqSo6wVmmpeVmL8tRX0+79Iv0o2fr2ROavHV4ojy5w1E/BsxPBPPKIjHXfRtHeA9XIgHpw
Ful+XWuBnhe+UbHgtrgFJbsSJ/gsRWOGFH3Iyiul75X14oXrOt7mUsQkbnEFE8CDRBy0CTmmmTvc
FLWplnoc7RuN+n0V2Gq20cwWbv15cL45abSi+Slkd9bh8osAYnkJhoEMHIp6rrWCJlGC8C6L9q0d
ZB+DDOFgURkuhue/XyjdpLeZV3o0gvcN5lcwgLJUYqG5IzRft98TENS6tlC2hWrraF+v7XRlF1uF
vKux37J1KFGExTOKKhXcmTynIGbP4MXQJAU39Wuaqaiw8uIHd+jrBy0fc8mcFlftQpJgnA2nQOtw
BUlutTFokDKJJ7M4PgwNqMbQ0TkDOTMGV2utPon21U8VXUcyDLWlheLUlkAFQMx73qbTV0Vs0oTs
h6j7aJpiTQ3vCZovcSyXZnEpRnCRm6w3m6mDmFLRPzpiHsf2T04H+gpRsYeWMCTaBBGhY9VVmzdk
HxVPI0BWt7dNy5Il09EdjApEIJ/OkJbq1kiKwrDifY62S1PRV1XirZLisYjJg2Ycbwtb3JXfwsQG
MFMtmJcXTrxXJ7qOI+s9NU0g/pu/botZ2hWE1AGDBkwvdNEJSxb1gH1MHYjpmsdfifoHJwOFSnjY
oUkSvRV8khf2BH3WRq0NZrwf7VXdvUjJ6JcW6XJ84fICoHKOd5ca783m4DnVlrh2QAYZlIJMivCO
zyPLLU0Vs7CKEzCi321H8o5fUix0JduAQkWRqzFLA6mk6+oCR8PR2barsicrzA6NOjwAgmQdK8BO
vH/TAWPDOzo4UaInbEufe8xwQpwTuGv+lxZPydvjL80HhSUYGcAp6M8U7mA1U1OTlDUsSvNody8u
8ARNIJKtZG0vSxsDo8j9fX4rijBxVjulZquXkOOCnMZu452usBeUtUiukqVDwsEI0DfOYxQq//1C
jYHjZgCQDOvFnmnn+qSV1eIsCwAALqpVYLpEhoDC60D1pg1kb1Xx2rXXXWJKprDkFiFAgTpgXuth
ixWDE3ETZ3QH2K5KWSV96LfmW9vHqwksef+PtC/bcVsHtv0iAZqHV8ny0O7B7cx5EZKdRBMlkRI1
fv1Z7IOzt03rmuhcBMhLEJdIFquKVatW3T/8dUmI9TDTA8GxDNVOO8PvfD4j3jMicO6GQ1gWNJze
OebzLRJCjP2vGPP6TBYbQ9d9D2LSEXUHHT1bjoHZDd3Onz7fX5DQVjlkARgLNVpAOm+ZCSgQmOa0
cBHAhtzaO+PWNh5JcXJ7vPijpFV4e5nZ8X9XdiFPMslN0sycgKH6NCNQrgFUsdqt+1LWYb4lIejj
c22Jmr/IMKDU8d8i5SvrsqzIvC49WSSiZKOp2GLWrirQZhhGgOYJ5Fwlk2NQDdMKmhGbGDzlw7yp
2THzmUL1VEIkdzDos1sQDiEL+zh4bdQkB29WPf7X7irSiJj0gh5ItDxIOwXqrmksPTwuG/cbH86z
aiDr6iJA4ILCE1BryIFfK3YfWGYTaDw79Vb+0k/zoa/HEwZf/b6v1fKklzc1Q00YuVDAR4AvkzZL
m03mcwpgQE+1Lkx58pCyZGtp5WlxpmieRTXPjpqhDx2DRn0yblzyTiqIm2+QPKtr5k7ROCw7acHW
148ziIrur3LNE10uUrpLme3kQWthkcN4LJpvml1vvcXdlDoCuHdSkv3vYkClIJCbArInZdH6CWMK
RrAen1q+X8qDd7i/lDW9QNsIWH1A43ULaRPe1kduKz3VRvU6Tu6TZo6vHekVFfg19cbjElEVanti
Rs61+rEFYbnR1/mJT3O3LQvN+2O2Tq56aa4ZVd9Fp6HopbrNxztGOqEfCrF0ayNka4xdTQ8BJhCn
wNtmzrhxmg+9o4qz1lzTpVBJGzRuVtzkRnbyPdBq1xngf99YlkSZrtKFtcNCpkssEGbiZgh1VyV1
2mQA9ox+85ShvQfUlnmUB/0/95Vi7bQu5MgDqEHcufTW0GfwgvYGs6g3mWqQ66o7CtBXh0S9YeCw
pDvqGNqUmN2SnSbdPVJMGkwq/6XutVAf0tPotR+TjgEr6p7Kst9oBYvvr3B1J5H5RvCCS3XTN6qD
ZiHRy0ScWfaM2uNpSNJdgvneCkuxKgeEZQKFiAKLbA5z35+AgR2zk0VnlLn+TPy3R1WJyRUh0Gp0
jALzhZK57DuaIh1ssyX5yTC1l9HRDks37rRyUpiKFT2HGNFshHAP/LzSkaV+31eWiT3L0Wve0CnK
cclS7TXtf737cN4YHtHShKL5DcJgoNmYN7zKT2ZbHNLB2nHDiczOVVRZVrQcQTcwAOCq8Tw0DFzb
pMqwKe9ApnzC9LY026lK86un8t/PyyNNzGwquDnj+UW1MvRmDlqlfwbTeL+CXS5CJn1AwwtqwWUO
8DOaKpokCDFrBlhaVQwk09UIN4RJXQZ63G2QodySS7RDTydkXU9F/yXQyJYNSURsuikcMeWsDY3y
g2Gy0FZxdq+42iu5UtySNsHoOByH5HQszJps07ufkuZQL0s4YVjhfcVb0whQg0PjBFHjzQtzHqZF
Y8OovaDc851UNcgnxk/3RaytBwBX9Kfgb1TypUvUc3c0XXvRXgz+te3bWAfgLfgJXDk6cBRMTCv3
FVN4cWLIwrh4MEuimNc2wIaz9FSkiPL9o4MG/KXP92z5ixKyMKLo4hPcd5jaeX2T7NRGLr5BKqMC
L1a5GPseYJqAOfH9vXvLQ0tvpis5kqetXd7TBv2IJzprT4nmRKwVg+O6Xc7OC612lkEiO+mjIVu2
KDvtO59GU6NqA1gJMq6+QrIbvGBJ3ff4ipRbaNBvoqpExXw6lsuXANOeSt0Iu+V8f+liZXdWLvdR
FZ1RAXKFwMZzO2QKnlO/iKaeP/WtuXOa8eRyRaJw5SqA6Q9zYQTXp4ssyPWRjnXBOGboZPAp1qak
3aZTPYAVEuQl9aywBosHCGbyJ4CYQ1c1SHp1zwBrAEwNswXx8rlewlxadESWJz0Z9QthmzmLUzCN
lx/ZuBv/AuiFYsB/ssRiL3I5dAzQrmzp6SmZ49Q6egQzNxSZ7hXLARFIp6JfHcGEDJWaTJQessDB
M3Q8GsWWlE863dsvnqoItXouF3KkbdN6I7UTUea0gteFRrT6eV+VVeuQtorkFohdHfx+m8eeuW/d
CPTjw+9AO/yFHCRy3qBlKGpJDyemtRoIqSq8bFwv3ftz8plO9qd8sHk4ztw+FFqqesSvLQ1PHHT4
w0XisCSRo1771JsQwAZOnT6j3TXdZLBZR5JPLCqGJdgGY9n8ub/OlTjDgz8JBAWKhfGM0k1tO9vs
WIYXXKC9tLT9idLizyRV+JJVIQbCJKBScONlsEVndCiBTsiL6d1PHmgY3vppSv/C/XoW0gZoBEfy
C27r+hI59cTdbsbzJinQGOnQUPV+Wj0f0cCHfkGEyTfBku91GgCG2QlsbtMxD442Q6Xly/vjSmRZ
ADYEzSzAInLXkdegLQNTkPC20L8V7QMGwijClDXDdiFAns4OY2OPi14h/eD+yr04rSKrBNdzaJJo
eucMMhH3gTUV6BBBLO6C7Oj6TPqSdAFI3fGi1h602PcVl3RNrzDwCvYd9a/b4hdvqqavma+9MNci
4UzRD5N59LEfE1Xb1Fo0dCFJrnw1S2bxtEEFX7TsLd0rWPAiW5tD4ryvzf1tx0DxAWZbVL7MG8/J
Z3BrDjNcgZ82ZZhqs3/MFqN+vX/r13TgQorsPSuHBH0l8jaeT76Z1vDc9M4eBAIf0tLfI/aMgvLX
fYlrR4UhbkhPYv4MnkzS7WQm2odn14ZEvqsyHqZmZNmKvVs7JHTRIXOINmXwK4lvuHCj7tKAfsUB
/sHsl9DQnysD8ZTXhb5qEtqaIFQRUBdBfQzDuqXFDBoZi6mBoMShD0mTJmFma7uJ65u0Wf6iMAa3
LVIdUAoxWuV6VWngDimp0DbagDcyxYKM6P7RrLjsKwFitRfbFqB9wRl0Pz+Njh6l06YZ/sIMQIIP
CjugzXU0d19LWGiaaE1qo/O1qENNr0OFcq2cB2ACQPM56PhCK6+0gtRZOPcHgWPPZhJyXNHG9CIv
HX633Y/7m7X2lAWoUryMoM63NLvVUpR94qKOmAzJo982vx3WR5ljx2h23Kfpchra4iGgdsybQfVc
F85YiuMvZctWyCVTbqcNZC8ot1jTYwWc36gfuQYCWOcba/PIGhWWYk054PNQHHnrkZdrJATpgyAl
SL0ykC00827SC4X6rVgGHwASDCV1cIiAjl8rR1ePwRQkLTr1PCdC0BPao7MhyhGPq2LQrAHECpg0
b3LIqAlOuQ5C1hPg5Q9Gb0S+n+wz+52cU8J+I42GiAqFWfBHyLcVAA230VwjP1nevks3jWo28Irl
hq8TVDEi8XTzLKnYQDtoJQoiZRU5bJcMe7OKBtcPG7CMVY6nOJ2VoMdHUhDvc7zn0AgtXV2rYp3e
1VaJ52oTzeDGc/smqk1MJkv3rRf/xeVCrwjghRhCADSkpAsNT1pWBKw86U0aapRGGQnCDIz76TSG
Zt6EQf/Cg99gUVA8j96a3eWrhdKwSHYEIlslxcFISnpZZ6KHEFgz7wjQEwmztrXFqPcpRLqn2rgW
9VGOapooQX5xR2hfhoMzzg++W/kbw60fk7wt2pBn4PHA+KIOzc5uELPG/515M33oR3uKKeJXRcC4
ptgC6g04NjphbjicatPvHb+jJbxe+bGxZ2CZbLiJRgVkWsufoEHsX0Fy0OCWDZ15icNhbjCFjZ4f
OpY/enhJNi8dHfbIiD62Y73BWPGNkTZbzSGHzky393VkzSABRYWkOLLIuGvSK8mtWTpghkgF1gK+
GzNtn/1FAdC/lGBeGyRvov3Se5BAmrDTj729u7+CtQPD3UU4iQHfWIi4chf+1mqZRXDdqlNfLQ8t
+YgRUbvU/Oe+kNVtwvPBBqoc3Bny2EpqmGVl+Ul1cgYzZNqGqHAua4YIPCD/CpB8bs5sC8w4EAAU
yrYnfTzO4xjhtvxB3eZhbPUqnCst29xf1lqFWPC3v83JcMQQpOvNm4BBZn4RkFPSNpFVBFHq2mFe
/nbyOuTeQ5HEwfDiumTrsV85oD73xa8d3aV0Sfl6MtSOk3hoOKOPSRvElZVu/U4FthBWTrZFProK
0e8v5jbLPhe4R98gRVohh9KFdl/vvZQekoyBJ4SYhxF5gVJUvm3/YTGHL/VsHv2peALJ0+/7q10L
q3xBk//WGArTeL3X3NKyviprKCpDk7AdtDTWUk7jHF29YZZaqulWK7sL3m8A/sBwIAorkvXX6sri
XdDUKPPWEbB7Ue6dDRVD6sqiRDEClIMAycNwS7c70Otqmic40K4A4Ag4vRCD4GKnR2Tqau+vW1/J
kha0lJNTJYlfnoxqawdhqeJ9X7mDWAZYNkSOFYyyktOyejTaORNaBQvrnBsOSIseOfmDYXx99d3D
7JX76vDGRSfp5aU4ORZI+hYg6QTifPPV0I4tOxjch4t+cvQ+LKenfN4G9g/q9+E8f+DpeZ6mTW38
nMYfQ/Knxnys4M/9L1oxclcfJCmo1WMIMlp9yWkatsurMSjSC4rtfbNFF4batjDKvtVKAkoRLQqW
V+6fdfY6NOc0+Uz07/fXskIPJEar/XuYMozeq41ucIMc0nL0kS9f2/RI5++69puCySnhoZYcSdOF
CTejpngh/IDyTFjbr/c/Y+0OXn6F2PKLNTMD4QtcOzlp3YeehiQFD9nn+yJWbyDiFDCli1jZE9t+
IWL2XLosHU6tdPrYWbSto5N9GZgvQO/t74taX81/oqQL0gcl8vsVROnkWBVdNOcHrqIJWomQkWwA
TBL1KxSc5eQmIGQ0rx1Ya+pXSNh+D0Z/Mz+SqEu/3V/MmrYjDscP2mi4QyvZ9b6VkweH5sP1kWJL
Q8OP7//82rFc/rxkGDMbtLWmhXWwYp+Tje4/dTZAB+8PfjBRFe88IIrRdSVXMKEUAbe4WZ5ottHJ
YWz3rFf4z7VDvxQh6RcJuoU2DUQ0ub0h6VMjYvlKlRFcPQ00KAh2ftSH5O43nbmzPRoeHgxh7j2m
7xyAKt6RyAAioYGRY4LTTdJczS96tKHOCLZpH07PoLNRpIFXdwlvBmAf8Yq8aYC0+65wmD7i2ZBW
mzLVIzI82q7CmqyFa4gR0ZaIZzcqgXJKTjfMYa5T7BKl/mNv5IdGB/baWUAd56HyTyKTaTu7S42w
YPWH1q0jM0gULAdrig16AMz+tJAawv25vjfMHhs6jhU5ZXWvb8c2ceIgt6p9WZXzjrtD/eH9FwkI
AOBWcYCoZ4udv7BvAyax2i0l1SnHjs7IzOyG7CsKVfelvI1Dkb3xpRix7Asxok3DCiZQKxSj9whC
89BPq2dSZnFte5jP6mO8YrmpkR7KvOXBwmDKoQ7iwR5+OLz4xk3y3Oc0ppb75DL/o+LbhCm6+Tbo
lRhm7hk32V6RIjP1OSEnZH3/cRkHPSUqd2GfNyD6LsH5MZR2GTJ9zne1UTy6HdvRdB4U2rd68Bdf
IfkyQ08Wkxb4CjKnofd50ZtwAay0sz/91XKh3qIRFqcuXdYM7plazCEnay6eNK3e6cTYWRmcdlHT
HRmzZ3eyz603v5RV/cmdVYHK+kL/lS8j7kg2g7slhfxg+mBN59QK9TYyVR0HaxYDhTV4OU/cJdl0
503FGLfLGqtkkcWfa/Qz6/n2/l6qhEjGu7Mxp1cneX0anJ8132vDP4upiMrXHDYoF0DphLf3bZ2V
dXPgpalbnUyU23X2OGtBpLvTXiMPrFWNMliDKgJK+p80ya2CSW2yWe1VJy/7jtIO2qWyCEnycMAo
yaDIMFS3DWn1YNtPaK5V2AixWfI1vJQtWT7KbKpXJmQXvRNW9ochyKISk8FcXL6u+ITanMKprGXH
r1YrXTkPOQCQovvVKTHK7dSBtFP/YEx13PevvmgRZ7FhL+HYv3NYyJu7dDAeSVALYeSWDAgdWgyP
IgtHzgZNHb71MJMfRq+C6q4pDmg7oTPI3AjGjmuLi3nqHZ1TWFy2tB8WJzhWtfHAdRfVrMk75IkK
S7GqO5cCJU/SEUNrRks8wNttzsJyiRZr0/m7vAQZajiYr8TdcxUeVKxCVhrhqkW5E/3wcgHacpd+
BI8AwNZaVO4aFUnt6s8DayDck2HetOIExE4700VbUQM2sIo+se4vYn4BanxLTSHZL50ScXnAlxyY
xsE5D81B685JoYgo1tbwZgVB6IjhBTLRLm/4VIC1HRDT+lgNX7xcEcGu3VsEKsKXoPn1ZnJIMuVm
kw1YQg0yscZ3NrTXXgE7RLfDcrLaIa6W6nzf7r61cMjHfilTslMFAescywGbrVO+JXUZgUZolzb6
pu/KuAQFb4osd1+RDTqctg3Ltombb5ASRiIYbx2/PjGyRDn+zefNY8WzR1CQHGqHbrCaKOPZr8Iu
49zsjxw0aVrFNn7PD00XHK3EOzDbjfVKNUBrzZdAh8VoH3T53wxXBUp7Ad+uaCkcDn0Te82u+os2
a8wdgFMUNbLbycaIYAvHzym6e/sNMjwgjr5/LKsm4EKAXDo10XmVDoDonlzHDx3rMIOA1uFk62qv
xIu77pVr/7QgN9N91e6tKuF/S5Ozf5Y5MzQRAIHcazFfWNh6H9PpRLtT0vCIqFhHV6/UhTRJ/apk
dM3UBAq94sMHns2boSxVT57VFMvlZkr+0J0ATAwqFDMTt9zXnRsOrROWbhvmuX1wwanH6uUr4A+f
bJNti8p/JQ46jRwryiZwB47u5/uHq1qzZKmGEvUiX9RWvRyslRx1pUXhj1dvwMWuSg6kmZIB3Ri4
1EY3hnOyX/jZUoG7VXoigtOLd4jLtdz0epxc0QxRYn+cQVSXksNcDtuy+ccIFDGNatOEk74Q15Xc
oV6CC6H1R6tK8W5UJOLWSoFilghYztFiIqre1xLSArS+IN/HnTbRKdp+TQqMODvpyfNkvNbDs++c
taULWflpoF8qwkLSxHaXRLbFQzLsGvLVaH7yaVszRY3yjWX/xkRffJj0zMhnr0rZjA8r3ecBg7F8
QObT9qTPB7ObN9QCqL059ebPhf7S6x8D22bJn6I7KAfX/T/u0f/tEAgdr3cInf+1kRNYPbIYEdPc
5wnwvjA36q2DuGThetiBqye124028d3Cu8jG54J3em8k+gN4nX7dv0hr7x9UJg0H4DxU9+WXyTB3
mF40o5G4m/vQ4ge0GuxHLdl0jsLxr96nC0GSaixjby/GhIYc25wfatSlu7o99jNXWP21KwWsJDrI
QUIGDgTp2k6FlmQZgf+fHSdCZ13njhF10tAtClBapjuSqBqkV3XrUqR0i5c5S9ulhbUn3RDl/Tbw
v0/IQ/Pgtcz1aNLRp1Fmm6n7OuVbdAtFpjbF7vjcNQi3A9VYhtVnhJhDCmpl4KxuUBRGoFmEip6k
evky090UFGE17nv64gx5ONAfNv86laf7SrRmWC5lSjvgmhkxBmFYnCDf0zBbsv19AaunerEoyXLV
TZcYS4lFOSON0e4V1fRb4Grh0vGNYX/o0919eWvPFYSQYhQPiok3DKW864vJm6FFLc13A5s2GKCO
As345Iq2kdJULG99//4VJ0cqljkUvW1Cg8A1hsHQ9qBYztrdw6AqXwyfQBOyXLirSzD+ezqMjgl8
rzPsHHQB56qJdOv34EKKFCJAl+2+B67hRAdUP+az7R7rqtyBgWZqP9TD2S5eEvOxsIzQox8pOGyT
7jzxbVUd7h/eqrJcfIfY7Qs3By4MU0s4vmNYHqvPQRENXahbces/ut72vqhVc365s5K56XrdHIsC
srLsh0ZeB+cX7Geefy1nGgbFZ+ac+Lxzi+8+2w0eDUXjra1iRlwNdDGDDN+BZDf4XKWNX3i9aA3I
kU5W/arzT/qMKT98XxROCCrhKEjyEJNCQtd9LVT3cg3Ygke9aHQCoMS6GdvuL3TJQWSHBiQyspjb
ho8pTfP3wqFViNb6367LSKxnRrJ1XF4AKF38yWez/dDn9c+x6FRJlNWjh5ajqoBWXWAdro/eGyfQ
KoqmtdZuY5bqpyz3NxpeYXlbbklbbvpB9fpbIdE2sAX/yZTCb1jhNqAeGvQA33wG0CkeSjMmdRv7
+rzV+LCxq+Klq7ofU5Hs9SbfwFRuKM8fB8vc3FdH1fIlRXD9waxH8RKwMXwJ5NpR7h5Krw3dnMSj
v9fpl/vyVu3KxdKlm2ZoQ60NJsyk3sHuo7/c9bM/s0d+3BejWpZ0yfwhG/WiF3Fru6+tYEP6z5TD
gmG0Yqqj0AZduy9QRINytHh5pJI/c2rGwewPe5yn9YeE1b+qaTpkSRPWM0h/bWpHfT3EKJzs/0Iu
kuBiqCeajd4u+oXl8jVrJBhogvxR1j8ZpHusdfoNAw7iipRHXasPeblsvOEv+hUxLNg1MaYPb/Fb
uhoPuEujRn+xGZT7fGkODJg9DqwMdRzFzq5qzIUocdQXK2wyo0nsDJfFInM8GNrZWPrNUFQKsJE4
oJsDRDeLh5l64NyQ60jVxHOb6RBT1jzs8qMJKEUVtyqUz6rfvhAj6Uk99ybVAogxE/6j1Ow/ReMp
VrKqihciRKRyuWFWmlTjAosGqsWnzMoeTdqTUJudAQA7NAiS9stSznEzZyqarLXFQTCamzBnFDsp
3boU7J7D2GFMkNOWEYZ2hAlThCVrEjAGHhxMAMfe9gKMtC+MwQbg16sP/Jmqpnirfl78+8XWBa1W
IDmBn9eq73P+I1GBelZ/X5BtAoeBx4ZcHOWjhs9fAClHI/hznravuEKK+GLtuqDW/68IaQnoayNW
bwDgbfub3ImqIcpUu7SmYJcibo4ZMzp7p0fUxpNjAFYvjw5hgnpbNfeRYZe/4UZftLRV5CLWbmiA
ghhqvaBavBnK26RL2tbZgnxSjqzcwmPL6j/bJH0GuFmxibeikCsHJg7dE4CU4c+1HtSY1QHi6Ko4
QQWBe8y/M0QiXeK9No3vbu5b8JVYTCTmxVxSCzyyply11/JqCQoxSwl829Gy/AL8IVzmItSaXTd+
0Q2Ka4Rcj5vHhaZ6ia4uFD1jLgJBzMq8iX56vph2QjFYyR3RPwocc6SP1NohQmuN0AWfjUrirX5i
tSjWB0i0A3Mp146mEXhpimF/JzZqn0AKHSJTjUSPInWwui7BkY6R8+gCkNsTk3FJGEZGgOxsDpqo
d9qYGPYD6YNHc1YRq91eB6zoQpZ041xXWwKnhS8svQLc+NqxrMzNMAdb2iabvKpinbPXthoUbZ6r
S4TvFRqDmUWy2iylS10wPaBBsrc3bT2hXzUdwyDnDyXD/L77Srp2apiX5jpgqEP2Xc75LMlEnaYG
b45JfwUzUJy46Z6miGVurSMok5B+eCNBxIxyKRY128RgWYfEkjMvE5JaDIU3puKDWhNiCli9GGUB
HZS8o2f282hzBEyN/wGdFqFTqTgH1vbqUoIUsIyjUyae4CpZQItTN6jeI/rLEyt+/5FgRBnAuy74
h29GsKVmgnaIHpXDJXlg2qF2w2lUWNxV03QpQ+jghT8EOVeqtxxR7dwU4RRgxMTnqp03brFL+jEc
zdeEP89TFxr2x/uLE3t0HY0hgrhYnHRKoHU0yGLhWVJYbUwrO8z0bxkaTumCmc3wNi5X6cX6qf23
ndKpadxI28GBRJo7H/uq3bGBbApQpClu0krO43ppwpxc7GnmdcB5zxBUVTuWftSLOgqavWH+ybKf
LSk3jBxH+zM6FEPbeqhAyW33Q2T1By/7cH+P1wzIxR7LOJYGI+EwBg3lCk9vs1AfnbNZ9w9lS7Y9
U81uV5ynPIE+Z6kfoLaOLH/wbMyPSO8HehkmyHm6yzdP1f6q0lt5jnjeDandOHj+LcFLmf/WzRYN
RVBY+k+PCWJJDQ6QWmD7/zFGBQpKKVoyYrmYF2uOYlfZRm++ACud099jcBp8ePTkm7U8YfJG6I7k
/88cyHAJA61CJYa/Y34mj6vhlRqHqVesTVy6O5dS7rZj+f9dSkRFn0vbPKRtti8yI5x6suk9TXVT
JHmg+xJYTx2jcxD0iY7W65sSEFaRIqvKM+OU7TxCGMA03HAfaD1a8WxWS8h9zNIjbOr3zHeqiBhG
ujU8bDPa3n4PZCl3gUa1pzrx9bBAm+PrOFTs9/17JFmOm880rz/TABI5YQ0+s5uz596uf2u2uTEH
Ffuf5LiEGFA64G2KuS+AW/iSmKLgUzCbRns2Xz0jZprC1q/9PHoP37ob4B5l7sIl5447tWZ75lst
+RjQ8/1NWv15vAwFDB1MR3K0kplGhbYW1p4xHcchG0flqtZ+H7kIPA1EPzrCvutDqMbB0xk46892
fiz2vSpBrPp5yTuA5MJprA4/PzsfneoLU0BQVn7e1wXvHJyeDho1ySfMVa7xXNO7c2tt/CJOPQUI
T/H7cisz67Q6zxL8/lhu7CRUGb2VG3D5+Z50UcG3TpsRdcGz3XUH0jtxGnA0VXj7+zokOSxxA8SM
OQEIw4Dgm+lHBTgNeKM77bl29kvuhEt7zp02Coqf9+WY4ipdGLo3QQGe52A3EAGBHO3WVuJiRg2v
z2LiXeRz34qM2i3hp4m5zbQ8iKi30JjAch2zoIZzIRNKZW5Ail9tprcfvGz6ZiVz9WeZ8+IFdZrx
I0A8+c4YUv+FFd60BR68i/R0QvQ5tZanmnG/ciJo7sLUHuQFxbxUyQuNWmXrqV+T89CPB5vM5p6R
fNm0ifX1/l6tCRIxO8rSAIHdzJC3q6bygrwj547Ww2mpa/3olfr8uhh02d4XtXL8OHVg2Wy8HfEI
lrTM8ieSV1Srz+W078tDSh+H/BWtvvelrFwVSMFQYxcv/1smtsWvaTpWXn2m+aPhb8t3AuaEbl39
vmRJ2KBBvRv8fsFezeCJFc9+qfDTqiVI1sRi4Ay2cojQjd384rab+zt065ZN3UdLvABrYDKNL87p
IoDFsBgz4y6Qz7kdmvY3Hmx1M06zn8uv+3JulwE5aL6BNxJMQ6akw4AVVp5TTOO5QYtMXLYKa7Ly
83g5ofkdYDVM5nOkg+iAv/M7G+xvU/8n27fp+79ehCxwpChaQZckhzQNzlDqaTCcO3R1WV/q+p3J
ViiSoM4FPgodnGCXuYkHhgFhk0PG89j9Mr1f5N3xgIkzxtZYmAaDAbVSuNHOi10xbR7PWZoAmYqE
uULAreWAAOw+Gl7RcoOmmGs1Gr0y9QYkgM5O6QBYc/Z18Mqq5hCsHDKyxUhugePLhV+VsDNk0JPC
Y7lz5v5DC/vHFfClW5uE+in6w8CABTqv2zpqTzKC9nj37Dx2+mefkrgMmtgxvty/CjJEQxw2hhsg
QgDeGxV5GR64JHbCM4YO3TY7G//41U6zt+2fYf5Vmj/3qYoOdW3XUNNBQxTQDKL/TTqaOpvSbIa0
PptD79zUf3EsWIyNxv83J/vW+3phQpY08Bt9qvmZAOr6FDAVdnxlAfh9QIfQiw/ouBwNDo6ZtVnG
+Rmw8siMA081WkgYh+sIAfRagjgOpTc8UjzpdkyN7uVe6vOzm40Ry194/tI1R/+T9pmWS3z/8FcX
cyFLsoM1+vqDPoEsTLFrWR5pzA/vS1jRYsy7FcTlSIvBXEme1Z402wWqi58d/bnvrL1fDuHkgRqz
7bf3Ja2tBWVKy4U4BHFvyZGLg59aUuEJ0w7n5gd3d6m3+4ufF6ymGBSPIEFGraQjz7QU/VBnAwOl
vNhVkQWsfv7F70tH0RjZ4vRJ0Z/r5agVEfEUOd01tUJ4C2Q4XgIocki/T8GpZhlDOZwL+3czf+uy
XyAJRPNzBZ4HQ5mJWpUGPIcAvmP8qsx84AzauAgEzhmUQOhtjvVi373OIIzi+hfMJw7IoSYP9Cdj
EQixx2RTVB/a5QnvtzxT+AI5ayLsG8z0f58ixRRNEwS9qVn9eQbkhWnPg4b62/dCey7Jtq6BwT4v
2YuZf7yvLisuCBcYbYoAsyCslHujU4taLQhhYYa+dt9BlM1TxbrWdti34UE9KA0CcWlZE9UtzS6E
HfJ4zPJ9G7SHYUG3mL0Hx9i28b/9xYKA48M1Roh2MyVU95Gj6YwATRiO89ICkznR+dOgZHdauwZ4
XiAbgcnfwjJJ/mEqamZSPL/Q0qTRnabihBH/X7au6FtGZIYIE8kOyf/Yi67ZWpq0Z7197DJ3M86n
HlAs+sIZVxikNRVAb1ogyPIAypF5AGoKDuLUNPGwz5gVLzYYiLMZuKQF8+0VyiAOW1oVxp/ifY8q
B1gaZVI+J3EaN5/G/jxapPxal1MXG9mXJhmtjcnS5ut9VVjZQzRjIkY0QGV/S9CJcl7hVW7VnzX2
VKLS32sPvrnPlnh8/4sJewd1wGMJz3I0H19rQ1Z4mT0skDSlMQGwfvBVEJAVfQNVA95FDpqbkboT
h3jhNTojyats9vg5aRI4pk3WqoJpoVHy2aAkCT2AQgMNKnnAoCCgGNTq8czTajsTkMAX07M+FHvU
8V5Kr3lyLcZCPdXfr354yoJ5Uow2QO5HukmmnqLUhaF45ymxQq//OqZ5lM4qJruV/RNvEKQOBRck
PMv1/rUTTwaLIreXfzZ+Lj/uK9rtj1sYSAI2WyT1xPAEaeuAMQx8Wgf5eRjKI4KiIxJZCrd4e0mv
RUjRVt90ftLBYGIi2hgtjb/3Ne8pWFRscqZ4DVxrAeTgtYBbg/fmDedszyZ7tkiXn0nSNfvZxtTY
JUnsCCM2nr2gOdjG15SBXttMY79100eWlPOPNC/qnz5t6TYoUa2ZRsPeteDeDKljDOCJw+TRvvbT
LXrxVFiPW/ciMOu43EiSoylTduDo4BltdF3l57yodmgAiHxMUVnmw+BPBxdhrxIuIINX4afFUAH4
MmR6RCJO0qR+YCSYuFWcS6IbkY3Jp435GG44xRhEnY4xxp6COk5D81zhu3MIAvh/WmajPQPIoHgE
bERhU1cCB3wQQvC3weuoZkmuAiVWFBEWcMAVxaeZeKgTxqw8NsmDPz5l4Hwnhh7z9mfgtoqY+da+
Yk49jIUHb4tUiEwZkS3muDCvLM+gqAoXOn0pa42H2ei3Ycmt19rqNvfvmUxBIPZe8LiIbhl9JVwz
TUqrAg38Z7+0wrk7LrSMsmA/ZM7Gnr70/tbWntJu2ljmA3GrsDa+BgGLXGdT2od8jsxK4WFWLr7g
U8MAQaDEb8lFygrNwUsylGev3HbpHhOw7y945dZf/b7kV1hdzCgS9uUZ8Imyq8OuR1MuACP3pahW
ISkQLR1Mu+3G8pzmTkzZDwP9NPclKNZxQ6JWzW7qzF15nv2obQ6TufO4QjdWF+GjPISQD05ftsGp
hdfa/5D2ZT1y40qzv0iAFmp7lVRbu91tVdtu2y9Ce5NEUfuuX/8FDZzrKkq3iPKcAWYO0ICyuCWT
mZERKMxn5+EndfauJilPbI7g4vP69f0ByV4Q4SyYI7wJh8IbXd4QfXuSRO6SP7sbER9nsAaz7Drn
YFosthSSndP5YXQrrzP3+fCIf9vkiJ4AiCn7dh+S5csUyagWNo4yVLy5HDmcPsprglMrTH0yG6fK
zrr7aGb7dMl9kN0n6nPkyvgUN03xK5g/B5DLFkwRHeo/lNRYqCqIowCkllF0zCKvGu6u+ADdcmFI
eHn0ulkXpIIhooVO9b493V6urQ0H2BEaNAA9wdNNyKtNYzOAZJr9Oft9th8lG25zmiBRiXgS318V
YJqxAy4PINKzYvjMPChPxpsC+i0Zq8vWvsbbD0lO9MajxiycfQuI34oRXB7zFNguarZeOUgCvM2R
/DUhsrjRUsv1wbLoOQYtA78tQyf1h2jHpCHs+nmBFb+wJMRhNJqjMbFcenY1r4PmxLCHikbfS0Kx
zYW/sCK4gqZqa6cAluHcpd4IuXhZ4WpzFHgm4UHh4maxhSXJVGdUVCvJzhE4l5GBmrwiP5nl+fb2
3Vx4kDsjzQIImCFSCoAotER90cSqUPDNxp/t6dSM/3BEwMgDkC8yK6AtEI+6lvXGbFbF2Ub1MN0P
7u72GLZm6vL7/O8Xj6KiQZ/8orXFeXE/mXMXpEjaxdPsZZB8uG1JbNnhvhmQbmRnkJcCXZ04XVWe
R6kNivwzZUnr2SP5yhLnE5hDfbUqPtZ9eUQ7gJcZCTT8Oq+rCcB7dNfa0f1ODaR9kBCHy+Hc5sKQ
U0Yyx6IobOnRrgH3gQyevbEtOEsNAhpEtniWCd/PsqmvazPPzzqrnqoo+pG53Smf0vvPEC4beB2C
/gkE7sb1yul5C9YW2sJM8uPNlFWvN07o1df53y/2Rbo0zTJFTX5OdCBSzzKOBNnnhW1tTIAqNEib
nd3l1d1Z7NPtvba1BDb2GFwy7zz80zp18evH1F7iuWvpGVwAQ/FRMT9Wn29b2BrApQVhAAuEkiDC
wi2QXU524+vtz68HgKoZQZUGcRh6SWxhDw2kcRFSwrXoWXPQi0+9DknG+PdtI+sxXBvht87FLM1W
0xUg56Vny5p8ZnwkpSxlIBuGEHxHU6S0ZIIFNoDLYHx2Xd8qK8nrTWZEcPZW2xYW+Oro2WiOSXVa
yndqFdyeqU0TKI8C4Q5qEmSnrmdKm+OlLWssh63sl0XzRhAyufrdLyEsx4UR4VKcYrdCxg9GRvqa
Jj+bSMJFsD0IxKg6tEoMhKrXg1goAXnghHlSQDPW5LXnlCgFdbK7d+Mxzcfx/+yInOOIGXtdRTPC
uftCe4+A0K6Gzsbe2Y+2376mqafLULcbhc1rk8L6mPqwpGCaoue0aD0KZDmrT0P+qHCuaftQans2
lnhQv9zeFfwQXid6rq0KC2ZM49KN6HM/D3UQ9UE1H23mkfuLXQBJcDocDuwCIaN4SpvOBo+/gukc
Y2+KnrTkx+1hbLkB9Jy7CPQ5eExMXiukKfskVRjC5MTTog+RjAB80wBkStH/zNW5TGF1lmhEzwit
87MC5RVXCZyiP9weAp8DcSVQlwdnJXrNkVESLKBlXl/MxGLnvgsYYb5DH6vuYaGp76YSV7AxGJ6f
hGgJR0TBQV+fojwfWWFVY3yOtXJnJO8gAy0ZjMyCMBg3XmYGeZD4XD41xq6StY5vfB6ZfE69QXDD
rNLgUNalczWoybloTyWade4OWEH0j5ZOC2vKO++5F7q4VAqypJqasOpcj28Mbcjfb6/0hhO7+rxw
MUadUSVthc9nqR/heFMLrOqt5EZZH2wHGpoOuGRQ+QeAQThySJIOkdMO5YtKgrKooK6aBCY9dvrd
Idy1HeF6JFNW5UoPO3bzMla4IH/enqz1UiMZgRKRi4Q0cCVihc21cgaYVZa+dD8s6x0q87c/vzFN
OArAXuAwoBlLzBf11B7VITVdQKucrxaazukHJWkOKHJ8vW1ovehI4eHt4wDrw4E+xvWeiuvMmdO8
j86t8qHo9/Gyt2RB+8ZUoXsNcTvXbAJoUzh0egle1gpl/5cYgh/fy/puPCDyKBefF64KUpC61F18
Xqlfne9VJ2lUW/s/FEgAskGdE1C0lWR80bSF3ugte3HpJ8N4SfIvLnsB11t0v/MA9TBeNRzyhrMh
MiibQDDbo9nlL5WSeyaIUGyZnszGQoA8B6E7Lgzk5E3hgA/ESK2eOMXLc8kUDwKEkrMt+75wtit3
IAqrouKFLDsyHotRshSy7wtnGgjvEel3/H59OmbTXsb4vXEUUM3GtWNAadBErfH6KNRareImLdkL
dd4geOmZFIBicGbfPnAbg7i0Iibm2mIqmlyr2IvieuUP6/W/fV04axlpnTK3CvbSO8Ey7Vpy9xXk
oJjAzxtHZaxky4d6xPqClf9lSb0aHFYylr3NNbj4vrDEhobGXmYm7MUmuwYqBgv0gCW7VGZCWGao
UqPMhXryi072bhKkzkFLJSY2vPflLDlCIEMHNpU2gIcvmWMPP2dKjDOp59k32yqCTKu2HG+vOp+V
6xgNq+JwCWxkghAICk58IqaiLGieeTGhzmSkNIinQ2n+as3MK4wvzVJ5t+2t9zAKmkiPAwOFq2OF
gsr0KKcRQoWXRnlLWzTAdR/+mwH+Ay4inb5PmKFXNbZZE1r1qR73/+37fI9cfN80p7icJxz1aDku
xUkKc1vvsesJEjxtGdN66V1MEMjkKyMY3CfW3+1H0Gr/B59pcj1eXXC2BZpLjRkdBmckYQHAKnPJ
Ht5YY5MjZ1G5RvsA4s3rKYKgWZlD8Nc6681TdbSYxJevr1X8/L+fF2P9paoaAg4r81w21ZNDlF8u
erMhABQgpXGAlIdkttYnEm8wGygIdL5BU1jEs7Ka9ZPWR/OZBcn3KtkPBbT1JDY2ZgzdKLynA3U+
PPeEQCRPM2gtQDrynFUfpmlnyOBJsu8Lpxx6hrbOFHw/Mc5V90E3JCvOV/Tai7h4CCNtC/wA0jGE
2788FJQ/yZg1nIsyhPp2c5rS5ql1zV/oGPtdT81DT7rkwb2zy1UHrhGt5Kgj4b8o2IvXbqINyrwk
en9WQeFQEs/kva7253j4efvMr7YAtwMsHLIzXMNcHF5j9JPiqEV/Tt3aa4cAnLsVqbzwtpXVyYcV
sMHrPNjVuQTn9SRGU2/XOS37c1YcUEJM7MCo7nVeMAGoOaQ9uWzaGs6la32iTXV7zhQHHMM9xNjd
WbIXVnuN20AqH2TOkHUFcdH1MOjgMMtBGz6ANoe8O36+PUkbX0eHoYGmEQCSeDr/+uuQ56uoMufz
eX5AFSyud//p8yL1njIM0KVe8PnRedQO/Z1013zDXv56EepPi8iwmgGf75R9vDPJ/cuLz3PIOhjB
8RgQpp5BSTECYHA+D49aeRzi0+3J2digV58XIkSmW1BqtfH5OYMC9XtC36d3d6pysLAD0jrO68E9
4vXyWkqKprqyVs9pG3n5wwya/bvHAAPAOeE04yCIQM2unPRqnBMVfYYRRKENb8prH8RGEjMb25Tr
oyLW5ckcVLmvx2G6SCDgPKvn3AqqKXBkTRAbS3H1fW7/wuFOg+pWyYTvt+ozZxov90sqiQz/NNJf
OXWsBarOfB1Qylr1gpWUOmgsNZZzFvfLSVGraq+3OgsidOAn8LVtmIBBnzj9F9wt489aX6D8Vo4q
qD2yTNfOqZIWPiGZRnbQFEjQ6e1kntu29ESTmPnALBZPSZukP/FqhQxmRtRR2euju6DffLQenMUe
9kOiFwfk9ibfmEv2DU3M7DktxmoCknfpnuwJun6aYsd+5oDjIDP0tnvIQZXuokO/g7qG6VvqCDUp
uwAdXdSq847OsRLirWxAalFLDqZZsqBSxyTxIA+Q7UFGFn/Xp2QMo8n8prTDBNZEdHlRdeiXXdXa
ANnqsQ8NXHZc3GahnqFT7RF9hYrXNUtX+Y1C7NekTNiOJGnyrslo5zcJa8OqnJefMTGGd2WCXt0s
X3rfSbXEd5RW3TdRA5JYdaxfcofGfsMVypxcG8CeDcnADq0VP9TRtvd5aZHzZFTL6GmxGfnzXFrP
lrtoPzIH4oV+xeY6hO9XY8AezMEEMUHkfoDKNt3Xdvy9I5EjA9iuNyMufbg2ZOWw4fGYuN6MzcJI
Vw0pORsk8YpoT9JdZP24fW7XB+rahrjhx75uGoA6zloauE9JfbfnxOd5kglJDoes6GkcdAuU5WQb
Z2tSHlq/BM7wH34/MFC86ZizMQmOTSFlU3Qxli5G4ODo555KRmBhkq9PK0ZwYYD//cIjDGj0ibXJ
JOfF/MUcw2toDGZtLuW5uz2STUPIXaJdF8/FFaIKDG1tzaKanDPnZZwORvRpnr84OpU8FLc2FYjO
AOHgbnRVSLcGpo8j3r/oUGshIPxAAfikzafbY1k9JfD64fIjXHYAYZeIDquzJOubZjLOCyRVFjv3
yumpJiet/0SzX7dNbW1gQPgA7gSeEjgH4W5uS3Xs1H7Uzkb9cVI+yDh9Ra513DFQUsd3kfeFx14V
pJg+pZoWDdq5Z5Pnzr+zejyghuQn2YPr/NTbB1o/jmrsK629q6p3U/cJrQpebTW7pThrxdMIGaL6
h7Ec6kTyXttayb+/DMJO1ztzaXvHiF2MPKXQe4GWrW/L9Km2Jpc3NKJJE9ftSueVWRPN6djo6Io+
qvO7RZJTEPU6/0wuwgUcMAuqNUh7Xw9BVXtVx5WGPW+ovl06XqEzf6o/avTIWOvrMwtq5b3t7BM9
DoZxzypnr6W/IrAJxOW3sjjqzVGRhWPrQYOiHe8SBwjljS4Q21ocq8VjLFRp43uZcycnHwZ9/X3B
5VbakNKW4vtz/Xs07B3Ru93MTk433B0sXRviG+jCdbE6Mkg1wpCBq2nQ/Uyq3rD2WbCAeQIcDPCN
lahRwuv7MZrUQkLKD7SGpmpVnca6+9ZMMtzDlinebgbvaKNxQgQl9Hh8RWlfWmCjGZ9AZXVoGxRw
WxdE73oscV/rk6WDlfyvLSFtAKmmzmUMtnrl1cBpHuN3taycvrXLkLEFbM7gyBrxVZq540iiNDLD
2h48F/pzd0OoOU01InH0Tmlo6xUj8iKhOUOrohkmUD5Q4eWraNzh8NzrfmEFyEMCnhEEtSL8S1Gm
ecmIaYZuk/gq5GXuRrTzYfBrBJSSOoc4Xm9ii0K5wuwWDKNnu3ZQg4y2H3tlkpyVNY5DsCM8wmx9
cAAPVM0wdSIf6kW+nWs7owaF9rFhu2Ho/RnqfG3+xXA+3z2FvH8V2w25A3QbCWGeCxpLdL1Yagje
vljxXG1/+/sbu/nq+4K/SeJusuoJ31d6H7TOJPPT19sWNs7mlQX+Cy4cjZ1mbhp3sDA2e835mgJU
+YPKAPUbBwbECkh/gDkSkB7RAQyRVapOP6qhbT+z5PnurjLka0Eljc2GUwlmC6HMocRWnfTGoIau
Ufv1sKOR41FZPWtVFRCMCFmWaKyUTo0whhTSYkr0nc2lb1sfNGj5pMe2lizL1sJfDEk8Ok1jD5pa
TliWtH62C+vNGesHp0l2t1d/beYP0RhvHYe11SWAHpu4VrNoAbx5l46n2PDqXAJi3TSBegpuGpWg
cUKIExKzSIhWLwsQTwe8EgfwZ8s47dd7GJUTNLG5CKSQ+hRD1hj995WRmQsgjpavNftMAUduWEyd
JP5eb+NrO/x3XJyVBtt4yTJrOWugQPq53KmNh+ACXFjI4tm4k1EJ+uPmLj6fltRIU6UBAUXtLyxA
T9Ptxd74+VffF67GenI6ZEha+5zlO9MEEROTUcOKZI98CAgHURYHq/gfBOL1DE1doieZRaPzpC3x
W5tFUZg79htDr/trPiSZnxmlDo4NgEW9vFeWPe+khQyE/i5KitOgq/5QK78aU3nRZ5luLN9o16/B
Ky8hcjLOjQWw/YwDvAyQhTuk7VlN3+tuAnShLNW1aQpIODQjA4EFGb/raVh0RYuNLlNDK/s956+L
ngfjNIBl+FxUTJKTWm9+DAuCirx5AL284i2OdrgWRHyFGqIvPyjUt4iH4IiutLfbu2fbDiJrYCq4
moPgZO0cTFGq1akhiw9cOKGku4S8GPTnbTNrd8GH89eM4GZnMuu93rVq2MeJnytp6xWm4o1aLBnO
lh0CuDJU1UEDAsrF6yXCLUWtuE610HaOsR5Ui+d+vH8klxb4L7g4ziY6aTXk8rQQegWeWxxbaFrM
klGsjzQ6Ay5GIXikonCXIl9gIyOePQe5jABkc5ZwqFEgQbZz9UKPZ2RUtYhp4ULeCHtExO4Okv27
OQQQGXKfhzyT2E6fx2PpDkmhhRWDfu3RQWbv9jrIDAg7Si9U6Jt3rRaO5mu/71oJJdK6ixqBAZpe
/jeAP3+/WGfCrKbW+xrr3BbvatSPux73nGGPX+x6OFoOelKX4hBN3Wve2wE4zQOE/jsVpCKVBfFL
kDN7WeGCtn4KEgMp2jYNWFZJINWbk4B0ACfLwByL9ed5XNLGrFwtHJKdEwe5jOZc8n0xXomLpZ6j
zNLCVDvQ9FTLPOrm94GR4dztoAATa1yoSrB4iHT8fuuT0338dHuLbPk24uDiwv8QCYmN5dbisrkp
Yp0HkKdlcv3ZOvRjshvHIbhtaSuKREvzH7Ye9HCLKS+9b00jblV465mebDffaYV5monjj5rSe/OE
hlyHSA7A5ugubAq3kZk7bTpnsIkCmae4p6V4p0Oo0W5+3R7bprO4sCPEFzSywPNcL2o4F5/BiWCa
3+JYpjkpG4vw4Bq0tsNGgw1kn9734/y+11AUq1BziWT46XUbGD/YF+Phe/LiYOdZb0fzMKuhOqVB
YT6X2aNd71LLDZy52i1Qp41BNlg0X8rpc6XiDfByez63xmqiuQblb5SmwU92bb9Ti8UASwvmE/ra
/bObQYfVG2TqFls70tTwRNdRxMd/BCukbE1UpTDKMXmf0eeme68MH9vkIwhCdmoredb8oQEUg7BL
a4IzprURTdMIa+gifDAXd5eCcAQa5j5imJ2mVqfaHI5lWgVO0/iQnf02TSzo6vioGhoEgpevceP4
XS1Vv+SpiBu/S3TicxV3icHX2s5Kz3V/GRFkoZDl6z2VHZPM9VSN7iJZ3+/mCv+dezFOTBwoQ0U1
TqZOILGZkM/WqARV2u5i6kiSJDJTwuHsAIi1WIaD0837YvxQjUFZH8Ewf3vLbl6GF+srkliOxbzU
hoOneKRk76k2QciZQYG+fNSayJtjdLjGJpKZ89ks2L5jxYd2sh7mGowKNN/TuDlCJdKnSRYYMfMo
nRq/zuPj7R+5lS+yTQQzcPkAIiPWvD5YY1q5LXX5lmcPZXm0LWWvkVPfPM4Nuq7z6DGpEXsWtTeh
BHrb9tY9dmlaeA07WZ9a2P5q2LS77IEqu9uf3zzMOt7A/BkG1Izg6i3UaxU8B+Cy2G8XQXqeQwSM
oqLffTOmtySRYUM27AHjiysJMajLBSauZzLLBrdVXIqkSLTLyr36u5oOs7E3tY+xDGTIPYNwQvGY
4px9Btf+0gU/lbBMda0kx8xZ8+/GWTwKjpPCSc9OpKJTa8gDQDX3kzLvb0/pxq0GuxgebgPUcUVt
HHTQJE2UJ2o4xJApDMzENzLJqm1siisTwtlE4nQwe4KhKWPha/UrkHX3b7srC8K1mapDY0PfB+4N
LDVciqAsh/9oQrgtWaGMoz7DRJS9tO1DejdKFhIQ4CrCKqArkPfLXm81PY5jllOGNzWF3MyyAyYm
uH+lwewFAChvVl7Vo7vBTPrMNZawqMm3bGQB0IG/CilCb2tDORqe66hSoD4p5oxpk9Auz+wlVNwH
1zrUSuotaPq7PZYNdw9Wr79GhNVQCnhhFEWX0LErKCtBSTT1Ju0xSyVbVzYY/veLGIkVXPQ8IxgM
2SWt7+boYZSY2EimoNACVVbQ+4LqReypmVCAKTviLmGsnebpASHX8Hk0785SglwYcE3UKThgY5Wl
bDorsQd1CWft0DSHpjgA2nN7SbbiSdAjg2jbBpQRrKDCXFHVaHEdzXNIdf0YqbGXZv1zD7TOQO3d
UAJvrumHvO1/d0b7zqbEH5rc7wzZkm14G/wM4BSQlwIbsQhNUd1BcUhtzKHlU5b5ZCnvDzWuDAh7
L9HIAMixPYcEGGS2q8j3lqle3tzbqYTtDewgWkvQsAnohTCdURtXAypx4F4HB5/nZhJvsBUlgK0Z
b07QQIBhVewORiG5A8mcMiOUGUB9So+1kful/S4zlD1aXb1Ze7Ii5jXmB9X+cXurbJxeuCECVAwA
GLhXBXfdR3qGpIVqhK2175wfXJWszveGpIS/cbBQnUN90ebE4yAiuj67A5CLS51pRkjZY941QTOn
ICD5XZSuj6rpP4yI02ZZwMAiyyPE/Tp4cI25N0jojM9L9Gb1z0wDOgyS4/fbAcoTuB+gSjbyBI1O
EsYm2KHtjpgPbekZvYdmDske3zpEF3ZEUGw768we0EAVjs6TndZen4W3ByIzIFx3KDYBH2XAgJo9
oMOWySD8awIqHB8LpHYcNbwhcZaOCQjdSpWEpc7UQ2v2jVdpPYSQNSd/NGLkiaKlrQ+1Vb7p7QhF
akur/BZYAs9NII59e7T8rArBHY4xJOnBEIKsCBGCu9yMjDJRRjMsu8ca4g3Fo9ZJMmDbJnDn8qI9
WrsFr9R3XQzUQWWGVlu9MRI/OpChalxzd3skm+sGLO3/zAheacziZOlUmEkJ+E6dEar2krmSWeDO
4+LKzVOnSy2rNENGP067SX+5PYCNkB6Ue5wbDIXt9eMo1SClWlQaCa0uMKN3JEWQsqfZO0f1pXCa
zTW5sCV4oLmdcFXgkgqLXveY7jsVcK6ylNHmfF0YEfZW3zczbf8Y6fxf6v3obBwjdHqYYDdDcCoG
DhZFcXtIEzgcrLVRKo+6PZ9ur8jWbXBpQhiAPepqodQpTmpSOu/QW9v6lgIq4rZQKq8ikEK8356N
lL8FiDNuP1W4fYDXaq1eLWCvI4HTQqac9H5W9EF7P/YfE6aB+oYX7iFcIDg5e64mxa0qEir1saLH
4+1xbC08rjbcBHj7gCFaOIqZYbE812K4UMgBv+Uy+pCtzXv5eeEcFmVvzSlfloHszMzvmkeHSGCC
G29eBIt/RyCcDyfOIwh4YQRxcQBevixQITgWyg6N2aU3WRLHIhuQsM+g65DHVQNrkGhHBvxp1DQA
+w63F4V/RPT00B8xbF6uRCeMEAiAhop0hUFJmGYvgwJ1Q7QGx+Z33fhcOR8yuIHb5rbODoeeoIsM
kcdauJs6jQvSLgLkiQ4I/mdrUIJ0hLijDB7Cl2I9rr+GhMmLwO/Nah2GZvTiPbR0eu4TMJNlCfuc
I5sROLUhi3U29zcoAMBUqfF/hHNauu1YZVNGwmn64CS7tJfEbNvfJ3ijIvmBJi/hdJbZhMDYXEho
JoeKee64u702W/sN1HfwADrf4+L5RPG8dlhV6aEx7vtij5JExiTPuq3lvzQhnFGWjCNDC5AeJqDx
X4JJfygT9EVINtnWRIHxQQOngYN1FvGA/RKDHlnX9TDr6sZLNWPx3a6WgQK3dhgnagNvDOI2vN+u
7301rQxjalMwKmrGLl2sk8vcwJgVvBGTZm/YtX97eTZHBfAw2hRBmrFiYRqjWLFKDUUxCA0mr4Ps
fbW5NIYFUBiq71zk+no4etO4y6xlUPeb4+iznU/GrimbPPXMmSi+a47mP1wHeOIjewj6Hegf8O14
ETeNi1JqxGh11LIf7erJlB3Hze3MwY5gHkdfrMnn8+L7DdqPii5X9ZBpeVAnYCf6pVGZj96cNXhN
PKJUAE/FZEhjQzaiGC3MWmV66mIFRqTuSfZstJJwecsQUp5IkYOOBZ0swmjawXJnJ8Xq94PGfMiD
f9JHvfV0Ddg6I9M6yWbb2tyX5oTF6UzTojmUCcLe/AquRZbvIyhhDJ8M98vtXb21Spy9mecMeJgr
ODWo3hqZ4SooJPdf7PFbtOwbGd/h9tT9NaFfb4RaB7BqGWDCbk6pu6uWE2lPWnq4PZCt2OByIII7
0IrWoXmJGQOgfpn28buk8kb7kEae8TuKgn8whk0NPUtUx5F+vR5SVSl6Zyg4rHndzSfVYuYLVVsb
D4RcO5mTi1pJXY9WgLwmVcHxC9GC2z9gc05BkoHIAQVREK5c/4DacbIocXI91OL+fd1k36c2Qn0G
WTtviGSbcXOPXBjjP+biJMc1oNmzwuD5ml3zs6BHKe0rPz1itMCbp3mRBhUNUxhObrKldLlvHcxz
mj5ZpeTJsD2Cv98XRsAyHUKFKtVDpLW8Vv/ZFMf5H/BNCNv/2hD2RD7TpXUH2GijZfInc3nFzte9
tBxeb6+9bDBCaDX0cU81C+cJIJwD0rQeUYYgVSQ7TLYkQmBaJxOdKgIr8O+p17T2MSqcf3GqIOXC
cwT/WsFt82E2qgH9UNhYQfxeUf3m/SRjsticrQsbwmzZ6JlUFAhYAinzLZn2nXbsh9//sCBgKwEg
jP8jlsSYW8SZVmKqdPZQRF9LknrqGEmCqs1xXBgRvGjV6UzrjAjjMJ/VxvXotCOpjBF7c9EvjAhO
lPZ1mhsmjOjKB86YcX92wOAADshV8KQW5H2uPQm6awcoOppI5JbIFL+NqizoWA8A5H4gW4QOCe4y
MDxfG1hUHWV9BTncCfoIlld0d9ONceZ2QKNA7fqHJ084FpE2T42SmXgEUHXnTJBgWCSP3LVrRz0X
XYBgVwFHmybS+9TTtDTdhESkUc3xYzxqn9AMD+wVK89uI+vg5k7p2vEi5YnyOPjTeHOgiE+IozGz
sj4nYd0FS/YVGono11fjb6BKuX1GthYGJxk2gJ5EOpBv74s7pG1AI5E2HQmj90A4RIXEwW9/HqBM
LkSEl4ewcadObweT4m2mZu+G3Evbl3/4+bzshgQNVn8loVMMkamk6D9rZ58Nh04Pb39/fboxLyjp
obDCm6RFFrvEZpND3cQMaxtVqGNqAQMpcSAbUwQiby5VgmQmsE3CzjVLoN1r4OxDLZ+0j1Xqjt+U
KSHH2wP58+wSdhSiY/BU8m4tBCaCGbcA2rLrZi1UoCrXIYsOqqe3abIRl3yuTeI5U35o0od2ep7B
8rVUP1kvOUBbAwUwkteL0DIGzZTrrQbGlyo2iaKG+4iohzLVD7eHuHFAuTTw/74vFsKWcol7VQfI
eNbmfdy2u6lIPL1RdlF0d8YB2Usg5oG7AwQc2YXrkZjV0ihlgbuLtPPuCfpEu9sj2ZgpHcJauH4N
kAIikL3+vkYKWqZjZoSK83UIexlgb/PzOPTY0iiur0Cq4LbINQL4SugA2zt+JvdHXCjZ/v3+qugU
s8K2GscAVO/3XD4Coee5k2Sxt8aAC4VLnIHbECRP11PUmFBON7XRCDOcyfRbS2Qv2PXJR6kR5Weg
veFXcPyvDajdZHRdRYdQYfscQJTUS+Pg3mWGCeTjIWlgQjRYfK3EScSGioCvgtFPUUL9tpMEQOsT
AQOYITBToU67EhizexONmbYyhAYr97ik/LoMWmXPHMl5kNnhf7+4RCrg1rVsgp0YYXyjBAbYjyLz
mEtbKDcXBU0QAAUg17diFug0PQfJnj6giaQImk79MfS2Z1gyAmeZGb75LsajI1s5m1QbwqIje6PJ
TqwqvzsGe7u9/lvThm42FM/RtKAiUXJtRivw9l+qvg8pDW0jBdgp96g5B21zP5wbT0EERwjn4a5W
zW1obu2szja60LQOhflhcI9W3HlO9nGM32b65fawtmYP6BG8FpE5N1aAh9bsMiQHlS6sl2Nihyw7
Gq3kKtk0gXw5Tyygg0sEHqDTVWd9nfVhQolXqdArVjyn2v3DOGx0idkuOgJVkdmt7dMyA3FaFyKx
RKaAaJ7pSDzA1jhAHG0g9MYTdaWupCbKkCgE+5lVHzuUygr1mciKV1u7zAGUBw8gEBev8qO06TUG
cacR3jh7sCvy5JbmvhqaoDIdSbS3jloRQXK9WJvnC1a50jSzK6Rm2BQ6S+/Z+WlMdyDXDYzxI21k
yeytqbu0JT5ZGrcbgbOcQjJC8uQzGuq9WiZEuz11fJMh8bumtGqSTJ+iGlMXT9+gFTPRh2rxHVnC
XGaF//3C25haDPW4DlaIMh20ePjTXmPrT2orAdKs70wsD/YZCOpQC15RYYxx7yaN0U4hsv5QUKw9
Nktu5c1FubAgLIo5VW5G3WYKG+PHVD5EFDh5Ga5gI5IlQOhA5g/nBsfSEuariLrGYXMBI9NrMn/O
9Ycls3bEZQBuU6/Pv3T5l7gsfEV/aPTHpq8lg9xAXOEHcOwEXuSI28WCkxM7CR1sfQTsqfoy2MYD
5P9esqp+XhxjZyyWP9fGO5NnGC0gyxer+XrbMf1/fgCoBrmetrNKDlfgMBhGHTvGac6F/lsbhqDJ
97VyUvtXh+766thpj8S4OyvEh/3XqhCVFnM3t7kFq5BP8moERnUwp99jU+JEto7DpRkhsqsp6006
W2NYO1+s4mtV7itAi+7m3QbbzqUV8YqfSzNRuRUwkHpJlXqJpN9uyxdCqhQ0SCATAcKd//3iVDf5
Aj7YecQmaWjlq1MbxAs7KK6zS9X4K3jPXm9vCn60rt93GBAed/we+UP1fW3PgJ+ak2gB+RlI3PT6
pOWl108nbdQDHX0hrJTcjlvOBO1h8IucNxRt7df23Nyg4AaKp7D6QqNPREYaxh+Dq+FcfF7YBSyN
dGco8Xm1AkN9EtgxWDV1DyUlcLV5uTsEqnJ3EZZ3L+HBxYmY1q8uo0lSpG/jMiTlJ3fUPUJ3aWz4
Vfr59kqtZ46nQyDpAD0HEMYawtYDvWDRg4qrCEvPAhu7K2VkX289fBy1MJRyEVmseGxAq1pMdJmL
MNm72s767c6oh+3Y4fYw1r6eW/nTb6si0yU+59HpmCzpACsZqFs9o4ZGjGRBNibq0oL4oC+zgZkO
t6A5e87jZ/q3R7D5ffBxIB2CMiUUrK+3cNIabV+hMxlR5Dn3jViSO9pcBtyzBJgH9CaLuaMlN5cx
MUZ83p69PNW8bPiqKIHmBiXeSLeHsrUYhoN6LtDhgFmIabxpZGA0SrICrRkvNl4TxQ44nNsm1g7G
RPCIRnSA7VBeE1tbm8G0s2QYy1BNs0DrH9rliwnQPlqFdmmxV9Ryf9ve1vRd2BOzCNTqp2pibRnW
+uBpDLz5ZvpCcsgoqlV+jItcFlhszSH66ZGM414A7f3X26GzqGsWRC1Cqqav+kQRJlF/Zq5kXFu7
jmfAOIIUdCOi4gOhhZP3qY3jD4KWEygRJOu0OQy8JxCFoxIKQt/rYSjDnDv5qBShozsAw9i/tALk
nlM0ypp1NgIxZBNBy6WBvhn/RxRSMiYdLiChJa445nXVSalPkLn2VAs02MrRsk5t/nHpNfyI0tOn
Z1bs7t8hl/bFaJOkfV8ssG9l1VtDtMc8op0H6MM+booPpHAlSP6tmUVlGWh3VOU1Tewi02lEnXaO
QZ7K/MJuEGTNx1pGBrm1PS6N8GNxETcsfda36QQjhRootRed/4+z71qOXNeW/CJGgJ58JVlGXlXy
ekGo1WqCBiBAAnRfP8kzE/dIpQrV6D7s2A+KBoowC8vkyvx5zY4MjzMB2TPkUGDxDm1eN7kGhWje
7vykQKXqlB06OjwGd5akFiRsliX89OtZXLczFZMEljFPuv6pOeH6Hh1/aXtCKQEQo/8Q334av7Uo
2FBbjE/lI9+Q8uHn1Tmyw0iL4vl30e/koZHn68+n1A5zw0u5iw1bB6RdVcFNf8qwHfsGPAjAsyN3
Ad/pwM7Ug+wUkmVyV+Zvui8SPf7+3VxenP+ZYPkBnxaJ9J3fw3uSOyd4Ut6/2L77eZW+e+hLVeq/
4x+sUtn1DJI1g9xNnCa9vxlpFvvQCHz+eZojDwDggkApoc8N+ddDDFEz8L4BK1uz4wSqvGPrqcQR
bIfy4hPto2crPyW/dHT3I2AjoRAJk3b4wqEfpKl1ZDc7v2/Qfjii1KPy8MKK21Oy2seOACquSFyB
0xvNTQeWa2qkKsXoqN3C434vhhNPwLHhQfUBtOJCAo1yz9cDENOq5lGAW5JLW56PEx/3UKT7fTso
CqGfZlmOyadjJtgEUa8Cx6wh1nk1eFfSnMKHHPkQ4OpRCoEXC5z3If+oF1Cb9bmjd+R17M5H8euE
yCJw99/hD7ZhVjAwrMDwJsjY7Uw2Px/go78elRDwVSw4yMOiNySIkdZRGD5/9cyLa51q0j5yXvGG
wxVDnx6QdofGsJSRpdhUmx0BOJmgZl83WXgKv3XsIxYu8QWItnQ0L4wEn3Y5LIjVq4GbHbi502pF
i1OUKUesCeq3yOUjs7Dkpg82oWkKzoxP9W4KLkZ5XowXE1DqpwSYjq0VcDfI5to2zPuh3kSsO5WX
FtZqApFXLj4658MBrPv3G/5pkujAsvcAtDRBj7Xq/GeVGnHi8TvyDeg/WAjqoC2JHV+26tNWjOg9
ag2xu51FN6WTtvOJgOXU+MvfP41vSxLxxsf4kHq04vvBTWd5wv04YtMR1ENCCgg58GkfboPD4L+P
UaV3HXa4tafMc56hlT2KfW6efr0Zi5ZFBPQpmmW/ZTtJ19pmFLLdPdvxrp5OrNX3awGwQYCwLoZ8
Gwo4B7Ub08W+dgri7QBp7rZUn3A1jwwP9wxPEBoE3QVvcrAVs+NLJkYXFjxPWtA9/FoveslnLzRs
kN1ClHVYQTHECkfUmgAwyT/Oe/b3t2v/f5tyAGFBlRlF5q8/v+6Vtu2y93fTVd1dU3nCATmyOgtO
CX2nCHURQx0cVM+tw0EBYryLa2ftivkRFEYnKkzfrRIkCxHtQq5koUs/TN+Vwu8KT9hADbYJ89M2
zmi79c0JT+37jVu6dlH5BT4RMJPD1tapYJpwM9i7SOerOliVIVmL4PecKpgFD+jCGgXzdIj7V54a
I2opByCWIWnCM2tayWlHvBMZz2NLBtYDGHGou8CzPbB+TR6EE7RWnV1jiy3xEQnOeX2NHCuaqqPf
d4cjswqNGkDhYdABx/h6wqIoZ7VFO2sXJqJ9YvTx5wN8ZGPQ8BFDFXCpneNjvg6PrtNI2UpGu6LX
D6aimMQFba718PM0Rw7yl2mcg2lq35t4qKIdd5rEnpN+PLEnRyYIUCVBDhCliu/NESbQkO2zcRG9
9t25d6oTv39Z5a9Z2kUUAUCYJYuGWGZZxk8vBnVLJxCN4+94/Z7rtXwmzeXorMm8LsZ/v14q7PdC
RUFQPf5WVUY3YVdUClzTakXy83LY/n54MDfA5qJFEhn7Azdn9l0298QKdsJJStRPTmVLj23E5/EP
DlRUkHIidhHu7LuWVkmUn2pNPnL74NYgeQUMGVAx7sFWgOAmFmGT2zsBZqgBTBoVKxMleWqdYvI8
8ikAb8GnBUE98uSHHFRlZfFukorsIEzQ39LpRJnp1PAHK9U7qiysCsyaVRJS6Eakv97oL7/+4MpJ
t2gJHzF84WclS4vfU1GiVwi+LBr1FvDNod6AKo0/l3k577jZm+DWq17H8vfGCU/30kmHSwd7e7DV
kyXBPtu0gByXUdKhoSqczr3xxDYsgxxcbXiZ8D/wgAMGdeipMY9Uc1CXoIuEunw17sbOTcL+/ufN
ODoJOEbw/gEsgqLIV/sh3chYZUvJTvIbiJ9QCPT5p2CHx+cAgTy2xV0ge1/nMGWHFKEPWGDgnOeV
Tvz5ZnBOUS4fuX1LngIuFUohuBgHHwIlKlrSCqxCRPxrnEvKzqgFxNXDz8t15Gp8mWX5FZ/MLZlC
yIIoBlY6/6MhtxVd/zz+EXMOuRYbvMiQjlqS/F/HZ3UJcHgNjl6/3Hvlo9WdxfzMneZE+yoRp/qP
jn0N6ICRAFlAjt/K6ENexWFlwJREe38VDvHTZE4d4iOVcrTTLr1AYDFaaFsPHFHao7yreEt2Dpn+
tIOzMtxnwD7IbY0iNvPVNhq9VdAEKwfdaS1esxMh4ZHThyYG4PsAG4c/eYgVUNDBIdbCCtRaD/50
5bKzuj/7edeOrSOqCUj3o1Fs2buvu6YLKi2Qgs5gnAov3V5f07g/EUsdO96LRsuioIhZDi2OTe0g
b+tlCvXH4dB5iEUygO7xfwFWCvAhKCYiOQLP+9DqaOyCL9UA40+aOZEi9BIyjVlQuEUq5fj488od
2xyU5hcdSuQFwAzydeWiQiDKUAFesqZI/R4JlOKOFiz7eZbvMe9CpfTfWQ5enKgpLL+F7sSOW/4V
b0yihcFsb1ahNwE5YSK+f9J/XG+gPiFVhTTtclg+mQjdtnlbjGzelUaiUm6ntsdXjvX88ycdnQWq
W4CtQo7vG2adsgBFrBrUSTa1chCtzLfzIEDa2uQnXqH/EM1+fYbwPf+d6VsNmBSTRLceZrKdhPM7
Gj7F/J9f3HcgfCAG/Xzs/yNN8f28o83DBQgaJn3hVlq+/9MqmsoiXg2aODAvgjJnBXpNsJrOp+rP
x1Zx6V1YTC1ijMMgnzrBiN63EbeqaIHFmhDo38bl+89b9d064FM+TXJgHXyjOtnyCcxnhpzP7XDp
u92JA370O5bHFQmdRTfjwMiCp8DMQedPuzDe8PnGmm7MKY2sI1+BWgBB981CYPJN0HCu0GXVlV2z
v4laL0EgcsJMHxsfgQWyUsB7w5AerBLYIYE3jlmz96lIIrtKft+fhKIy9MqQ6ET+EZq6X0+U0/ol
RxQsoPGVTWLNHn69y5+HP8zSVlTBmoYYnjkP+bwO2P3/Ynw0NwPxs7wCh1DlYmwLu4xsvp/1kDio
6TYnIOTHNgAA5f/0byGdFh6uT87rdso531dJR5+b5tdxMAAe4M2LkXtEwu6wKD4TIcNoJGoP6osU
/eFQBM5+XqHvvhNmgP5phJQRYu3DV1h4o63txlZ736SMJE18UdoJ4ZeiBAz2RHLq+2JhLuD+ltKO
HX57t9y+GGRDdAvc86WcLtTc/vo6oGsADOOohUH0Cv8/OK0MUD82+2rPpirjUPhgpxDc3x/FZQbg
rcDbAULUwwNltCVmwme1z7r4Oo4zY9Igscf/zXfgRjtgIEDq4BChwElYdPkQyz1YSzM6xykejZ+3
/dhWIE37PzMsx+LTSzFGNao8I2aojUiHgmTDKbjp97cIK4UGl4UmDj6ks/yCTzPEPPSrBuQwe1Wd
8waQtG1nzvUpkpMj34GyAlKEyDcjpUaWX/FplnwClnXGNd93Wq5tqOT5p4KLYzOgKwg2FtAUbPyB
iQ1ZycY4j9TeLR5Ec9v92gsGtQlENEEBA2f4mwW3aDPbdVHw/URvoaUqfm+gMD5qkGCcQq8kJvm6
QBLdQGFc03qvmcqo7yba2v58lI5sNARpkFdBN8iyEweXzvZBljLpoN4bby2tq6A9B1lkfYou5cgs
C3bFx71bcGLxwXfQwK7raOjFHqQ/7cdHFb+fMh5HZwC9DNIToAyANfy6UoGRUIGWI3bCPZfRGyvu
0eOPlsMTy3XE4C75jwUh+B/yyYN7USELPfoaT57lV5fl4GfW4GVKx+uRoAk7Ud3zz9tz5Px+me9g
4WqmaA/Wb7Hv2bQKPL0ipxoBlhG++rpA8OGiI7OGLCS6Tr8uXE/KeazGUOypWkeUJV6UKG/z+69Y
GnFDG2C+xfh+nSNvbCYEtZu9mV4d5wMiyD+Pf+wbgMyJYa5A7Iucy9fx7ToMTR05Yh/euTqJ24ui
3v0vZoApRKYTLg2Yhr7OUJfDPHaegquD3p+oKNLYb5K5PFXLPXaKF4v7/6ZxDxZKVeiman1M0/CV
J26t8g4NQHb687ccO1Oo3aO6jjo+Es8Hk4BGXEZcV2Kv4g9+Z051Yh0dHuUxxGi483ilvi5VW/ch
MA4EByqGRzLUq7qsT+z3kQANCIQIbQjuggGGC/d1DuIoK+pKW+wjYiW22foRzXL5UZbliltTwlD9
GSRJ5Em1zmMnbemRhQ04xpMU1Uy03ezzvZw/3PjBVo/O9O/n7TnipMDew5kDbAAox8PudYiAm5wP
8HoDHqd2476GebWZffE3Uk4S57/nc1k4P0FkRBb1GzjaX5fS0whwuo7yfY9uVhfUeZaCPmR84swd
W7elHew/copQgT5IejQl66EzjllUfxmFm37MnFP90cfuDjjw0egNlB7OxcEUY15bZajwxhh+AWTH
qlA86YbrbjgFTjmyQcgTIUaHNBYefe9gxQbHE0A7Tmyv+fjcCzuDo5YQKFwGul+NQ/j06/OANCKA
n3AxELUfquLESrtTV4l6H/MdwXkrH6TjJhP+I/T+56mOXF1gkKFPB9sARvlDnGY1cjjIvQ9nIHwK
kt75/WOGVhFwgKGHCF7A4SGg00xbjW3Z1/eFSU1+yiosO3zwlKF+jlIURl+a2A+sQt7M2JkWbnEZ
/MnDlI/lJtI8rfq1Jps8XtOuXDXimjqnPP4jR+/LxMvfP/mxbRB2c+hSuR+t4UoHQxaO7mXD6Rko
Wk5cpCPUxEiHIiuBAGwRlwgPHDbSsBoUTPDMXfCM5eV15Fx5/VUpX7iJV0H0FsT3LiRiaKBTc+qK
HfF+kIolOBuw6wTW6et3oqMzt9sgknvp/dXtRexeog1jFU4bqrb5MJ/61CPHEf4CUr9AlaNQc5iX
bVU8ynwcEObMtyhCpDKC4O8k07ziae1/BPnWU6sOfQ4O6L2kuo3dVRO//Hwl/oO5ODhUyKPC4C/J
dPd7nkmqsPKcod33s3VjU5xaVKgyyoq1k7v3LnfWpnOfURpD/ylPuEtWvdWtcwQEfNIcaVeR2QWY
+1q3efv5p32zQwiRl47nZTfQlXyoZ5LzqGczJepuGG+AjEkme922K49tSP7rTBUmwJsULzQ9C4pq
2alPB9wd5QDdeyPvXM7TjcxPMYYf+xTEOEsZC3ndb5wBwWRNDos0xrcTaGBmo2iz7r1Tb6z58/Oi
fTtTy1IRxGuQ8AaQNDww3nVVancUXnsXpPO44mz98/DfbgjCNSjtYltgsJfa39eF8oUz2XMb9He+
+68Sd8W4Ie1msPbUB/+Qd+JlOPItIIj00Y4JugiE0MuqftoVx1hD6wZNeyegFk/O7dufv+XY8Aic
PVCohoBxHFaROl7R3qtZe9e6//KVK/79fniUjoCpQp0qRh73669fcvdRFTjtHZq13/Uph+PYj/88
+sHaSMMDExZue6f4Wxq4JzJ739wZ5BM+j37g43qlznsvwm9/Lae99TqYx9+vDbI7MDgeGF++VXat
bqh7FKrUXS1etOhSY3u/PqhLGzOiACRWkSQ+tK0N6GQsu8DmsvhqHOE2B5eD99cNL6Z5a3W/jmvg
JeFRBh4MUSbSJAfXwvLwMEZN2d4NDAk3riEgtfbDB3qqm/L7rmMeQOcAhIAq0Tf5GGBd4qbPTXtn
F6umWJ2SJDs1/PL3TxduJKTuRI3hTXdZyIf61wRcyzIF6JUHbQbkNQ7TudKLS5ZTjE90lI1NfqMU
T22bpyQSUAc+Jfr7/RQDtAMPAulpTIqsydfPqeNOh/k8DnfANSb28JGH0Fi7/u1JXhjeABaHw4Aw
4xDSOMx5BbeyHO+GcMj8ps2cXxtBTABnHEuG8b/1T+S0q1lQmAEHOenYFbN+Pz7KwiCjBPJloXs9
MCRYOjVFEBy50+sulsDL/RpD5aDlB4ga3HaILH/rOJl5VU9OyPy7uHr1y7sCWiZkfaqn4chW4+7h
oiMmR4fUoecGqPsE/6bw7ro9iJKho8pX7Nd8gfiQz3Mc5BV6HWqcNsxRFA54xB8hCXPCw//+umIG
AApRlVtyuochntcYg5ZWzCBZxt1rPCzrWnyQ6QwCSxU5BXE4smaIttDQhM6yhadu+fun205M3wCW
4jp30Uy2FcnAUGbpfPPz/YCzdsSqLOCwpZ0ChHXfGCNVa2Y60MC960bt3Ykcoopj4ZU5kGjOHs2F
zQ0toX3m0NDdtM4EPtQBjVxJPPORp/FIJict40BtRp/Xl0rrP10U/iEVcGzSr2O9snkevs02Kx7m
oEHTRshQ9ko9l9Izb3DfAw8tLsASuWeqEosaczyWWdlacjUYYW3iNhj3bDTj3pri4M1D8AhFlzq0
1tqWNjpA8n9SsbUJS5BVFYAzKGVBOMm127TPQyTJ4tE+K2j5p7QqtpY6aJPYq+q1azP1UY22uRxB
B3ghIo3EY+sUr0yg4SBh0+TgjGrYwjr31nOLxuZUMf+15dpHaSgsnlulgypB7/wdpEQe66Frsjmc
qyceh01mCrtf4/PdteRiTHubztsCMnlJZOxqJamFZ05XDyAOyS+7ySIr11h/ZojNtkmvZ4clYR7x
f9Y0ssRAw2LlVTK4lpP9QAdSPbQg/d3asoUqh2/COs3rObAzhoYed2WScpGpq3T8PKCK1a0iaMtt
bGneKtU/2bEYE7uZnIsoxqInIiZ52mo5vpSyCbE5jT+jAZPzh0k2iHccK6Znk+t2KXdK7zYsBq9J
olbwOhPCjXaecQZUBRhPqeJAJlR2m9+GbjO9F6T/gGJBt1ayexUzcmEJc63cTjzCUEmo++hxkPXj
2EVPzjxPLEHLFoEedyUTIPBAa21NeUZmEcmE9zn4+4J4bNrUWJb4G0TA4dQ5zdO+o2JfIC+z9eL2
HtjyV98eIclQMicbunFVdORD20Ob0CYYb+JuHnTWRcZvrjqrMZuhFf/qwQvpGuB9tPR3vX8fFL0y
KZXo/M5s7YI8Ne+jLkqjcSrugI94FoEWeEusYEQaZNhXbfFqq3A3lVp2iVWK58GW7yNTVqIq5qU0
HtHJJ8yQUq8Ik0KyaN3JoD2LLROALb6QYlXLkvGMoLfsQkPjRSXSVeCXyF2ZkIL2qyAoi01TznnS
+1pmNpp//0FfQJ5VFX+opzFPSFN5K9HkT6az3MdAOM3ZNHV/VaC7PglkLs5lPVmp0f6ryd05zKzQ
7aItL2b7b++DmRro0zGFfdMrBzy+7Y7oCtxpCgRNfDADyBGrBj5NAQHsHAEoajaP0O+YnS34T3OG
lu7KeDeUAEUwd+2cKF832UjdKh37OMjCuvgXlEpkYVcavWoiv058bZp6HY39jKPkO4kzkMtycolI
vMlT6qybOITTjW+nQTmoVOQKLGF1A4J4G/RaBE0iKdJIOiNTtXMYCEC0N/4BZazaQFskTwfq+Wns
KNdZDwy1rbSbor/ubHX8cqjaqwp89leLQp6Do9E+OJxfTqW1q8NGWpu5l4JDUIlA9ZwW93SsX+yo
hOEZCt+bM78YniWYmIbzNirKS79vYdaMqHo7saT72I0Olg75GO9GugQdRVVcDQ+CQE79TPtWvh18
md9NYEiw0A5kJFwtXySVlbubaKb5mdJcFKvSCg3d4KTeVC3ZaFoUiXGq55Cgpx3PYJsF+AFpF8om
ZZVlTJLnTnHlRCO7bUdaZUPf92o1+cPFQBQunygkkZkYx+jdwUO5Hhkl77Rdm3rdA529InTA+UcX
9s1Yeg4FLifIwVlLouu2cHiRVY3fPkWtO92jGPgHrM/kguv+VtTYDMv2yDOASdGQ2EXH0rgKVQ75
G/T6MtaJZB7qMa2B/bnM/ahe1z4Z34xu6cbtI/5ArPFhFuULmmfkWeQo/9KpA/cyUjgeuM1W2vs9
TYDI0klpkSJDdpSikVtM6xkgqUuropa4cIO+H5Oaz3/AFFRaGxdJbOev6sIIxHnac7JqGIfMwNgn
NfOCDIVCLzOBUoAgaX8maR00cTIMXpy4Uf3eK3dIa6uHbRXo8DgbJbP5VbVwalwaDjjOhBp1l7U1
lMBAQe6zeNVw0BpoB4KnhRMMeKtHkMFBapPSbuua6aWZ6igLOJqfpTPzi3xuL7uB6UT3NUB4dv0n
jhhspGQ3OpydrOtbd+X7INwnAwyrP/Re0nnSesG78W/yioKkumlMFjmQR0/mHk5eIgyREp9OofQe
4vmrshmCa9VmmgTHMWV5k3izdlmqTVEnTMToP/SbBzIpKZMwQjLN1XTMgBnZlqGVzjV6XG0hwAKJ
n0hcjlNVD+6msVxnVTAnSgsTlVfuWPGkNvVG+jShNvZF9/hheKnNHYDI5NZpc5GiORd31OsV+DNK
8DInqtbiEYSi9VpOxFn5RUVxaGl3F4wjiA6pVLsBpe+tC/bvS2Ak8009ziyJ9PBvwlKmeHBlGqEI
dhugwX+zZA4zHrvDKu9Livto6Rcl6wq7QYcXVYPLDDrRt0Cr0JWwSv0Cezi81NU0ZTDVzXkTsW4f
QQ4ZRiKE6DUNh+paO9RegcbNdCkIEYVutgWrG/fKMvbwCqpiJ5nb1k2BqcQt1DZ9aVv+bneBvw5g
KRJSFU7ajw5NpWWqs6DDIsWh+eu5ek8G+9GRngIWxIruIlm668iwoE2LEfVvF8UKZGwCurXdtsuo
ZE0Koski9aBmczmxoITAuejOYJtFIsqoWVVFG97jgVPXg1uZc78C00bl4M4YpwnLlCMO2wyVZzYQ
MBwu4pjmScTGyIHnqmeI9Qp1hc5j78XtyyftROxx0GWT+GOkLmpYlsQpS/RpdfCmZKhwn0a4eLfR
rGK5svrRTfLSFX87TUKIZTd45buu5slEyd+8RrEv6yW59/TYjVsr6Ct903s2e+8c+De92563sbPT
Hi8u1TzV/MwzZVUlNpQa2nRu2ktShPsqGCoccLtOAr99ySN9K0vVbK2YF6lTsQ2cuMgfQZA5rktG
N21n+rMqsLzMtsbgDNxpOgUqWSUt6Z1+XTSgLWvteQEq4R13J96ljkDjuPH5dT67+Yp6rF2Nlt3j
X3RZnL+1XchTo6x2hfMC/pfAzQopIVcUR/MGb/A/d7L/DHJYg09BAESOCkAVb7wyyhT1/+auIMlc
UWDx0cmXhG2BVo+SI1FXsCQuB3xEIHWKLBtWGdSlqWdXMKED+0AnZL0eZQUtUqd7citVpLUTvMyT
X5xX2r8ZXAdUUZH8xxsRXZc5MX/RqkIui4ia+zmidGPXAv391lA+iFw3K07JtM1lMMSryatJeQUO
f5VYPM4viIpnUKWiKzkKhybOnNb4OoF0GryyCp0Aq3iYAEGN8NL5wjSvqHIWfuJ7nD/LCc9gQpTL
7jwQyU6pVSj3zQxh++JU3SsYWd+GPKApn1kHj66ElMhwT6dm3KtWwyFkMD2XpNO9zOoqqElalgMk
xiM8Vn/HaI42IKXu3+BNtBmyOX7CvQKFlFK3asVyS618Wk+ruHLKC/S3tzcOH8htp4NirQLpYyuC
qkrLvONxIouJPlRaAtFHna4OL7UJGyfJvX6eszy0nLXlkH+U6f6mdsRDGwR8BZOMWIIUamsLKIsC
agO8UG/x/K3ohIbz2gYtVqeL2aaBqUoHgAJePattLhBPgMNrttg4XAqPK+e+loEQW7B5FnIdwOkF
iTct11Wtqqwq2D0Kbn+bCu5f45ep65sJttAg0Ijnf3Hca5h3HxYnxK+vsP0rXkXVEwBZ0eUsnXI1
lsBBT7jTdzqY4do3Sr8Wjq/vLc+6UW0PlFMcQpQ1n0xKfIOrUFKEPlIw+x67GemNPZVFSSFo1ufW
hTNxwUCP30PUDl4rqgnaKAVfchbrfCBojzFW8NJjg15oHfv5la+Rag4BQNuSYmy8M9nb16hk9uAl
7N0m5Z4h27r0XbNiUYu8Tz6hgAIAt3etgiJCd1L97pQ+/FxQ713bcTGA4XJg530OgE1iI0H1aJkm
Pytcmg+ZdMBZYYkAPEloBmjOY8VhdGD02dMY5FFihTXWAcAcUGnJBl0Ittus0P7zFvhzRYBHh2/s
jdGt1J1MupYpwCTnIq3y8p7YE8TuW3HHiX5okNU/92IJ1y+fNd5+yPxRxvlNQ7hIR9QVn0QgbmfJ
4KQRE6bQ6MOtZg07sx0QTha2jDagdHBwmd0oAzhZnIPOkLR79LY4SeRRJa7ygSl+Dc6KvQ7IK/SD
OnNJc+1FO0oIyIZmYuqEqvqd++aeuPWDo1of59Xrnxjx5UNUdzb0pJ1pfpKeGa97BdU7ngcZHtEK
pz6OXvtifvKiP4IJSM9Li2zzwLdeS1GSBLwzgHsXoXLYuggHvqdghXkKcvx6r2nCP/1s8Ax67g6k
zf5qmuRjU5oiFSXuBY+6j66Pctyy5skbRgilzwgT2aiaJFSWD6HSWqSdi5YXM8bkHj7xA4u84gnM
5eEbOLzY+ezbCs9oF9ZJPdLmmjbOaNKmRnBboxFjVaN+f2nAvUTW9pzTfROJWGQQJxByO3tm34mg
Gi6LamGlrAPEeyxGC5cZ6IfdTx+VNhe9gih5F/C3KZzvmsABv3Xvy55fGRa9u1R4CVeAU64UM3iU
BmIbUNVFgNhEoQDPWwTmJ5RvdYMNB+u6cxbrJkTzjKfO/Ib8IaP/x4tNmTYCBtLn5I/ToSfRgSlK
5gKLgeoTRx14ZFgzRfXjDIhKOkU2xQ2q+3/Km62k9sM8ndpwrpGKYPmlFr05l65l3KQa5CWdcwu9
ez5QJqXT+3ZW5cHTKAGjt4vpdqyDMEPUjyhwKEoYlvi+JfTJkoWVhH7tbeailuk0u/V2HiK2bkpq
8NMKtQsG0SO8l0uzAS3bVzSh66yY4X2LSsJgs6m5HiMX3zCg966a6/7eGub6rYKo1jN6/0S/RZqo
vSmBNk4cPD19OoTe3QzmqAcFpoJtOLRFmTqMVJegFvMfZJUXuOFBq4FYg2BRAl/SfZFo6j2bnXEw
GW2sUK1Fw4NNb9Tal4I8IVYeMg4M1HUPtsxVx5sOyHvXfqsbbaZtn6NhGXEVEH45LAVewTiJNVFp
F8XzRo7RM5aeJvBK0D4RwYmdZnLf1N6wrQokBsJ+iyBxHRc6PidtOED4gBbmWuuq9S7jxswr4xfO
edFBZxWl5jbzBv2IrKm7DSznJWZqTMYmfmA9Psyt/CRg/iUtyd1ANZzzKn8PO/kCxyxczcyNz4YW
sWGMSv0YVsOdzJnWq7YlddqSoa1TixCRKZcWWRsh1tET/ROCwir1rRqcfV695bWzdVSwbayJtync
ZwUN4Hml4F7FQb112+fI3eqgS+zJ/3DGvF13StoXLmNAJSIb++EjKfLGQo3QXJDcZEG9UMnW4gZh
6KPT5dWq6nsOv7Mr10McdklluvrSG5BdnRR5maxCXnAehjwbqHyLhXbP7brvVi2bg2vqecNuaHOK
cBMsMyQs77me38u88Tc9aKunpHMZ4maCNE/PJKQY684f76M6fhAWqRkgVQGycXXRZ5Cvt9JK2/GZ
qi2elWApahKKh+Wd4hV5ABSjt7dzWb5LuAgX+eiSqyIPVDYOY58QGJmLOZLOjba5hzwOt0jSexQc
tZH1HDvDrTfP0JQX3rBqSl1cDg7IdCnasJLCiH8Rsz5av4GoclTehRXIvSQc5gxtzX8oFaAXpcAR
0bkIz3IfOpLnI8i7Hr0ZuTDbWPHzaNqgyvq8jaLUz21947XlDHoAX8IPiC2GjCoPE2P3ElzhpXwo
RL7oN4dPfez0WV9H9n4YXPlRGAUVEQrLiV75eX6WeA422kW4ux4RHu7awEFMGQRSvnduBbrQTu1b
Wzsg4QVhb6pLNujUdsS9qILxHK8sCnrT/yHtvHbj1rZt+0UEmMMryYpKJZUshxfCcTLn/PWn0fvi
HIsqqKB9YWC92IuzODnjGL234aTjbZ9G1nbsyx+jSFiMzH7oHrtGrb5AjZlhHNbZRtSScx/mlcxa
g4kjxlhouXWQjYQPnW8EB2JPtFnzeUbZ9WCOqhCebQczr8VR5WiqVSRTPCSwtkMwDZ7cxaDlVftl
aurot0Mk9ARO6TPKI3M/q5PmERmeWTzCSd/MgflZIZSXziyqJiR3kHph8rOr1ZZfHzcp4YU+jnzR
dNo3pQjMl2kiiBQFAwugI7RvLZfQG2m2q19Bt3xxWT/xuxt/rIOp9SoCZ77qdP0GWVD1HDhccJXe
eVL7MPB6vbBcVSuYiHk2uKke6d7IgrNt9UJ8j9E8PAEwaJ+Uppm36tze9eagnVCyxZ07qNFyvZAS
nZGkjSNLLLfjqq+VXR7NxEJQ7aIyKAlUHWfNHHe6nE0n7HL2nT5QOGvKjHy3LBRPbT04sx/LuU2N
dKl3Q5kKOa7SzhI3jEQ3vUrRkitp2Us5BwgjypLdwNGxFnuVpa5wrpq0s9V/nq1Nr+2L4eMJLegl
SBPgWGAc0VdpmsSyOVlkiUZGzlfivbjmSr6UzkAo8leGpbzVrBvEsjRiTto5kzaN4SniiizowvOX
FDIiDvT8VJNciX2zRA6cpHHsc2v8YAllIL6fkbnwCf59/loQaTbWQACO56dlT+xor+cHQSTu/Uau
vIS2UlIRpJ9swj82iepbthHpSlbp0uNRVICQR26HAWz5+39SVypRH0qJmBby4eNvcY24//bp4O5Q
cyN0oTopbKjXT7cnR5O0qNPOaMCkg53t3++bRfjxSnGFv+jfx6/6huubrjYhj5fLW8c69PNhmHYW
8Yj3m7n2Fqt5QKSS9IfUaud8/jmPz9GP/7/Hr5LratmUgmSxdi7bPYFu7coXvthJpCcxQJIKxcH2
+hsA/MrNqDT49fLWTtypdPXfxTX26KUuQiBOJRqHK+Ibhk9QKmFSxuS+s5GdcSpcSll+vJcWYsWC
v0TrvKabRnGTZxEI3LNObDLSN1nxUdcag+nfBqxVP8XFHJdws86d1ruD7QfyNQH1pU5CSU/pCQ3P
Lm29bkGqeo1Yk6qfX0pqI5rBNXPDpefD9VhKTC1a93XSe3DsJNLKzjwP7Iec2K1BuvIRlj5YTbhF
n8HPR2v5toBpl+ikU/XWOvfD/Sx88AvDrn5y8o/PiFfNrERTUhYnwrFppiSF4Iv0yr5wYUao6BOp
ML2I5t+UNakKwh1hWFgckI27ZPSNbKeTOa4Jwrw/Zt9uEDCzkCmij8a1ixHh9QdvTUXrs9LhbqHP
0e1k5GdyFcZD2fX6lZYuvBLuL+xGmE4WDtGqJRGSu1YTWz4rym9yWt4wBqTzIjwO3cdbQm+2CIsX
4fQb8tgQQaRg8E3ndlK5DlRD3d8gOFC/JUNEFDK0gw+LCwloAI5A2MuwA0j/uhPJs02o31r9HDab
pt+017jaf60yq0GNkFRF+Ip3eBHWvG6g1ixuKQXHEMUhSCckI/WyKLWRDNfN3ZzNYsTZX1KNmqSP
8KVRGVBD6Jbbzkp1Myt2ciAFGT0pqAxcwf15R5DJuufoOt1q2SRLu8k0uweFLO29Nn6j4hjQLnOf
KEa7TWUxbPIal1Akl1buBkbcPMizJTajIUs/mjRRnuKYo+f74/LCaMFwivGGiuEIptcYZIdSDLI5
19rZZi110udJVd1x3hHGe7+dtxL0xdlKU2T8OAMwbl537ZjgxeoiXTuTt3a14dSBYyCqNTUEqMiE
i/G263ZqduAaSJz5ymL11vuDZo1BarIxYcBgcX/durYEnnJbDs7KQ2MZ0HkFHfyz1D85UeFJJXc/
Qm1XiBBv12CGKuocDCw0rK4NZkFnFrY1lsE5FGIXSNL28f0uvfB8bNV4F5aSXODlVj1qTfKQmkEZ
PVfFcJ8r2VFTrkD/rrWwDJ5/ToRF1joNeMfouSPd2m4k86NWejplsfAuGjPQlPbqqyQGZZE6LYme
45hTgnfV4nfx98N7Nxlx6OXWpjWnKzs5hYl3VlREMtkOwO1/8Qn+aWC1IDXBqJdTRQOlvG2eZfXK
Avv293NhIXmE3hYL+htOody3gVYQHTvj7EtKwMIfPufwfL4AyNzl6rg2AySKkNpiCKRzZt3kym6w
r0y7t5segtS/025hwcKteT1+VKmlBoRiJM/2fMid59jc5tPxo1/gdROr80E+VoaMPCZ5NiQfd1N2
Dety4RP8taBic+NM+2aSCcDFiZFTf06XD9mxEB+eAY5iIhVF54qJ6s2G0w9hOmSzFD/nP0MEzv3H
BxA2c4SPLBCsfdaqd5IqU7NqcpJnjeC46hafP975/z5+datW+9psrZ7HZ/mN3d3V1pWfv4yP19vx
4pL/35+/LmSsk0VMep3nK51XWsgVVJfwPDlzL7KvsQIvjFUiJ+i/0VTiaF7rmsfYNMPUyfJny/xU
dL07UuHsmjnp7Wa7UGb/r41lsP2znlZZA1eF49mztCmHyO03yhK53Hz4o7xqZLUt2GaO9z+gkUKj
dlp8M+cf3td4CzBUeHWxzHHUXL1FZQRjE+f5Mwv6ZtanY5B2u//iHf5pYrWuDk1g5kGQ5s8vzXQ3
xh/e1ig8BQEIwI3B5rNelpK0r0dBgvecJT/awtPUK2edC2sGDjTk2Q4dhYV99ZnTAm3QSHDzPMp+
dEAl8+HOefX41QdOJMysKP7Ncx+NWzhgRTJdmXcXXwBaKiQSzi2c719/4VSNzLmfBzqoRvpoUc9m
uNLC8htXMxslEfsahaUIJ67vp3HQKARkbes81FsEb2ayDfrt+910YbJR14M7NmG/v7P69UsUSHnU
ggTnGa6tp8f3hXRTitpLP1zCACIkEUsKeQJuXMyVr9spuSBE0CHts4jLm+CYXT0lXVgFXzWwWsRD
NQzriWT9OfmDqCh0tkbkWSl20SuTbn1IxnKBGAR0FfGh5fKzNsj3ih405WhJz63FeUzdFKl6lLoX
C/dC1x1mZ/LRfZGUCPfvf6m/RoJ/RsPiJeEOyeUAHBa31rUHN28jTRHBqD1PI9ISnJmJ7gr0D5+c
edJ2ETWmSV8UL1FrDL+DTO1+D4Xp3OTlEPzJHDM75oH8UlITY5upgeNK2qySze1RpmkSV4u2akBU
TGloP4VtRRmzTg0fgPQOVHmHtu9lx17zMJoMlUCGMH6S7Bx5QtlsKDfv7BBBlDul09CmIUg8NGhV
qO6RjCjXMydJb1Gehk+DYzzj7JT99ztmNYT/0y8aAVNsjvBc1pxqoTp9Flq99hwZN192RX6bfHm/
gdVE/08DOqxRClZcOH6kTdM6stxpz3IvfHT3da9eeYVrLaw2i4Z6y6oe8grUlZB2wX/xAioIW8J1
nF8XzPrryRfmhNGKRuHxurSL4nB/5XymXfgE2PbwZup4JeU31k9tiIij2ZX2TBkv2J9BktwLSyk/
KW0hTrIB6UgyZirXFEHsB5CDPCMpjTsS0sJw+8FqtpbWGcdSTcynrCnaHSED9Y85DHcBkrm9rA42
wRkp9qtYKg/O3Ci72JCwCVgdx0GlQUlnN+W2bxFV9bgQdooejt4U4YzzSPY3bpl08q8KELHbBdgr
5mnUblAmXcOTXviMLA90gkI4kaGy3nNirKShOerPmvrH+S60l/fH4Wo7WMYhH1BWdExTUOzX20HZ
BraT2YH2TEzR1ZEdjOMRgfj7jfwlra+WmcWUg8MHPBWZstVLZLPVjokj9Gdrsvwi3QXNF2fXE73R
vyHGQw2uFX7yexG+m342/TKVR9P61hMol/orRyhlCSS9+SkQlGBBWJwI1zcv1WkCMIqF/qx2xV1d
pZtBD08KNXt7QX2icL7XApROAA+0QtmoRXFlVl4Y1QuQ7X+bX81KlEVdF0c03zdIKROMDiepvBH6
fOUC+OY9CT0vjkqVsmsLLmgNXJybzjECZu89scIHCViIWbKYD2Wy1dIq3gxx8lDZ0ZdR2ihNcpL1
6MqLqktK49+OBs/6H94GIUMilesFIhk07ujE1h7UjpRv0TmKp0oyisGifM4qOb2j7lFxCONEX8J5
6oGx06LUZAYmRLQNed/ZqfBE7/yZ2xgOdyZKBIMj1IS6H/ZI3q+dvf4u6utfrJNsXb7OBbSxXPfJ
CEU2fGhaydhEo1I9RfU4+T3lirc98cP7qVRySq/nlhuHJtkJbdiWyF7lsv8V5V1ypQvXY8WhrgC5
fPqOq5HyhnytxXJap1kaPQ5CzQ/lkLR3lhIZXtohRp4j81r+6GJ75HZokSDsG9iyIzdI9UURP4ah
j1esNh81FOza4f3FYL2g/X2rf1pZzYBYLae56GhFUX45M/yna8bG9ZK2bmB1han7dGzyiAbqAN+D
9Unpn+p+8/5LvJ1efBsuGAtXg0WTZM/r7Y+dL6zxhonHaJhukqi41yVtZ0lIesuuexhx0ShG4AdR
cLIUjAi5/en9H3DpJUkmWipR1WUlW71k29oROiNZPKZh54tI2zXWQzldOaRcGhD/NrJ8yn9uzRYe
QE3BtvSoTjleF4ogT6T9pEfpg4x3XoDeRB0AUdxg5q1du50xOChknfARieuPMCp+mSZOKKe/sg8t
5/VXE3xphmpqCIuopIII9fX7KPk4FFGuhY8xEEC3C3swiWjoIuVcpgNJKO1PpVxbBy+1iaeL+D7l
7pdI/Os2+TwF9evi8NExfzjGPo6es+io145bOY07WNcKrl0aF4vrdhGlQNpd3ySaApeaGKrwcUBL
Wz/H9QvHkveH3qUJrC9BCA4PNjb01bUrUYaK4J8tHnFD2co5jz+Wa1oGg8UFmO5yQOZwv3vdY7kS
zpODaPVUYapVlo36Y1GCvw0Q2V3qsiNKQXPxuoE0zztJbXTnlA0beWtdWxsu9A8AKJKNAO64xRvL
iPhn1ih2aU2KMJxT2t/f9sZ/8eOhlaC4oPCT+gY7PcparsiF5ZwoFVcYn4fsyhy5MOdtWEHQoNkA
ONqvxmtsSrE2hYN4bAw3iH9qpqc6bi0+FjxePsGrVlYri8DjmQ+iZ/lK8x1+ie9WnXws1vT/mgBi
QfiVVPy6+HgvB1zhWlZIc5p2yEJvagyR78+Ey331f02s+ioTgFDnkSaEetQk3za8MN+117JZF6b0
wnRFdgGLC6rPcqL9Zzw5Wl9WPViZU1ob7qRBfjxU5/df5MKQJdvB6stlgBlhrqacYgftXIOuObWt
p9d7BIjvP/9CR1EDDfER4TPi4WsJUiZHdjK1MjOu+C1LA+ruY9mr3vBBOibfnFEFYxCKL4gM6n69
7qoxtQ2Be845zT/b5CF96foPzz4aMCgEwNbLN1lX0MGOmdeGsO1TLm6jQ2V+eMwuIaBFX4MelIDM
akApUkPOL1XtExfK6c6Irxy93owkeC6ks/7mnMlprY/koyHZQRpV6qkrbvTf6nCj2Jv3P/SbgUQL
YD2gD4GNXRAJrz9ALY1BLU2Nfirr0NcbJNjzxzJnGuOITwyAAxY+irn1wQc3nB3WsaKfstTts0Nm
Xxmqb28BfGGmmYaqjfwux5LXr2D0om/yoJxPYdr5GfnRONxxe3Wl6JhXE7au+2g6D/JXYWzqYB9U
V4bA25Pl0j4cTmLkHFTUtRKiByhQY+2bT4rxpNeqHwYG7KubGVMFMbGHuva5EYkrI+PCdyMQheeV
CiHoade34kGRiLJC2juZOW7Pm6S9ssBcGHk8FbkPg/qCirVLY0nPunI6ycDYuju9OUrhR48NTB02
Re701GTgXr/6bkE+OFqgy+MpVX8pWoSP8ff7Y3stpFiGHi0YROeXmU/m9vXIUAWCcFENI4O7dqN2
QKHicYEZ2gdpPkHm+GrE5sYYsXE2Yv9+2xf7b2EIUm/JRC2yWhhIsRdyEZXjSeucl37KvySTedbq
a2HPS8NA5dAFoJ7bO1vB6zfMJhSE0OSnU1PJPR8qqg9pkl5TTS9PeXUMpx8Z2igD/pLw12fUyMmk
po+l6fTXJNOyFsm/KX3mGXLmVdPT+z138ZX+aWy1tZkC00peCqZzg3Eg8xEkX1sx3kQ6lvchk79s
PeRt1u+j1Fw5HMlgcDtnO8WwZKa7rvpaKoNbq6GXTcLNmq18rYrYxW7k8AGhmUH5JnTX451NCO1N
p7BrKP7Zm88jcpTELLzA6HZNKl9bmYgBrL+ctRzcOJQjKmAzX8vA+hLXAU7p+STNbbRtgmTCWp9Z
AsW9UmN6SWovsOljPNn3c5JXvhSnqV8YTuslyNthMXa9N5bN6LZmMG/K3gHOILCMzDm+bLwdWeim
ZVPte2Q9bqrl3Vl0Gq6GLq33UabaGzE0+r0+DcqjNnaa38JFuStGu9+ninjRymb4nOna+CsxMmdv
iEh6SSb9l2TBNSZnHj+ZYZJtmrHSfYtV3lOMgW9j5z/KTsG5oMlzmfld0eUR5cyyYD87ZbaliHhx
qKLR3Au97t22M2e/NYfsxommaVPJEAGsBoKFXsU6Nn+tf9Sy0XA1iiBh0J/wBIRledfNhbObCddt
m7SzjkGP90gp8hI/u6F7oMRkSGvysLGqRQ/Wt9hq1UAiZqaI6cmK4uhpoMT5g0MxSFfXxZ/CljEx
GXX6kII490D2ml4gS5ErkoIEEkbJu0yDcUJlHMcfNWPwKyxKm65uv8caTlndyBTsUpPis6YWbhFm
wa0lTPk+U3P5qcn0W0Hop8TINeUjZs4g20ROYkJBqMXBFO2Eayq5IwKpbIVpEfaI7V+Gkc1+FFOJ
HSCU8NM4kjexbNClQyxtnK5JvpD8pfyjkcsELcjfubo5WsptG0VPC04XqsQYPMax80MrkmE/JX3Z
0/WNgzmJ+MBe0rsQ/ET41Zlqlllgo1+UObIH0A666Ly6nr9OdWw0Xq7Y2YNkS4MPl1r9QQGdRvcH
W3W+RbaQv6pt22zAMUqxJ02W9Umd1PxHYGXKM1bV4pZ6q5R1V53ftZy3n2cNjAJdc2ZgTJsga39n
0iidgySYbzMxJd+oiKzbBy3CBmhY3Wj6uhFhEW4GFf5BEf8J+9l8GhpsRZFwMOXZk9jnudl7oHPM
HWGc8CmXYxtGFO7AF0dqmh9RGfWeLIXEXWp1+B400IRJakh+wN1eeLEVgvkYU+tOq4azJY3hTR31
c/5Q6p3YYVWd6ZwmgrvUi8OYZfV9VLb6RmlZZcNlkEwG0KVxmE6lXvT0c/Qz0ab4Wy7s7iHUZvAn
dManmNCyeQiKNNvirDLPU0Dfu6YaikcL+MK9pOTiOa3Kb6pVZp+bUv2aBCZ3lAHqa6/PuJQG4Kp4
Mb/M0mhs+UjjA33rfNamVvXQ9ig+Xs/WR6FZbJHM2H6RyF+NWTIMiDkNspmoKz3OxPynJmkIGsF5
0XE543jLcl8WWrOxRrn5JpiZpedYmbjTq7bjRe3UbW38gtMPK/7RswoLivb02m+RGjO+xyTxFQqW
85FL/qGBU9hsrHinZHHj2YPT+7MZFL7ROvG2xfTv5XjMPK4xylbr6+qgFY6OxSu0PjV6LB/7CLRS
Kibh5Y2mexNjzh3mAM+VGGVvrprKzSILbEM3SDglTVyy2JWRh0fQrvVEqz43vS79wLbVu7OOSyuz
yt5To1S6McNo2M2pnXkZvjsISb3sRdQJ8tSmQ7hXRXpztlJ4U2oQ2TtIYYVXd9b4B0qEfFNzifnR
FVF6gHlg4O8sYCSoCUDHCUfLnoVH9ih7OPip3CsvACmawnPSobvNoir8YUjsPW7EdcrT4npe0GL9
UYsrY1cOkrUZqBn7We0S0mWjXSq+1GO2F9Ng70sjpMpCEYNVBXjixkmdPKtZG+3qiFRPb/bhTU8O
/HEMupJlXMKEiUPJi5VOvu+S2NimktQ8YRGcHuO06fyutRH15rPpd3ZSnHqpNY+SYjv7tpPmjSjN
5AsG+mwfT5OC8Qw4UJvKoDGjojiaDWa2IGkxUXbVXPxuYEW4oGViX5LbR3A5uRcHzqOQlMDHh/ML
/Q5AmiFvXD1NPxPjzdxCSIiPITT7PRCFLVWxWTWcfL5PhhbGnA29I6kqNga88HdNhdede1HvqumI
fqOFYVbrQb4BxQStPcSOfKwrld/Ej7rt47bbRm3S3c0q9ly5sOuNht5qA+xl8vRJKvzQmPS9ELKy
DXLhbEbSrl4llO4bu2+6mcI42swjdyFLKnHdRVK8KRPGdF/o5qHWDZKcpk6GXYLsEo6Kc1f1XeqZ
dU6dG0f/kzrmfK5tUT+VcZntGo1mra42qC0BWMoRyfiSt6nlVwPQk4Xmcw/nAeRPF8uHxAnaXSk1
5SZk1Ts6bTRs0qw3tzX2zG3Dwn+oEyBZUp2YB528/bmjjrUnNQrEA1lUvlUydprEUjdW2Jv+nJFl
lSYS8t5QkpgdtUb4ogVlBgZEv00nW9ojr5f2RmDhBQ9xbTsFxXqygUVjkpL6CPJM2YDNSp4aQHE7
DRPvU12k5SGr5+5TVY+ar0y2/ljj/N+wkaXAn/v2e9ItODV7qlxHQQAdG+2wyztV1H5MZ7mqI/KN
AUrUTahpeEjVQPNBtlU35WJ01yYn2tcMYqZ01J71UY9+xmYX+32NSVqNnAFqhpS58dz9KgytcZF4
xK6qMMzGpFBumLKBR8BQ3S4EtZ2FI9idWnvek0tmkgW28GPswh70udnV5lQ/tLnU33OIN/UjOaBp
cMMYHobWmOckFuVxxAKO8V5mzJpz6KdBUWxQ45rHUmj9tsoMy7V7NbvDTSk8sylBmxVGhqaD01Vo
kfwEH80RUuRfk1ye3UCfdagMC/INU9B2sPUOimBqu1NuNnC9uxI3k+FsyhGsRF6ZP+25/1lbo/W1
78GpB0bEktep8q7ui5icErqmKSqDfVuX+k08hQKyXBjtYPAUL8ksBZ5qdO0uSXPNyxrgJZWIYl9G
jLE15KLe5WTvbzkVMAanvnDHDsJBXfTOhsTuYydCx3AVSwX5AuxhFwUFUpTChBo0LZtN3PZ80wUS
yIVefxr1AngadfxqT3HwTet9lHqV2g/g2JNxE1BNep9jbTvNuNv3RdM199lMplqqW/OeeTRBDxHi
oWgS+b7Oi9BHsSJtY0UadsVA3nBCWmC5GcgYn3BGuY2TNmj9rrO686SK36lReKlmPFQLZEbpwuGz
aUf95BWzVH/TrKk5KVWX/NLLNvnizKbYGDEG10EOfyZKAotFGqD+BbMGIMHRvKbnKKtS0WFfGL2z
hRYmb5BohXhpG8s3ZnvcQLEavSCDOt7DGtvGktm6czXoe0cBMpdKCoOOKxvG3uLrVDgKC4aTPdj6
HPtaHqLQ0ecJjFJpuyPxk43QC2kTwv3YmIYIZRgupWrs9Hya+209gJ3P+zFw9VB8FrMeuqJtayz9
ZWhsdNKMp1CP+1sDAUV6jJ14AWoZKElIcnZ+rNfa0aid5t4R1q+hTga3LBj0OlynLWxLDqWDsPeB
M7DtZGyDUUp11inu2wMKig7rlRJuLVHkXzUVXg2pjPbZaqX02DTFfDIlEZnw++amuKnFbMik54LK
i3EnK15IcvyhGVkQQnUG8EdYhC2FhHk6JYD4UiM5NUiqKHqWA7gJynQbElC9zcfe/gRsKSi9eCi7
44hHPHbbQB5gRipB9Dvt8+6kS1Z2TuGM3bRVT7WVuBeRO9jJ6LWhWXoVJ7xdULRLVeCJ5cGIMC3P
AFBmVRn2KVV994UzNL6eWN9axsJdUJbtXTwE2ctYmfFtH2L2T7IlXjT10acw7qYttlLomrOtuVpV
yc+2WkYnVUhAW4wo5DpUdTttyu2NKvriU59W3MJnkB1OmSyHHtAsgtDzMWznfFOI8rPU1M0mj82l
Zl1X3iBXbO+48Qj2fK16MNJ6PFtmJQ5yHTNU8NcfKiP+w/8V++GgdWjbmJtGOPU7B1/IgetWdarK
ipN9rdjIE/Qh2ISJ6E/pVEiuNFjxRlPbFHoRV4wsFMMnLQAja9aG/OAwsZ9b2Sw2YRhkfh4PoR/J
We8WY9XfUJo6305mPz1FetY+6Qk8WG3Wgb4NXbOtk8CzY/sAoOslCXTJ72L0CUIdgB5leX+vjtyV
GpZDT9bzZquqqb5dnEme1sjDLjR6xYdU8TtIaugbZl8dC4of3hcqBv8U/NVoylB65qFHSWK3t8BT
2+9pjvcZIpJ2Bx4Hj7pFKZJkqCjcUYzJMQRICRsgLP1klnehIrm2k4OnmdX5OJDw27RBXB2hComt
ZoBrE7Non0gNqB4GI+hibZ3daHbgbEFjAhUAWXKr4AX1y9hxtr0Zsa3XRfOsK/mvOGrtB1ljmTMd
PNPtAHkzkrT0MInI/q7WSkZCO+h8ta3bBzPL9Rsld9qj1cm/Tatgge5q5RiP2ug2OK9dAnLpdjZQ
kYZkWjzYFrpr1MW0MTuAN0FomxtpHJUdODYoOqkd/9HVjti/JgAsmUl8jIou2ybQkTzygeGmGaAp
sIRjR6/ZGCKjweAvQ5zXHFSRuNRqoHQGPFjory6GV9uXowTohROmBxxOxs24cAGDoQxdIxLl17aK
p408gM+d1T7zZjmdj446Jd8R+5hbu1bG27mGkRcn6Sddk+hLI3kZqPa5LbrgZ0cN2XOtxeWpTQME
kqOqngrV6l2Oo2LTUwx6x0FceHhIVJ/4yACSqdBcUJ/i0EXw01Szko6diEAAEzmR72HrB17XwlVN
lfw+VAblEEAz3ghnkh70lqCEGevFDRHo4q7X4+Exi+A9wh85z22GOrSUM+ccOPqD1svSJ8mJgCMk
aRG5VeyEpzAZoKuE412hOYUX68EfJ0+6G8swxqPaV/lBZ8vyIuBaboGOhrK49pA+5io4t4LOkWi+
k62DudCikjiGxJDHpZdHsu0OTS28IDLKG61S5F2fy7ZXlXa/zcIg8SrNeKHohb0Hm5P/SXqAs/ME
y6XXwnSTGKLnKlZXD3ApAI+qzmy4RanMTyYapYPZKbHHiVfeAUj5U6eJs+9V6F6jMDmXRY12U6mz
tc0k5TYsh8yzRSmfKqpY04XWdGgdyfEjLfmeZUm0S7l8beM67QgqgFMFFLmgdyGUIQWpjSOahvFT
MZrjNphlbpRjnH1JJKn+HIyReQQb2+7I6VVuUTn9g8R5yoWzKHy7qghv9ZkC4CGY79lSK7ePMvOx
itAvcXMNbhI8aZusHKU93lyoOQOueE4XVriVRQ30KU1bIFKZs8kJfrqiq37boErclCkOla+EmQY8
xLXGWtrMZVk+cmCeXQlFklvJjCjhGFRVrUflzu7G9DbM6ujlg5HSJbiHyZNU4lIraW1frccBzBdw
vlOnHEz1di6uxEkvBQ8pXoA3AeMZ4ouVYjRvRGMimZlPbXc/xodQvZJjuPL8N4WeUGHaSsTznYcU
4+0HhfPkFvlD3olqPQjn33gXRstmjxuD+YSxm0jhEez7FJdXZHuX3uHfRlYJzMbIjMHsaSQJITq7
19yY1x6/+gQOojGo5TzeIuRYPFbi68eHkLMkeLAXUqRgLVadrGoCtUw2JGu+nRrt+4efvhSERdlC
MQ9c48vb/ZMID+qhlerelE9SrX5TCQ8RAftodtFy/iq6SLKQS6aV103gWhiSsimNUyBnD6SAiKtP
2p/3X+NNLudvG2gSyK9wF1krM8kgOBpqQeOkOA9Kc6pzIhXP7zdhvo3TL+5XfO/GIg9bcxo6vdDR
DRfGqWOPbFTrbKQ9Mfr0m5Wr1wAsy5B8lc1ZXgcxCg1CnqC51102EWis5jI32CDHfZL1xznoHiFU
PIPF+ilPHeHIj2qimYg0aerYxReIg7lqUi4l4JZ6ZZwKXFzpMRS/3u++ZRqsX4n0OHMcmRByhdUo
SNWE8wwYppOa/5rbXRZNLrFUiGUc4BSiQOGVWf/G/7G8EAltFDc0i2V21aBROk6aYwc/5b0FUk8N
DBIk9dEICA8XIaxaiFVT/jxq0mbIYcy9/7oXVgWkRNze6VT0H+ukPVHddiltbp6QaHjTcIzNDxqn
lrXzVQurzGnPnh4OsWqeBKqljCFp/RcDfjFzsr2YSw2k1cJWcFi2iSYxIvAKkGMZdDI4wGZFJ320
sxYNBUVedaSfBubRZer9swhNCuf+weq0U0MILQSnSRz3/c9xSYGwlPnB47cQK5z18ItntZZbiiuc
ZlJmottl+SmvB9cqj3MJ3Q9+mNRmX+RA3zVOvguJ5+nj7/d/w5shsaQ0UUIrmIepb7M+CyRyZXCN
daaTRYA0CbPbWWuupBMvNvG3LDYmdDwBq44suYsRS9Cm09CUf+Q6OFqZvXv/Ld4sg8tb/NPEKp2N
0igWaa1Op6T9ruSKm+UPYw7I29i+3861V1nt2tw/bLsIaCcHpO+UgFD1KyvEpRY4PrPYoSlUGeav
R12I8CEGyEgLSyhQ6Jk7Eqa90sjbZQjhkYYTBOcR3ghqnLxuBa45hQQydTjVDUxmtGbYI6oRUG8e
O03j5mFYAaMt0ptpVKNPBQDarTZc485cSGvjRaFAEEF/mbT66kdkEtUoYHwidSAGYpmxa1MyQwUP
pymN1yfXjBIXm6MVhRKhC9tktTTFDbHNhZV5ohjcRivAEDb/Q9p59kaOA1v7FwlQDl87Oo3dmhlP
+iLsJOWc9evfR9733u2mhRbsCyx2sTCgapJFslh16pxNQg6/br/q+Qrq8dW9Ms8v4DHbsJDCfbWx
LeTfLCUf+tMwyF9Uwz/AlVxtDApVhBljBGl9tgvN5Jcy2StnyqJlh1iDPipYd0SIQq9rReUpSn9q
6TnpWwuhEnQisltPe1A6t0avxoMT+vqueBUYMFq0BWZAEUI5r9oJgg4BpU6x+xPdoGhWjOmjmRbb
IC93ud2Ym5HDbJ+q6ho3zpJZyM7ocGWrzG506cR6XcMmWTnDyeAOgBE1gNg2klTetcqO/82LlUVd
2Jr6DMwhXgB4+CrWSpBZIamt4a80MaZkBdcwdbMHXkQjzCMo/5lED3gjFfXLAVGwgju8y9n7PKpt
J0BlgsRx8+YoYDZDnW3uNVN16IMuzbAFgFuo9XCadGs3TMaTEle31z1icapgoJlB4zwRRIhWMErU
OKpuOMVF3rojwtaUXQf/03UrSw4AtwW1TRXgPWipy4GkjlcZhpQPJ1ySEuiNATFnmdwVLSK2xs3Q
fb9ubuGSmak0/teccPg37diNoVcOJyUAwjH8sdXPKC8dpujXdTvz/ItuYKHMhrEZ9ijG2a1cOIFv
ZMOJ1NZHwys4hEdUiPQvVq1s1FnjvLMeUzDVK0fH4q3AfqIXE/Do3JB5OZ85XNJ08EbjKcyhmvUk
MkHQxxsQQfW/S+c5Jzb1tZ/6Wp/QktvTCUCoRTvAaxykJDlGU4cKkMTpGVZwcop/C+n39TldCrVe
WtUVkJa4vIiINeWQ+iVi8SdffjI4gdU63ErJU+uZUMZDBzy5ZnYDSW6g/pX627f3QnEUcyrzbxRr
GeO8Yc6CSb3Pq0QLZfVUZuMmJenrh6st3q/d5sKEcL/ZTTnnrSf1ZKf1ZkiPkupen8OFC/TCgBDH
VbqWtEbAGJSI0pF2CNrbHq2hKPreqj+vm1o4P2bIr8ntOTdNK4InyhPt1BGVwZNl/jK9f9ZwiSuf
f+loPFsNOlQne8wSPo/kTLSZ4Li9/vsXXNqSiTH0+fzjGSE888JOp4wVKmSoKqDD5dgqzyUoobu4
V4yVW0mZvyUcFxAKzDG8Suug+vL3s8GMeZ1NSi5PQPodVIa+69rDJIWHIP+iB7/RIaFmVt7YANv0
lRTKwvF7YVi99OnIiDV/MNrpVEX+J2DF+0D76vWnRq2R5Ltpk5VnxNLxhD3aF3AMEOFiJ14hZRpx
aj2dCtX/acbyz0It9lSyKD0E/iaMsiNyKL8mr3zQOvAu11d0wWUsyn0AP+kk0mzx3dk6hWGnLRhM
lW4ZND9W7paVzzsz8vRsEbssDsdA5fNkDUhJ7xv77zt+PyE/700QuTw2Lw34dVhHdt+Op9SXvrQD
YkwI6a3JUc8fEV2Rhon/MSJS9DadHMlOXwJU9TAAkPljFsMwITm/h4Byhyx/R6wD3gt7jVdjab8h
0Egez2SNAKtdjq6qKB4oXgSUvv6GxJSJGIi9uz6BC7e/dW5iXsGzFdJr0xy6Op1OobXT/6mUfVrd
1MaKjy+6AWRnHByk5okyL43USqpqNSSIJw1FjXGbrc3T8iD++76wZT0EFQvDp+Whh/DAOfrKoW9u
1LWs3fJq/GdFWI26sUe0D7CilXuUUMJv2to4Fi28BLA8Y2G3ELw5N8cmboKX9z7w9cQOfiRq/ahU
xv76oq/YEdl8bUTa9AkltJPBO25Qm0efOvbGCOqVloZlO7zZgFpDpSPGy15Wg+9rgeOjv4jmxFCf
AKhcH8qia6F8/j8mhOjV8SvLLxNMwFe/mSU4jOh43cKicxE22jpP3pm56tJ5JYAPeR2ZJGEIHzO4
0GaNA6+469XqHWPhIJ5TjcasTj//krO9GNMTPY6STvGE9CnQu5XPL63G+eeFd0XCo9VJgbWCt7d2
6p8OQK7+jtOEeJfDitZLrrP5J5yNYESLMhyjXD4FJWJZW/8WCIq59i5fWvK5NEAiUyeWEuN5q5Om
KK+pk9kTGCW5QV/ONp7fvuhk3ui8JB1LukGYKzvxvNBXfPmELtbeiaqbyEMkwlH2dnS4bmlpNNz8
RPHkrRyeR5dTBnqWBIQ0UtKq7O6oJGqKxo8lr9CGLFnRYWnSSUjhymLkJluSYUoh0VRfH6Q9AKTr
g1jaI6yFYtBRTe1V5EcxU8AR3mRMpxHaa9Uvt4ll7dv8xmxWwsIlH36hepnpH20qTZezpdaZoQe9
N5wo6W+6+J8MhE+2xgi/YkQ8HsEf11pbzEZyf1uUX9GH2Nhr6YpFIzyb5m4sqF5FDyNWR3DLNgZW
pNqm0l9sbcrm0/V1WVx2AjwSr6ReX7VdqeTrIjr1hpMNSPiungr16Pnt3+tGFh5QFqvxv0YED/ZK
Cw15k4duimZdUn7PAB0U2ndWxsnfY4r66UzGQ/ZNdONe71JnsoD9R9B9bVS5unckxe3y6UMRmc8V
GOjrQ1ucP0jayFuBeUbe4NLdiqTSq7jU6Ywyio2t8DDUVg7lxZ3znwVLiJBjsoA1zfjjybGOkYR+
54cZGLgWgCmL3kZuT+EQINbWhGvS67KiaHQmLgvGmsjiQ28ijJrUX/0qae69tgRJQ8GEzHFqf0On
eKRZYCZFRT722KIJnAcdajDpGlvj0lsL0rYZj0BuBkaGy/lF8VxBy5ayQJFWP1Ml/GAUbbCVrCbc
NpTDNk4qd8cyS9/+DrfOzQoeO/pFD8omGE8V9ITAEverXXuiyvrca/lvgzV+Q0nv5dV3dhNaTtg6
AX02jAwVl6wBqJaNSIIRbJv38qjU91IXOo8g32m1CMHHDJmU7qM0pjneKQvU4/JyK7V69P26Ry85
wtwlS1V9fseLhRhj8vIg05nxqL8PvrXlTg7277AAswMkJRbMMmIRBsHUzg5hlTkpgFBjBM496Tmv
19AsS/sGpkGkKOCrl+l1vvSc0gZJ3jmc0cmg7LKpuSPZWzf0W1grOY81Q4Kv+HaWNQjMkrYcAW7I
OdrW5dOQDhDKOPrX61O3tB2gGCBUJuMBkE44DPrQnzivKSlmkvRB7cd97khHPQToolA3SvroqyyH
P67bXBrfvE6QqNOZ8Cpt7pcoINkVLZGJ95Trrp3Im57+kNUs7PwGEx/RZ3bES1V2xkitRqK2GLXf
nEakGkSaMyAhGn+xknstJ8PCho/uukS+LZo1NsGlqT03L0Tx6Vh6HiC66QRqtR631fQ1r+8UY5eq
G9m6uT6lS7cG9yGTyd1Ob6vgm2E8lKHZqjwUK7hHCjR5eTmGKxfH4oCoxKHWANAHvNLlBrCj0Mod
n3Xj7dUdNUmaHrTS97ae1pA+ihNrH+l9/KlGzm93fXiLlglcCPWgRrPFIF9L6LJDPIQEWX1TwXlW
UTeY1M+hoh8c86RYK6HrQnhBpG9R36QcNj8rLgeK5HrvtB6YL0Nyedyn46Go7plX883kG3Bdw1JI
7Y1qCOkwYffpjYnoF6rHJ7oetlP1mzaIJvhyfe4WXIM2a9wCKgEwA/q8G8+uhVpWxngEiXzKp8/e
dDD623d8n/73OdTnJSm2+Be5nyrdUCqn2tkOI8qHK6fh4u8/+77w+2XkTbJWS5ST6kTbWBk25ZsR
hPMqmJAUkBFFAVKMi2XyH2kyavJJDuKNupucN2phzTezDT8czBjQc85Fk8slKGzoW1MoU0/2hzHS
NhKdT9fXYP6AcNLhqvOnuftBW85X8NkaN3KX1J7eqSc9ia1di76Nh4Sq1Lf32mDcVEYTb2epN3oh
1zhNF85yeI9Alc0VNkrWwtDaLJYzaYZHItLa91vzi+Tsu+zj9eEtGwFXhiYaFScxqaPFnhJZQyCf
ErkNN3BR3qK3520DZ3o2tfT4DmPI+OhU0vR5b17Opd47cC6CLDu1tfkR5slPcyfhBm2fp9FeY1pY
ONcogv9na/772bpJNZ2t6hDz5u9+JMkPpXLNcAdOBMaKFK6z6wNbiMMQ9CFhDSvRTNEr3BGaldlW
ZYE07WZeYVWFSpQHbRCs3BJL+5XSHGhWCOM0GM8ux6TSG2J5E8WFTGu2jkNj+dtTuyQVkH0DDjKf
Z4KzI+RML3xhkj+mV8C4j4Z2ZaKWR/CfAeHE0cwJWEGjTSe9PJj9XfPn7evAw46Thimy4Au7nKCh
6i3kVilpRd9H+c7WTl79niWAFVDBhylBi8lvx+qDKXKoJ9np7yLbGOiKXh/C6wsSMhcNPyLDzn/F
M19RkUaFUsh6MkJaBfw73/kW0sqtBcNueDO3HSAjjKF3pcO38+p0Ru24MFAfNp9y5S68D703e9Pl
54UtGPawbEwZn88ebFq512KmhXI5GClO/RloSbFNPE6cYjTp+m6MJ9p7ggr+iOmp9dGNLm8V47ZQ
5Z3Z/Fbm3mnpXqGxVBk+X1+q17v+0r4wPgfiXtrnUO+SnOeS3uYqvGtTZcUfFo2AuJnreuCXRKBF
5/RZOcUMUgk/li3tmekmttzrA3nBcF5ecjOqkt4s8FhEGiLGM58AW0SEwE/k5stD1aVmD65PMz4F
bRh9ZZZpf83Tj85YN1/aQtUIRIsw2EiJ4m0npC7vNBSC7gfVqh4B1lJ9RD46/NpKrX1s9KG918PA
PzVZm95OkZ8eDb+Kj4UGxE0eQRzQKK42N4QiNczy2TjcDcSONz6Jhk0NHuJ27Jrkn64MfZfK00At
31a+xtMgffVHA8bEMShOHfopH9oK7W3PTGhW8Kd4k0VKvLVSOJ77uFWyIxdPR3vbVDxG9DoCZda1
5yFyPjV58zfsJXUjBXJCx9wUNtOBPFhwW42j/z0f7em+Gu321jZLVKKSrjT/DmDJ/iTqKO2ur8TS
as838QuXIpoIwp1vZXRbyanBapdPCV2jNHO/mRCSTX9mQny6abVXZUGBCefQxrRLHa6PYOn8Ih9h
Q0jl0HwhBhR5zkwOrW8+yXKPku7NVP4p0maje3c+XYjXbb2+Teah/GdL2IBD2eiJX2Fr7OyjD22T
+UblJc5fIP10B3FKcu3SF315oSi5n2klN/+T0h2KvbFGpPU6+pp5zufkzQuxrcgKafkF6UJfsZ+U
4VPLE6g0ZpTPjb6WxVmYKDi05qwnYiozs+LlMOoo9EtJ6eynUP7R3Wf2t+vrsDQMxkH3MZEyGEsh
roNDVyoC3zGfFPhe3cGeoO8wSunzlGj9o9HJyQrnq6ryey/PKx1W6JmVDvwocE5hm3ht63dTUmWg
pMrS7YvxVrHpkN5XYTzBXmQjk65k3225iPf9FNePVgOHElI1wcZroCmTQ9IFtV07n3KOKHtvm0l5
GCs9Y/Jta6tB0/+PAaDPnakPtrmUt2++OeYTHZosUAhzlUX4/X6iNJ2UTukTpAGy0W0oUWyqNxdX
dJPcMODemV74Vbk2INbWaeiMniwZSTWAcrU5wCaxcmC99qzZCrkY4qGFcCWrglyNWit6krp7xQm2
/fT2IxELRIyzOAAaNOIFiGjeOOhyFj9pqbwxLBr/ZYS6h7/XXXhpHCgO8BBSeGjznrzcIUM+GhTv
8uRpDLe5O67xLs8LKjgsG+S/z8/mz14jkdL0QW/wec/4PoV7qXmATMMtm2PUHJU36uKyL5D7JB9B
Hy0Zq1crTzUFTcAB71Kz5INFczdEbG+dLThsLfLNlG01KpDCsQjVphXZTV4/Fequlo55fnP9+/N5
dDldL3K1bG+US2kCFfZHqMtB6GgIXypqHX3oZDv4LEtdcIdSYPWge11/q0mytRmCfq1/7LUfzJbn
cr2JDNsrzsFAL9Q6QSnmqfndJZvo+fq41r4unMPyGMPOEVX1E0IdW7O57d6RD6EUQp8JBUKkDvn3
paOhRAOHBUfe0wBfwbiJUKt/+xA4slgVsoXMlLBRNF/RM0Vn6cfqUfIeZG11BeZXrLD4qkkqlIam
WaNazLgoyPLEvu2rTw229n7WG1uvgo1pKyep5dz4Uxt+5p2Xb+nf1beFxCtj6zRdyavbG0OVs8GQ
/sk9p9o2sldt2dnPeIyySeBSlWkbMduDRB3VjTvV3gV5YB9KJ5EggxiTHRUHREc09ZPfN8aj7RnS
TRRkIPfgap+eB0RuzY2Sq/5NTV9IAZMcyi5yHk33vVr2z2nDHd6bYQ+0pJYsaVtX8rjLqsJ688tq
PnRNTnVuQdSShP2nshfMLA3Up0DdlRrc8W9e5Mvvz/fv2XEVVkVf1+a8BOOnVP+qG/9cd6LXQeLl
9wUnajolylJdUp76JJRPfdXUHxQQE5Auyh1qdX2ghiiZyuWbjy0cymBjkOqGEl08tuQyUFs0eMtT
O91a0We7XLlyX2/vy+8L01baVesVLd/vaNdVOD6GlXNxAV6KBbY1McycbRKzA3XgD/0AAzfw5o8J
6AxjgDgPGge0SRLpQxkkqFd9H7N0d329hGeJLpNsQsNdIyPE+5Cj5dIf6jTOonQoMxd+TZo9bqrk
xg/SldTKkhHeCw4YHWqNsIhcGklSJ6naMM/cuPqTFj+8/tErvl4fh3CvvIzj3IQwDliXEuxjogj/
MbXwNnGOsJRskXFJVf/QwmX4DnszfT0vd9KDYnwfpJOdqVKYuZ0Esd9EmzsMYVLa7aruqQh+SWuU
2oIDvowP5DHpL/QkIDYXxjfC0aZBaFe49ObAXLqzxnx/fUSLFmD9RRoOiC7EA5eLJHl2b2pBmbuG
d/ClP731ti307wjOvi9sITpI4iZDe9slGoPf5E88rbjy0gDmBqa5xwJ4tiNckG0TqXkrS5FraduK
WYpXjs4lL57blkwWndS9WHcKY1mRsnqK3NjZet2tJO1LbeUUWDMhrEEFeaTswBXi9n25t9veVdry
KSyt4/WlXjLDTU/tafFVFxZmKFt5G7uNv3cSQLjHdE2jfs2EsOWD1lEHJ+hjN+mm4mjndX1EV8/b
x/Wqht6aKWFrlKRVjaFETIx1O5HFfTSH26n7eH3KhIfwi/cSuMzdIPPaiwXBsrOdqerk2K2zfaTd
TOYGNjfv53UjSx58bkR4bRcDnfu+o8buaDq/J6keN57Sr6z9kg2aQnhIqGQ+TBGQAUOtkhlKlLjk
8mwfQeKV7y+sBjcKtN5zn6LxKoCpkN5yHC8sXKn+Jg0NmoMfG2Sk3jxRF0bUy7NqqOgT85WocJ1m
XwIwe2Pz/bzaF98XophAmiCWMxiEqUU7o/sYV+bKCBanSWWC5nBlbtS9HEGYpl2a+nbuptAwfi8g
/VnxpWUDIMhQlpwzdsIQLK1IxrSbcrftzAdjLO541T2UXvbp+kos3Lu0zv1nZna3s3gSmlhNjeMh
dwn3N113nEjUDRSXRv9RV76Hwffr5ha8lwYcnm/kDEDfiMrEGVdjLiuMqg+bLSQNNNK9Z0BnFoR5
83JDLutazl0ls2+cydkq5lPtF9vBos8z2oTpt+sjWlwn9DkpL+okDMXKX+0bkS+bRe5OanRjqdPf
sS9fsjq31+3MDnX29vrXpc/sCFdLOJR5YZRt7lpqDqRQ7cy9Uo8lTR6ttulgLfyYTnCNXze6PDig
3wYcJ8AyBS9HobXsfBPv6GFVLo8tqeJ2JaxYMyFcNGGZK4XUYMIJpY1553+Oinft1bkven63wr8/
/4QzHzcGs9MgzcrdyIBr8o9TwnK9vz5Ri6tzZmK+fs5MFGQMpbYgvMvzCcpEN2zkjWn+DuLfSrR7
uyk4WF54D8gmiaPJPMCncMFmbhs4WzVPPnhpvqMdCEzwpH9VUmONU2JphYibyOuSZydVJnielkly
oo9W5qooXYZBuI9o0KjjNeqBNTPincCRrUCkmLmS+jvKIdkvfxnqj3fM3dlQhMMhnfKxrHQbG0Bq
arXYGYkbduUG+ae9OX28bmwh5CAL99+8CUer5E9p7icMyGFt9OqLMXa7Ts339LRcN7R0qPJmnjnT
4CB6lZOT1dTgbernrpoZ95LmP2hBsGJiaXFmCBwPC5JLYHou/RtW+zHyQ3wgdnIYdZ8mugCdw9uH
cW5DmK9K6SVP64zMTYddAXPlWn5sbQzz38/2qDGaegZBCosfAiqdamh4u02tr5zTS6sOZ9cLm4Wh
vgLMdmjClPT6pa4yqEdJf6qaAt76X2gtvGO2jLkZhHNZho3vcjS1F4YwksSp60kfQ+PWW+M7WRwH
0Ep6tmcCI1E0XUv72glrM3Xl6dgkBZksxKeT4+/ro1gKP+YagqFSLQSKJlwwSCX7g1XwqJSmbBsU
N+30QyvvOlDwlubv9Hot8HwpcorXKG5MngacE5LmgiPnmpVUlZnk7hAZ0z3tOtM2kiptJw+KdIzs
Ur8xu+7Zk0vIsFVj3PuaGe27voWdPc/bjVIC2R81rYJJQcq3oerkdx4ifLvr07LkqnOb7UsrEZQe
wpFrdWbfj43DkZt9idUCyvBvavuOu/3chnDemm0hS4osZa6sulL5VBn5RipWtvTi8p6NQ5htBOkz
P3U4mWqnuLPU/qOlTc/Q2t6VpGiRgC43ehSv4FjX5k44RlJF7ZIeni+3+pZaj1W668r3WCBHyRtp
Jt4SD0M6SidLKR1CvhyO/e426H5mY7d5hwucGRGGMaT2ZI2jl7u0lGx1pDhKo9rU0ed3WCG6o5YO
royI/PIUsSg9m1Dxs0D5fdBPCM9YW4UnzXUrS9ERwRet3XOKj+rXpZWoKLW2Hy1ivC6nuf+zlx9T
p9qM5ecg+X3d1Dwt4v4+NzUfa2eHfATzoGK2xHrD8KXvHrWVzy85F0c7otkyOTxK9peftzIjsWJP
y8m8JA++jXpv799KgX16xyjsuRsKIa+Zw1Aw45XkeNBpcWUdcrpclk6Sbf+8bmNhKKTCWA7A3iRE
ROKHCgCFJ2lW7MbNryTal8ohtlZma/YeYTGo1xGXzAqq/COc7k4eSRTrpdg1i789VP6ms3XoeOiz
27AIdtBaluPK1ly4tS4sCq+JOOaNFrM2LP+wibUPpQ+P4GRCHrCGcFmavpkJDPAxyumvDoEg7JB5
iR1ycIg2DNGhChFvsVfCrsXhQMaFRKWDZpjoB1qaBhNKDyR7/G9GWhxj8yaqm52S9/u3OwNPCiDN
IDcsGiouHa6tyqzLW5xBl75a5rRR7G9NuRJ8L86YRQMauRl6YMSr11dN5NUC1iZD4EvaoZ8u93+u
D2NpvuZ3OFpnlEReJU3MvAxtu9ITshnG1o6bjawMOzkmehlXdo+5cNBQYiXzA3aARgaRpVhCI2Kq
2ipxHT2sT6XZ/ihTL8u3hhal0cZLpRPMoE9hEh4kN/L1g5QYh5y4BLqRQrppJiX9BrdevHeaqQbd
H5k8G6fsW0qh9Kaf1PhvQjL/4Eyq8yE2kTnoOh95WiQf9kZhUD+QAOZRURtcrwbtWvX9cIwlPdrh
SJ1bJVH/oeulcFfJvfo7TxoUggpFQoqg1pxfctHqw1bN7HantS3gf9Qd/jZ6VAGwGfs/1SSHz35q
RL/8PHduci9U7ow8Rbi2TbojDG7PUZdBnw93+U0omRN6NIF+oMLabDspmHiUAp5RPD2+SeIw+9Nq
GbgKMyrRhDDjg6qb0vEdy84+NHj78AYSc2V1pMdJGDTsxfIoS5tHup2KNXqCxfVGuYbUEt3q9Hdf
7pB8SizoY7CRFvX+Uc6qlR342nXpvmHs1G5m9IbYomlC/57pNTvQG/M/k6FA85187QPlIYXS5fp0
vR4K2BAIZKl+cY/BRnM5FCMfurBD2sr1jl5LHWTlBSTqX5Kq4vuzgLoOzpu3gxD15bkylYlCeSKl
aLipAwTGSvQptuivHKa+ufPz4X6o5B+jZz8k8XRUoVOUo3jlZyxNKIg3je5leKBfIWflOKvk1CIZ
D6zWHcLoBmBovTHy+sY23sgl+P9H/J8tISyg1utpBjTybjtVh1xpduZ0G08NHVQf7cpGemPFWRZX
kITMzP+gkwkSnLFvK0snfmeGO+9Q+MpDp5ore2rRBMmLmf2BcoNYToTUz2lsEoDuLM2ECg244u07
3JD+L55hoFFfITi7QMoQR9Uid6Kf7a4a33x3QlSoUhyn4gqHoNgx4UP+jcINtbg0aJ+SxNkrUexB
7h99rmxrJV5b8jUKyTO5BL2IbOHLHdWjxh07pRe50RT1qEjpw6Gy6mHXQYu7C+gzdq9P3fy9y8CK
sfHun+lrGJr4AkE2wXOcPsK31WNs76WO7NXhuoml9Qd1PmcweBdYoryx2aIUk1s5JgbfOvgWZFmt
6vUrj9DZUS8HModPIGZoxOVwFVHVsHBktRPPFbPxc9RtG3+ToYdzfSSvbTBZxJkG+VllBipeLg69
73oc0rPlJjOsPf1ilD/t6aBQEvIRNnqHLQvGSsqAnH6GYKtuKrMxmiAm1Zx2n03SjVuDRzAlLs3z
jjQ9Wj8nLzBWjrpFdzizKhw/DoGH4qW4QxMMN3MEsTW1VtmCpcxXxrdoyZ4hhoyNB4rg6D7qRnEd
+bFr5N+zod5E/Ud1Tdx8wQYuDfcnvO3Moujc/WBrYxU4oRvyvJq6nZOpO30tYb/g3hdG5r+fvRP9
GSyBfmjopv/odrmLyEdc94TFUcwcEDO3LHBJYabkMZeToi0jt+jLXdPIX4sx+aD67cqDZ2kcsIoq
c5uwAf3l/AQ7GwcSvG2NEjzj+KLWz1L46fooFj8PMeCM8iVzKSJ/bLVrCKr5vCfFWxNZPWfFoZaC
hZlnhDSmjm71q7hnGNN6UuUhdDXTHh8SVfrkKEZ6qIg/t2VJ+G4N+c8Kpc8PZtd3+yxvsjs7T8yH
oqOLZOXXLA4XRQeg8nAvEiNdzmYmjaXdo8znDqq064buAxw4z9dn9HVKjNOBBxB0Qzq9neIOGvtK
KUcJx0u0L6aJ7p6sH4P6AVWenQJmsNBWVnDJD3mAAxFDOIBytTCkoDCRFLNSriav+pga1aNThjdN
73+7PqyFG3BmbyGWogCxUCTyhrFtCi10K6+6Ac35I8i9W2ca3LDVv183tTgikIII/RLAvsK52nWY
GXloh66FNKQMQOGxf2Mv4RzPkaj6z8TsJ2e7CqIzrZQLFgl0ar6boVuoLcEgcn0gi952ZkU4Iqqh
8pG3tDjo4htVezT6m//b9+c1OxtF2nRIedl8f7LSnYbivZH7K4HP0hBYdWBbgEVm0rNLE7WhdR7v
Xo6fDEbDXbQS5yxc3QBCSbLQSQS6UUSb+1rN+arbpL/gGTTvVfuTE36Vh3tLe3u0wyFHbkIjSnid
ByV3GTVDEwduN0mHznH2mvZGyZgXn5rp7QhE6C15lcsxyrgBAx4GbvA5dzbhz7ev9fnXhbVOnDE0
/ZCvI6GeZw+1sr/+/Zd04GWkBg3F2c+fl+rMmaqiHhOjnn++AjF76mzjWtlKSKblyfBkBujmpu3w
h4bAD74+PBfFWrpy6aIAkQQbGeg9aNRFBCVnPlq3bem7fqw+Gd2paH5mUvtFTXqUwuA7jDTjmDXK
XlOig+krn2LlHfv1/BeIXEMD3GulnvELalM/ybn3DLPQ2yM5EGqUffARB84yYRl9JEj7vlJ9V3Ye
BulDWrmjs7KnFo5PTMziMeT6OK6Fsw2dvRIhaNN3Q+NQp3eTdid5a86i4gyCswCp5YVCGkAGDT83
Epw5ixkacUtvs+9KqZN9V62uRNZN6W4ku5EeYObxj7pBjii3PGnbO6SlglJH02z0pdtYQ3f0uu8u
jpgTnaLs/AIQq2l9kauVPBiB2yinJP1mlH/8NcUGEf49726Vc5DQgdcst7qwPXIItIiMs9DlvP1N
LfFX4OvbuPnTlO1BMdP7NquetVhtN0HjvbEn4F/bc8wC/YDKtSjYbuwgirXYDly7o2P36xSusRss
TuCZASFhJFXjpI+eFbjF9KDED2FBtfBtDQD/jsHmIQiQgfZUMVxuEV5U5Log0JzKfd+gwVJ+vu4F
C1cVfUMzRRgGsCQEQnbcZk0NGZjro4S6jbUBYdUkXQPLrFkRdlcT6VpW9FiJOnWjAy1p6X65PpCF
CJKBwCFFMpJKtviedQo7d6wqDUlyl/WwCUei/mjqqvtpCuKbsVDGJ0f21Z2GuPKK6fn4ebWv4T+Y
n37kBcRyfYnEr9PrBOtS2d6ZQ3OX2NNnte+e/VFfcYhFnzszJficNwBDRXWVEMxqvE3XBsUj8iD9
1pajNfdeXDPKbLM2AxyE4qE7GbkmRZC1uVZ7zD7FzUoYtjRptIbQuGYRwrzSN/HC2C/gpQjdUTsm
+fBoo6WStNuyNg/XHWPN0Hwqn526Grz3VW5jqEqevVa/l+qPIPZppVhDUSxNGPzStLJBC8u7Uzje
vSFqoiyXAtdLjpV6M64khRY/T/KEGIk+MxIBl+MY/SROp4LP185j/+yV77gAAe1C3UTqm4qB4FmU
jQolGovAbQ3F31mTXzwPvtE/mBVtINdXZDFomVmuNBLiIKfEXEYxFmjcD2rgQtnbbL0MyN4Qx9Wj
5TVDsdEitLPD4DhAgEOKqtsZEYoIRSybf7S+dVZSBXMsLm5eA6TQXLQkQSW2mg+BWfRtkwIcTEAM
UuZotoE2FQfFzuydZSHrmkHxvGkz5xnm4WHl6Fjaz1glpOFlNXcuXC4qbUqdoaBS75qDfa8kMBp1
3i5IjtcnfHELIFCHeNKcPxKDxCAtsmDqssCV8+aXHeXHcXL+xCUFt6Zemc7FAc1kCvAlIYIl6gnk
9PQbvR0FrhI73b4vx+KpNcrsri/7NW6epRN/zmPP8nhAskTmhlFqu5L+SWJvsx2e6gTsjFGejNoc
d/6gqB8qv9R3WlWOKxINi+6LZoE6h4o0rarzdJ+dKI4UmqWMoBhoqexUBM4uoTGnScbNWBS7hjJk
YnXJ1qodOmrUZtdT/fBG7e34XRsOzbmVnVbz10pNCCXbxVQkKQ9+pBM0JOK/l2sv/iXHObMhNgcV
XmV5qo2NoT3mPe17ZoHW1q0GR+N1D1063MCN0M1OQguaAeHFrNIVpMSoa7pyfIO6KkLv17+/OBAI
rkEhcT8jg3q5ZKSYx2o0o9RNgu5Yl98oi26U5gvk89ftLLn/3GlmUYPihDOEU9RXY2nsvDF1tWDa
eJR+wVSjp7VyaiyNhkcKJ6jCw/wVxYCh+ZnvoKfsVuNhUrehfduApU3/j1bmNTtz82jIK8RB+tTt
K+TYjWqXDP9EAa3CazpCi8MhVwJW12TmxLdXh0g80n9y4kbazqIL2tl4+T9j856zlozJ/I6cWVLE
tIkHAqIyyzpxW6VtN06VPuZa86M14pUS25IPYMPiQqEr/xW+JwoHzUFfEETHVPOa0/xyg5z4cUrr
5+vOtngQnVsSvA24RFc5ypC4CixI2RBvItl+6NHBjhPjNgzNnenLh2myP02msSmS8FnPlZWNtbRx
5/QmW4uS6Cs6Tr9GAlBKpsS17OYHrNmnPFhDQL/kl8UrmoIHlIZAsoDLCZekUhhDNoZZ6jql8Vkv
p108hfQNM7w433LZgFfX643VDw8aMKB4cO7SPLod6jUW18WF5W1B2ZfOgde5FqRFUyesUjdXywYe
iXI3tXawq8EAX1/YRUOEIi94upka93LnxSixh9ANsvOGOPqcGaF/oEsTJi2vtb0VW4sLCBgV8N4c
Goi3aDxVfmM2TK5SH53HZo36Zu3zgoumnuUZKK6nbqeYm963N+3X63M1P+NfOQdUQXNjHgALsXJQ
Ra3ZZaqfuiiw/Ebk1TG3UprdaZOx7+tmf93Y4sJA/k+MDE7kFXpCcfxmUODOx9uf6DfZyPVTYq0J
/oh06S+vfh78HOwIyjMw4TKs29BJyrTOXFgZk42TT0+GZx/tMDrofnfQw3hfbMZNW+x0dadO0oc8
UJ4g1r6p235NtWNpdimjIapBdpFmrnlCzu6A1PN6P1NopLfpondG5XuZoyk68ljYD6X1tw0S6R1T
PFOEv4A8ARRplxYjue9i7/+RdqU9ctvK9hcJ0L58lXqdGU9rbI+3L4LtOCIlUbsoSr/+HU7uu+lm
Cy30XAQOAjhQNclisZZTp1DMeJm0JwkqCug32/x5+xiXHhyM9jYAe3SBS1ANCggj054L+PyWvzfz
rUF2ZrC3+DuyljIjC2pHZM/xFFyuxEsDjRSNzV5QQNw3PduPuvE8F2tUPUtuMAYbyRHi0iH1zEsx
FINJc4Tx7IUZ3wOXREn6R+94SLxvg8vCwZjeYTDO5SkHZFs8I6bvw2AUUeH8bZpr7/SSyZAFAbCf
+SiuqhpQcdy/xsnlO32k6aMT3z78xc8DI+LBffYxrVO5XYz5HOGEn8NvxlArrQ3rZo7+JxFqShy5
9hmMMED4lqRnx0k0xbNJ0jUS+sXsKrwlOekXUy2veJNw26dWbwETcSjzvk+JoAeNaixybD4eRJ7k
ewxbN45NXySA+VB7Vw5TsYZXWjKJSJujdItUMmyVtCBnFiLlzVD0Loe3o80RgD3fwHR4KAvxji2F
RwUuRoC/UZBStM6bCSb/MdmYliTRhHzAuJaVWNKLcwny788WMqAKpdkUEjBlwy9CkR/uVwo5/gbn
BIAsKEwvv+8knU+8SiteZv9DsRnESuQh1VZ9B1HQlu3DqNGDVOny84VV8ayr4d1y+8nP+tD1nIgD
6YK3gWhPQWZGjrG7vaIlM3ouUjFwKVxtWgUA+/ZwTfxKRKw9mqjiWXxl6xY9wHNJipLNdg84H+sR
HlLvULb5obTd7cCy3UCdhxEEKWHhpQ8+qAUCrf9alu6m9LXPQ5KthP6LOgIXFI4snkS8zZeb7KUe
T6sRrr0tutegGB+ARF9Z65IIdDigPATHT7LdXooADaFb1QwwUXRkkc9+wpJH3+Piy+2jW3o00KAv
3Sa00l9R0fIKmBnwhOYvwhUbkr7aGbKvHyrnqZfsftrH29KWvAg4TMgGyQG8V5ywqT6nnWBAzVlg
gQprHhwweORIcoybya3HoOBrAfJSXRbphH8lKpct0DrUzzOg26as+8BrRqJSbx8mPqMrgQ2Pokl3
GscU7Zanoe/ZTej14+b2ohcP8uwnKBfSZNM805mBW6MNhbUhbCXMXP4+PFFMJUBlTeXAdbgFKiCj
wTuWfjSL37O2xoW/ZNnRp/JfAYpjAab4XstanBplUwKIcHkc9OK3Za+RLShmRHJGy6gOSEd0XEmC
ikuNL7OpSXkf2CfAJqZND/7SZxMzYvZg0SufiBga6z4P5h+BQFWBFQhxD1KilwJn9NTPDQYxnMxi
4+qA0eVrTqxyNm8SkNKF4wcxBmj5LiXkgKem6YzhsDWxXoyp/zhrZXRbvVQV/0eGnMABNxaAQJWr
ic9unzS9Y51AjovxLLotflesdPZjVg6RAZrpRycf6YGQxvye2znZOMmYbFK0F678ElPu19nTg1+C
0RjoHQVoGc/adWIl9yerCFrMV+RaWJll6GI+DXC/WyK+tsnjnO6N5Bt3fyTo2tLTAyL2yMg++fx1
7jES2wNDV+fhPf9bFOLIRumQfbD5itenmCC5W7DY6FFD+k8yUyteH8ltr6jxYp2mChkmErbBsKnS
bRdsbH17+2QWDh+ikBjGfqBJSY1IO8x07mZAlE+WeyzcF2NcUV9DMd7yk+g/9vHMy4m9V2C5jPUV
qcvWOLV6zh70DNz0zsD5S+IC6MHdwkJw2DHaSrY1/dDx0X3IJh8zb6oU1Vdtcp6cOeh3bWZYGAE1
tdvKIenn1PXorm76aa3PUbEjqnqoudfOrwCXHPouRjRXa5vKO/T5ypaviVAyRKSwWC0nycZD8bWi
sdVkYae/3j7WNRmKOfTAt0taC8tAr7xZ/WBWH/Jyd1vG9cnKm4TuRvCgInmopo+1aco40LFdrDMy
Pk9M107ZQEGYGIyA8syVtRFce51Y0a54HdeLQ3vN2+QTmCYk8pTrkXRTZ7WJZZ1sZzfXD9O8m+jK
2hauBUTIXCES46h0qT4cxZUpOtc6gcu8IhuM57q9d2o2VF4LPNWmB/Ab3KYrkuWmGKe2Njx+IknS
7VoraV6toicyg1LnH62cmJ/n2v0t24d3nAljT2reP2cuY7BaAbjPVn6PVLpLsyjZb3CcIJ7FolWP
XO89bewabTxldj5sajye29LnGEnWVsIHVzuoNs2gJRufBMMn3fS0cOw7J0wTsD+v7M3C8V78FPkE
n8U2Tp4ys9FzcZrboxbsUuvJ8re3l7twvLCt8BZkMQpKrGhQNnUEKF6ImMpna6Khxn/dFrDgJpwL
UGtROZj4DdAqi5PzKUjC3j54cxTcCQ6VOnQhRDEkpjNoyLlCCJLoWRtma1DqpYM42yU1WeNOOGIz
L8XJ138wGrtkX1Yfb++T3GhV7d4SlF4gb4LaZ0aSfg6MUe9PbTGNdpjXjI1AIerlX40bpL/djqZh
WwdzJLzKnEN4WndSimATwbMoR3MhHJXRuqIK1jwSQntrOInRHKIgTU9G6z0nGP53t1pfCFLzLHCw
ZydPzOGkGRuj3kzFTrgrzs213wAPEH0rkipeTvtTrJZjM2GP6Jk9gZyY55j2GmHKd2+/DGs9Mgv+
3KUk+Tac3dF6nPtqtmh/Cswvxrx1yGMnXs1y55C9n3ebxt1TIIvYWpXv+t5eilUOS5vcgXUOxAIp
Oh8ZcZ2HiQ3D8bZSLkhBfQ9s5agwIFGvtoLpBqE2NzAPJME02zn7ytLNbQHX1kEWEP8VoFg4lrZi
botuOE251kR5rfGI8pK9aiwfd+Am4Lvb8q5vGdx7QByQckWy8yqF7Puaked5jwW9Jq8Gi/xpn0d2
GVnlvh3fw56MvA6AjOh3vypxUNEiYPGA7636p6zZA3Bwey0LeweIIRpZEEzgCVXjoXrMWeXZtXka
u6cs2wUgu+h204r5vrZ8gCmAUhZvPwonSOZcqrdWGelc4p08TfqhyR6ZufHWxgOtiFBfiC7Vq85x
E+OUozKTgoYmNNaAjGsilPdh6lhforEMvr14zH/w7NjmK4exIAElY3SlYLAVfEA1xeQXpVZZTTmf
cr2zN2WRH0uzLULXaV9vn/qiIORIUALBCK0r1GJuFlqQ5dN88tv6OJvmI08Zhk5M7przsWBCQf+M
2So+OJNwa2T4eGbYBgfc40nbYUVUbP35tcO8NpOWH2xSh2Ayvr2qaw8aQRdg4rJHU3beKGpGEtKN
FcrtsZtlYWr97SQvov/mDkdaJZG3OpHwehMvxKmVWj5QsN2A9AYM3T/c4lhVPASH2u0lrclQdG6e
SlE4plbFpfahKA/2+IlYX2+LuDbPl8swL49IAAZeEpJUseYcR38KO7Fy+9cEKDqQuUbTmwYGH008
23f9LtHLlRfm2ojBgsnkg2wwvQbhzqB+zGyG4M8To44KJTmkqTWGae3tEru4/9W8lKY81nafiI63
DY2pO249P3smziqedEGVLeC6QD6CiOy6C5gPnFKwy5F4YpvKj3n34mTRgKE73cuUvt5WgAUdQyfc
G20aUFhXfc1D2XVDQzwao0Un9NB3Xqeht2baFpQABSKMyMBLjVKR2jxvczJ0dstp3FvHT05yeMcS
zr6u6LBudOjBNfB1wDdeMJ/x2ai0Z8yGXJtWsnQsYOJGih5vmSxUX96Vkk5dJUaDxgYgqtljWhyz
MgtzDTO3Nu3a+Nk1YcrdJw23Bq/TESnY3zG4TZ+10Cwo5oXpke38Sbo10PeiHpwtTtnEugrGSnOx
uJy7mwQMxxi7HtF0BSS6rAjwqgGVA3hTbc1gnZelKLDQuHDb/LXOmvbB0wZjRaeXpIDnIgDJko7+
KDX+pjUGc9hOQmMHw6pEFHjfbivc2vcVl3O2EsCGKc1iZuovJvveF+aX2xKWTuN8BUrwoVeWwKhY
rCBlRz071PqeViu+5fXjLJmH0UkIpwO2RnU3PE4bwTgOvO0/9+Vjkuchs83QpXVod2tjR5d37F9h
8u/PPAHfAbVeSaHNujtupsqPpt+3N2zpupyvRm7omQDUqL0xpSaNE+2TcDZpJkL0S4SsztBGTEOq
3YfJR6SLygWKdOhYBjoNAeKlPDOZjBLxJ4mTh+l7sWZplrbr/OuKgpl6X9G84CS2NDt8rps1Z3bp
7M+/r6hXP7NpNAL8ejrAVxq2yGrm+k+enu7Pelxukzy2s2OZ7ZL5aPYg8WnUfvsgffp5+9jXNkpx
+jKt9Ghm4/ulFTY8cre3P790DZHCQ2MHQFnXDqxXlc5k+QWJ584DQRcm5HReOFtrXEpLx4EgFnkG
0KfBlVGUaZxSTBHCEN448/dB8GDoHy3w5GumFYnsr9srWrgnqBuApRGaa4GxUdmwKhMjSawpjcva
CUky7qbefNBR0zbq8gBCnyPL2zXCkYVdBEwELR9IiMqKlbI8A0MgmiYI0lhLN9ovv8NUzcPtVS2o
ARoPsCCAUaSToTyWOUMfJUUWIDac9JVZRwNT4u+WgIY/DOMBSh1ZTl25kZalgT3MRr94Qh/Sh0Cs
GOPrLYJfhC4QDFhEVwEIES7viSmor7m2NsQ1wJJaKprI9/nn1FwjMJc/8zJFCDkAGMiuT5DwqBGZ
zTAvFbNPeVzlvvXMRMk3yGM3YSIqD61LfI3PRkUqwU5KgcjOAzQBCL5KEOnMOtdbkfKYgtweRJFA
pWz9/jf1nnp0TaYCA+bmqF/Dp1zrg6RegKqhWoaKn1ohLwY8oLYz8rj05kNblSdC2Pa2Qixk7aQM
jBlC5IFGJhWr6ZuTRycqeFyA+y3VQtpVkVEfqqoKi7KPBpDcUKBeBfUA0F8b6PCWfVQPEsGubDSQ
0CJ1QBQG6/WNjVxr7PfuB0HJJm/9jeGWO8qzB5cMFWDuVdhY1nYqdRGmLdKWLtO2oP4Jvbr+U1Mb
/7u+aRq+YmGWVBkAeDTnyFLl1Vw6TPlg1ew0fZzqlhaBNc95JMTHgNykDVZStEvaLEvPyJAh7r9i
vsh8q+jAodzFaB+oSB4O864wNnz6dvuol7QJlgsYWFlxt1RtIqD5o1pmdjHDJBbQJ30E7n3FL17a
NFDOynI6GMBMNZtAPN7qLmE9wvCt4WUh73IMQ1xR2aV1nAtRrCRAaC1yWEUfBwUI0j6skb7Jp0NV
SQA54E4iU3k9o1vTewPFaXOIEwdgb/JHFCSc6c/K9vaNDsxo3Pp3Nl6+WZdzkYp7wTCjfap1Y4it
2viKWOAzs4bd/Yd/LkJ5MPucJRUIhYZYnz8YzkPZrujw4qH8u2uuElTWaExN3AzfT8s/zPpdm+/5
/ci64jaiA+8KpQmOWbOz9ZzH3B+jrMg35f1jmlE+xnnLTnXM2VIBmkWhO407eUOctS/oe6tWkHfX
HosEq2GCLmYtoLVWdY6MDtx+BITJyOvRA7P1sG8HROD8iRXJK7Gyn7lhbW6f+eKrBVcF8GwYdvC9
KUkrmtou6VgAmfk+EN8K8gy4cpindjjSdEv773nTHux2f1vskip4wP+ZWLD8R5E6uh4x9EwfYqc4
kZ9ievnfPi/Fn/niZMKYpCGYcT8xPbL/iWHDt7+/ZMPgG4FjEDGRZF64/H4PtLJvzbiMZvsF/HLh
4IiwXmMxXDyacylKngLtvAC2G9ikxJ+Kn4Vm20eWpM7npmm15wrDoCJMGwCv4Uy+06AjJ9Oa7sTf
vVkdQChRYUXgDIIGxSTYpVvP/ewOcW7zsNg52hrOZ3kn/ytAxc343Ku8tLCHuHI3GTo9/P27dO1s
DYFyWJqXUl0I3Cq7p1uz0zb1n9vasKTM5wKUc0Kyj5K8wRp675fzK7He83nTNPFaIr+DwOlS2dqM
9trsCJjNg2Hi5ffX8rxLvoX0XuRgPEAUVX5bz8mpoQUTLiP5nk7plvn53jWPVrvCAr24T+CdBcmS
xKipbqQ7ov2mGWA99eSZPuj1O6ynpLX9z+fVcUwWqPn/sZ66zx6Gsdh3ZnBycxA/1tNz6mAu67Dm
lS2vCPA0tA3B+9KVFy0oSiDUShjP4EAxRHKY117963AZeXEg6WXbCyYXqvGkPldJW7hBHeeeHo38
JWuPQ9Mc9SEJ5/I9GDbQZaJUhngJy1Eis66eR40nXRMHlb0da77XTfFU1msZmSW7dgEAU4yKWQea
4/agzgY3XYSxG3b9HJT9lhRmmNmx1+/yOp7J/Z4t2hnh3vjS67zKYqFJqS0NB0IxCSZsH436r9tG
YOESgVcZ09TALIGIwJGqcvbkjKA4gGtj1nFWdBFtfnTohRcgFKP/oxxpUM/kYPyyP6aGVce2vdPd
kLlPNNgbdCXnt2CWQfKig4IDeDN4B4rNrC0nYU0z1nE7RH19LOZt0mxvb9iCs4MMA0AnIDdAt6kK
7dXAIdV2CVS7cKfQMT761SnnG9F+IdWRrmEOFy7qhTDF30gyvdBnH8LsKayNKDdXXNule3q+GOX0
7QlML3TA9436JWDfp+aQdn91JkEBYyV8WtIzoBdANoxAULqJl+cftMAwJIHexRb56dEuKlEvyxxQ
QPy+fTxLO4Y3HzkNie6+0mezFgJ8mF0XJ70WhkO+NoV34fsojEDBdMleBSTo5TpypttzFWRTzL+Z
xiOtjnf/fGThANiWsQA63ZQ3OYfijSVIeOPiibg/PPvrOz7/lhIHzBp9SIqppD382joLRJzSrw1F
s+j8HgF4JtEgCJwE8nGX2yOQifGN2RQxt4sI82pFt2qGpZlVgljwK6DNTA4URY5fMcO+UWBWVeci
QTYExo7a7acm6b5i9MCz4F7kUUzIGtqnZNJCFBwf9dL/a0JiyxeIDKr5kGGUrlm4D5S1f9W2G1cZ
v9+JP/99tvK4khTt4JxYPLaRS9PrOlyDBC2pIKrO8mGFjbvipbF7zxWinnjsaV6YA7Pa5yunKNVA
3WKkUN94zQCTV9MpWVMxELZrPHbn2Ygmp/nkD+zQNH3okRxYPvCE39bLBeuAcjq4h9EqCbCz6gN1
plkWAadjnLSDu+mG+dfoN15E2xxUAePft4Ut7d9bbtUDfRbK6ooCpWZN8sFFJtcL2+kpqFYs3cIb
hHXgwyhuIpxSX1QrcerM7vwhnuttme1GbWOvZTyWtgskNy6Si4By4qJd3jLLqnufGQWPp8k4eYS9
DNkYibn4KKq1JOqiKGSHAQ3X5Sx15UJnneZ37sx4nNnZtwbcDn1WfPaFf+iHtVHUi+eCd1uOxEDt
XjWtKdKSyaTPPO7qItzW+Nftc19y4MDuCBg6ChGIftU0SGDDACTDOMZ5ZRuhPowfhN58MKz00BBz
PqIjY8eN/NnJrP0EVoTb0pdWhwY7zCR1gBjB23F5ZnlVjKj2DiK2zRfX+bhG0rOkdagDoGQIDxgc
w4plL7xMb9k4jXGHrumK/NTtU5KtlECWloDOBxBrw4rjhVXUjrddiWGUMAtgpdj80pDOvr1FS7p2
/n3l8atn5K4CHd832+w49ywu+/znmPPPAWrFt0UtLgVo+ABVYjQEqVjvqh6KdMbkg9jRfnJwGZP9
7e8vHgcS0bJihFZR9ZFC47/Q/S7ADR2ezPbRoqehe4dCyVz3f0So74xG2jaYQOQVl0EW2gRdvivO
4dJxAHUKkgSJr4ZOXWpsNWkGxmm7U+wkO589T+bzOBz0w/0b5YDrARZGelRXlz53ByH6YYoH88Vs
Xjq6b9fAR0tnDStvoMFF3v43s3AWehjt1FTU6aZYo69aNIhPt1ewVGZC+AR7/E+rnZr+FFan87lo
9Hj2GvZtBAR1U9heuk9pY4V6P5db5L2nh37O3c2I2XgbVrbNSyuCtRmMCwu1waKFUNEFndwVXUxZ
W5MDovM5Nibk2II+ZGu8tAu+14UExYiJoRt9V0BC0+66Nkq1T4nxlMPFGUKWP436ikFY6KYD0vZs
RYoKEg14uARjL2OedlE/fdWZtfOcZx9jURyySwiJqulj2k+7oUyjxsKs3y5K3STUnX3Kxb4s4kpf
QxwsXAtEMfCf0dwrW6YUS+v5ZWVTvcaLaFZPzKswJO4bppwDl1l8ua1ZS+cJLx3wQry9GLSkSIJe
6Q6zEyToWh45bGvTNZq+BTOFpUh+Etn/fYUwIoGFxksPvkqq+VFjfii0Z72tVk5xYRly6Dz4IRDR
gBtTWcZodXCWOtQ3RPazCCv+7e5duvi8opOZKL3MKygHriiNun1VrD2tS78fzhaYPaXLfYX9aAUX
DrgU+ribomxnTCtmdu3zUt/OzJOXTRZtanw+JVOon7izxlm0JkDZ/6J2qVcXSR/T2Q+n7zOGpt0+
gQUtQqEbmVFAR/GYqges20hRjYKMaJmKhB9m5WMvVhrqF0VgOjCy+WBfuGLQmIRVjVOOoK+t6b6E
XZ3HbfWOjDWq9fAPMREJ/HBqUn+i1KPg8xJx40Sg0lvrCl86h/PPK+5T2tsFuD21MQaHa1VG77lm
qB2bJppFAIVSax4F90BJbeZwMDG/2cCfFX9j6QiQaPcxk0OaCjWD45FqBlDMEXH5NvWoY9F8f/M/
KjbIqnmgZJIZHPkTzq4CJyLJvXFGesIxwi3mUNzv9bkInDHySpoiwF6U7/upPXC3F7EpokELs7WZ
49LUKHEzmt4kITjiPxB2Sw04+/0ICd1MFDjhJP0wW31YW5hPSD/41WOGpqp8jVZm4SW6EKdsF/LF
s+jAAoaLHf3Sf4JYql4jMl3QWbSggSPLxrFfM3eD/YPrzgwRfbGb2Z683rYcC/4EPo/bhmYtzPRV
uxF7XqLxtWxw4CCgf0Ti0DvkxO/+mHNtRyBv0EioTSx9TOfK3c55Q+6OaJBmQzwD6RZiQjVWzwPN
SoTM1Yz0j26EAuOdby/wev8uBShHxIa+dxLNRDLoZTIfiTi+4/MY1i2z93ic1BphaRjwPnOEMd6I
yor91XTutrv4/WcClJBs4MwZEx+JGbvdCb5tsxNmxL9nDaBeQs5eVgqV52mkpPH71udx3jyn2snZ
3P683OHLO4lZ87j04BOB2ULv+eWd1GynHxmveMxs+iQ4WtvhrlPkzcTdeR/kFKQqg74M44PV6Lht
AVB12m6ImV5tPUb3Ov5gWNT29noWNApTNiQTuOSltj3FXQgm8O/ZxOjj/uSiQ8vU15JLawKU8+gz
Uy/twoKA0duM4LQk1opSvQV1ypnAT5BjNtAPBIijIoKnPWmHACKyimwn56V2Phfd3874jU0H3R7C
tG/Cqc8jUGZhDm67mZJ2W9wPu4HHArSKgWytREMojwESUBie5df+SQPXnO83keusVHYXVA8RLZiA
3Tf7plZBTW/oxDD03smsrdAaWowCMz86Rbmi4QsHhrQWsM/wW9CXqC5EB++6XReNd2KOg1HoTVSI
/n4zhtAZM+GA6wB6V00I24nfkSTI/BMDyXTFrKjQVyp3S4tAYg5mTA4juRpDaNFg1DWDBrKXW7aF
8PstPVz3f7+vGDJPqxIn4FlwsqeoLzbd17tv5cXnFWWiusfHqcfnxzoCeSVon9eq3IsbhClswDcD
twlrf2nHmrQf6wLcMKeWsQhEiWC9f8chgwHsvxKUt6ptp2psTEgg5cv8BWH27S26do7wxgayYQ4+
JDK8yhY1Zt2VfkLw+Tb7MNlaHjY04GB5dH9Tfzi0gXY07Pes6VyosmvAGKPvuM2Dk2iyqND0qFzr
DFi65OcSlF3rc7OdAgcS5mKXZhHtjvR+txU1GNlmaCIoQYpXCRwEhuV0HUr4p8nSQ0cHcPjuRAPO
BcYY5O4GJsL66ptiVfCOhsQ7jVElPvfpp9snf+2nXn5eMfe1M86OyfF5MEWHmTgQB1xGx9y/X3/R
+YeWf/StScpk5YrTFBPQRpslJ71CD/OzU/68vYyFG3jxfUWBq7kEjhXZvRMGQwfNzro/PkREA4Qx
Uj1I7Fyh8+xyxks0t8nJEx+zEPMPb//8BUW9+LyyPVmKLEbJ8XkwtIBj3Z831v3e6IUEZYMKDq7v
eYAE9EYM2+L+lgHsD9wG5BqgrFfTQDgyZVmJ0Tp45/TwaOf6iv4sqCnKqfASZcsdqIqUa+ZTTU9K
0Wqwf2UblqmzYVUZd70Vojq04iwuygKGQL6mcr6Tktg0XFqAiWyEuxv86obvjvWJm9+1NTjMksbi
0f5/KWpCw8w0b+wYpMw+27g8QDn6HUeO90hSEaLwdPUqCfRNUGsYk9PGZUPk92sc18sr+Pf7inXF
zBtHJz5PwICCIRqP1vyOBwJzUxFAATck1Us5CLQTaTlHl8Sp1H765OcaAfTSpTv7vK9EH3Znd8mY
w3Qb4rFwfqXOL1Nb8aaXtghVDeQlgYcGJELZoq7o687idXIqSIXpw/qHtDI+3zYd0kAr/joql+Bs
AIIcW+XKn3CW1zALrzExCCg4NTm6gmYvjZhrbJ0q2HtmugO7IItuC1y6HniGkFNEzI8/yqkIZ3BS
bmBNhmZHHcYl+lYO+pa4IStu5+LK/hWk1oZmJoqBCwjS6EdzfCFVt7H6OtTG4KQlawZ+eVUY7i4Z
PdBBpqzKdLVqsg0os9Vv3S0/FPPj5P11e+eWtAE+NArMGPEDYg9F4ZokHUAYByduLjJkbMIaDI+3
JSxsGRrr4Y7INOl1u8KQWJmuFZV7svzXrDk0YGgj5FumUdCQrohaWAxEWWAowc3E/BG5oWd6Vw25
n7Yld0/DB9/85Azfb69k4TxQPcVWAZYGymU1o9k1vpZmbeaB3NTYUPabldWDP8YBX2NrfVMj5QJh
orZ8HDEHVPaiXS7E9Hqr8OvRPQleTWE5Z485KR8G192QXPwS46gfsa+vpjNuRrfc3r9MNHUih+d7
ALCqjWhpWUwm7Yl34qJ8IPaBPAfVLmXB/XYIk56Qfpbu13V+GBhpux0qiBmMfbodhhVdWNzD8+8r
yuCMAhmWBKfVmuU2F3unO456rE8PVVOHKasxce+QrDGXLNjvi0XJy3CmgXPnVphCjUVpJzf4AhjZ
+OX24SzcpgsBSvUK+TChcQsCxDBFeg7YKpJTpKYh4I3478+3pS1cKAxhBGzOhm1FI67i4mRumxDD
xYXS6MnVfjR0Ld+5tBxwR9goFFhgj1BTHmUpwDVOPQ1EaW5YJ69OOoaOI3ZGUe7yvNndXs7S6ZxL
U1QizxK/R1CpnVLTGMIiRXt5mj+CPnZl25bkwCMEpBTTOOGcK9vGSpLoReJop7qdj0PdPVE0mufF
WnV9afPAhYH2PDkDyVLZS5rAGue0xXJMWoQJ+kYxNPjD2IdoAFlxdRf0AGhvpLjgMCAeV+2R5o55
0dka6GtAr532UR6smNaFHQMjGiaGoSEbWGl11NwQFB6tbBac0mLjBGE5bY1pf/vwl9ZwLkI5fK9s
TIfWJTI6GDIHZuUV3Vr4PAhrZAc+6kTXPCj63Gj2UPn+Ccx/x7aqt4yRlfygfO+VVwHlOhS64FoB
rK6ewgzXU3BM1z0FthYF9mvtvlTuzgrQ/vUj6Z671baMpTWdC5R/f2bNaDULDN+AwP5blxYR3oAV
vVo4dkxKhGkCdHRh0EGKQL/W+xI0CaAo0Q5BHmrWp7uPHch7cJahvOYD56Y4UXzMxnK0LLT5P8we
cB+H259fuINgwIOfC48D3ekq3hFRH8MAGiONBQasRUPvhw0Rh5r/pVm1bJibP9+Wt3QkMosvu3/Q
ha+alsYQnQBkiMSj/yiizDy+4/MgQ5CdPrCUnmK5UBSmwh5aEnveH9FnYbDy85cOHN/97/eVpMKU
MJbypCZxXvMpcqd6QxO+1Xt7bdrhmiDFg6pK8Ec0DAtBYbAvIlZEHV8JOhZIitE+hCybHPmJybdq
1GHOrk+9DiQflUh3nVc/sbw5DJgPwHzzqSi9IkQ5bINWpCYsUbwgRoBM7IQm/ttn9pYJVe3C2e9Q
g5IsTQdr5kka257WnTord6ptbZkvQZCAq7hwMBXJsetHW8AJ93vnW5G6/eMM9tqwbifzL71Z4w9e
MlTnP0jRoiZP59yrsDF4vHZ6QzBQ8zO4k9M0NiXZFaD+47wSmL2hsK82QaKoDRskClcUiBW8ydJz
cTECnDzYL34AXhR6RvNJoNk/tGve7b2xqiPDx7yIIQ/q0KyoF83DwMOmZWKjd3WzoelANwho7U2W
0eIRhaV2F9hrTVrXJwYGZ7D0gUNFolMAp7o0rG0SpBZmjienpK9b4CIM4yUh3h+70sp9N7XBjrZF
GyZGiim2Xvs318rvaFhLD7M3OafKIuL1tgrJt+9s80C1oKMLCo4K+gTgi6st6zmjoprQHhD3du8e
STa14UzmZGN745dAZO6KlTGV3P4/8oK3jj+kkFHHvVx/2pjoj/SYH9vBTD47oKw/oSHf+Ogxy/ib
gtB+g6jY+do3CLTmyjTbUK8S+gG1eZaHvDPaYz1Q/4NPrXGTUS89NkQfolrrRqi0PURpA4aMvs29
iHTt+ESc2XgRdpviQvZd5AVJ8K0pMR2F6UaB+i41trf3U7E+b+vDXiIdgTZ9iQW7XF9gzSlz+9zH
FIXN0DX49dvcu8+U/kcG3GZdYlSvfLIKQwuSBoONY3/wojQQO9acnG4tSa68b/+RIunkAbC/xnC3
OgDwTZP5sTW34YhoMEntZ3goO5JTdMx42sp7qqJj/xEowYvoAIZlVWu9s0/tzkwHP9Yr7Qen1ifQ
lz2KnL1Ms9mFBSMfanSF6q22BU3UxyIo7yv8XclXAqy8THKdOqMfA2X8wPP0sXe8lch36bbJUSLI
IKAX+YoDeEz7uTWg5XHSleaDFpjtJ1ENmCvn5v4Rl9te2VPFZ/hnSeCvBwQAj9QV7zU1ObcNYgex
oT87+Rxl6Z1ArCsJyqYVNbe1Bt22sSV2pru9s9j7z+cBqESPsA3Elwq7IUKIoCRVEHPGAfAZwr9v
X1fVHv8jwEMvEbB8yLuoOdFJ09pq9EUQj+XeTR+Gv73y0bC31A/baTv+SqZtXUWFt9G+3xasPJRv
cpFmkTVsWIkrjJzpz2ZfNb4fF/ozS76Yzmebg+MHhENT9W2cfw1rqicPQjX0oIYGjzvajQCDVdwi
ogWVLlgWxGXGUH5MnkyNPVTMF6HVThydYYmz1ZI7s/L/LPNMqlTQszgiaEvCOi0NYsFA6DIN34Z6
1Qta3Eq8pRJ2huKCWo0pEzujDEQPMUpKUZ6MIWVZqM3fWf8y2B+HLttM4vft01uy8oCYIn7BkAQ5
fuhyWSN6B72GOLDA5aMNLoH2WBTveEjORFylZ/tuZDVwtHGaZb+CwfjU6sEMljcvvr2UJTP/VgZF
kISClgpSdxi16xxACwDb6t+WUx9LnpMIjUN/jAxF96S29f1tiYuaiCQJkqlytIb6RNboHoP6cz/G
VFmxDXg/bQIgx7YWyVik972+BWcaegft1Y7spbWigQQziCUIzlGTWknRJJMpbPKSIFA3I0E2vbNH
56B397xceFVouAN2FOtDuC5/yJnaz7zXE1635MX0o9F6XO2RXrLr4GRA9gz5BuDulMtc+k6HuRCU
vNjVo1ZsgjUw58I7JVud8AqjqwKuuuLGY3yrhZGQqfd/pF3ZjqS6sv0iJEYDr0AONXVSVT2/WD2C
zWQzw9ffRe17zs50okTdR721X0oi0nY4HMOKFXGP3oik14PRcHbl+LyJ1l4VtEB5fRhCtCwr7lLf
arUh+4HEFFTFlcHv9BF5M/sxz6PbSreyY8AKw13CYaBRXt0xhpyzXumtE3cc6cY28P90QNJi6tDq
gdYhF0NiIUN5CevEqYaZm04MsrpYWtn7Qavft/kW1evqQlDzX7RYv8a3j5hCg7qa68R8eKitO3Or
oLb2fTgmIJBAn9KSxbxUXSaNomxG5sS9FWXToWpfbx/Eyu1fHJ//fl9RXZ5kwnRmfF8HLv9r0WS7
puY7D83J4GgKvGYjOlxdDjwfxzOWV1ZtM29Nks0e9+3YPtDkWGYbtuxNQZVn1V06Gizk/pZUtrIc
DcTxQiSDHWOuqf5upLP/xSvzBpNtZH+fVDAx7kDqR69ESGAVpR4yIIwPVTWzg9d5ePFrzJqQPhkf
/aHc6opaeaZAdYdxjdhx4FxUJBgSu1Kf3daOk8F7hZt2dJKqilyNOuHtQ10xrAtmFmlcmKRlXuOl
0hS5zgUlpR1bWR9ASODkMqwRAhkMhV8e3Za2ZjSQNMRVRmniukw15/4kiqmwY1NDA2gZWRXGP9of
ZvMvVBWpbx2syhh3csV+6HllYyepdGLTf03dIjD1p1n/kNmPlfbQbTmEa2e18LgCQYB86FXBBZ3m
FZF+7sQohPShphcychha3IkEMc7t/Vu7E+eilCvuUVRsqyKDCRlfbfHik6281Ko6oDsGDLjLXEvV
p0BnDgjqaly6IffkzvYmFuVCn+64a/Bd3zvuY5rW3sZVXBWKPnoErEC/XTEJkSLvvBFFhhjkPxHN
k10GN972HtvyJeU/bu/gmhEjWBmed0T6IK281HdnQShmjefEpVn+xgSMsHTLu742Ptpe+20ayvdU
mlt8ImsKgrgYRKWA8GNQ6LL+M59CM9sJ6V9oY5UOoSxiwzxa7h8ihN8eMdT9MH0BzUEA0ygXuaRF
mQzSseOmfCdQXyRiIwJeXQXK9Bi9u1Bwqva4W/rex8S1Y2FGerWXZsD8/e3DWYkHlvbB/4pY1P9s
o7jBand2bDvuMEx1AuhAY27UN797911ffusBcwAN4G2R5gKWUJ+B5fIufW1wAtQOaMG6pit8PAMA
WrSnGcWae1CmkYNtSDtyRDUGhCQjZibNejj3pHmova55V1eTGaYZ/yVcMcZZEjUk3VcoISFQp+5B
DGAOlYWJOda9h86Hjezx2oXBVbQQ9+JtuMLW205v1e6w/GYw9yICtI6YGZS6QW9v2Os1e4OCBWAs
oBMFbFRRKrvn5ZClsNcJJjrywi4CZNW32MlXV7NM23FQmFoY3S9P3dQrU3NlZ8ez/mkyYXVcP+jl
d7MWAeZJHG6f9/qKFod1aRZHIlMRliOHqQ+zDSLRk+fejX9IOvB2DcHhhSgFbG+AMCp3vcnTItFM
OEmaYB/qbHiX6/3G6a89ouciFHc1TUe91Rpqx1ltzoHfa/uUwFjChd0lfbGhASok458FvSHGTbTX
2OqGgXI7pwmywXHSJASt2Hlkae1Dysvd0Flftdx6YoXcmSX72M3lRvF0daUwmwgr4Z7gvC4PS8yF
Zgy1DtlVW0d1PTYgqoYDDWqPYe/kk9x4HNZMHMpzqAUDgLrgRBV5jt22uZjdWEOjWJdYh2EC75s/
/oUO4lItMynRmoKWjksxrCotoyGNGxOJhuan/PnPVRwQPhA6+Cg3mqbyxI3SctMc5WgQih1kVCZ3
tz+vjht+04jz7yu7ZMyNm9kc388LJ3cCu+ZFLOcJdSpu2DwQjFoHqeldFYJw93NDdY4wt6DB4KZa
KPUiP+Rmke5dtIGGGZrbMAF46D+TuubPUze2YVrR7L6aKv+YSOQOLV94X6o8pRvrWH6mavjR7v3W
84jBqCo8N3GLKoFQLwbeO8zQ51rnzwLTSkcvubf5FqHTmipjLuMSzKC3Bs7A5ZlbJrhbmmTyYlEd
bf/j9MDyZ3OLXWdFf5c2OLgYKNciX6icjC9qwxAmygtF/pqXQ2D2OB6+cSm3hCgr0ZOs63OOoMhM
i4M9H6YeZQz/eFvJVsy0BwQ4XmR01EGPlTRdQUrPbITvxr7ef5j8JnLydIvAckOGmqejyWyM9ey5
8VjSVxBMPHrZ/OH2MlZOHctYesPg0yDZqOwVYU7S2TX2Kk8xSvJj67625Uf2elvI6jqAAkVTNXxn
omblNFJ3fEGjxmMfYFiFudHTs/Z5xKHIkQAsAR4J5cVMUJebvb4m8TQC4xNVZMOvXHH6vPPvKzGN
NKpBIHNB4l5U+9ItHvpmeBnLIuot8qR58zfPzL6AlXpD7LL16vWHaiH2RTANekxFw8wEFKxLW2rc
DLuijDBy47Mmg6EJKQ1vn8+KEizg9v9IUvWMa9xLjbzxYl9qzyklr2APOyYzBjGb08//TZRyVq5F
tTQrhAf6Usw/yJ0I7fwgYUZiffp+W9KKVlwsSjk1ozRHreKwnpMTYVaRtlWdWt00RNPwBxFXX1Vj
p7KXFhhXYJ25cy9dsOy5u651nsZkC1u/qghnkpZfchZ0jIRZ+rgYzab9VpZG0Ps/PHuMpDMHVvOT
b1UHVjfuTJxio9EdV6G5N4dJIGaQu0vAsGE7Vww0wIX/bp1idBydFhNYozxMFzlOZG8On/ItH2Br
EcrlSfjEa4Q4eGiGF7f9btuH29q1sQQVJYkXoXfTFJsk/A+j81VnduBuzhBUsUD/ODL/bpQKnCpk
7dUNxmDFVjMieBMfbHv+zL36sa+MV91rX21P/hJUO1gO29mN+1SZW6z96wtdahoL9P0qCZkPSdl6
5ujGIvHfcekeEj/5IoattqctMct5nul4kqWW3WgTsCJ+95j55g/QqqLoa27Y1FUxoD95Ax4AVamo
heGPwvS0zo1Z8qliX0XyO99qd1q1C8CRLFADMLvpyvXhqVuStE+8ONWenEpiLisPPP7ezN/f1sA1
TAOyzv8KUm5RJrp2sAXgNRTN6bIZMQqIAo92kmiCMKdPSfHcdm7QVOXdVHy+LXt1G8GDh+wUal5X
I2hJamSdYMyLS/o0F3fMDvkWw+rqBT4ToSiEmaE7rWohoqkDpz+AWPX2Eta/j3QyEm1wf66ixnzm
ZZLAJ2HU/SJ4/8m06O62iPUTgk+ySHGWSdCXSu00qTCs3CQYcfMlSdIx0IRsw6YEsJqwZgdSjiB1
p1NRaXf93O7HOft4+xes6iIcbqxvedzVcTG5yRBeONyNOxlIJyKfcwAOqg3vYcU9QnDyrxDlSadC
L13NhpDB1EUa6b343mp2+alq3eFF8/XuWzknw45PTRswTucNb3+1TAL7BBIFZIWvB7DnAGSZvBBu
bIzkPq2yg9sbUUu70DDr9+CpPEzp9EMk/Kc1NnfEZc887++9on/uzf6+6Lzft/d8ud9XbhswwW+4
GNyO5e6cWbJhSOauryiJZ63DdMy07R+TihWxzpvppUl9+5CYYiupsyoUWBwguIHbusKyaKDQ1kc9
c2Mvv2fWgycjFNpt+zjnG0/32mHDpgGcCkwLmisUleZZWeb4ESQ24V4FjIh97oArg5f9y9zP+m4y
0dVjdMd0NF7+fF+B1YFFBdbIvGJ/SHyP6fWc4IUov7b2D9E8kU7uiX+cthzvNdNwLknxHPlMJZGT
RuKsOFg0nN3o9kqMtWu5IEpR1YIcIDUvVUSn+TznnUFiNxdoGUL3KmZyTbXc1awR3+ZUfsSbnwWm
1JvdkOr5vSjS/HFwGvHcDX1/1/J0OkpmiXDSJrKTOdlI0KzZ97MfqAYEJOUaMTuc8mTx+7ZCnqQE
rJf8hQk+l6IYjjQzMs1FxTumBWrBkbWVtl1dBR55WHj04V9Rh6K3RKcppuPG6ND52tj0npLqM0ay
bhzn2t2DhUeDILpMAGpQlpEDKQn6CHhIvlNFRSPCFCMzakJ/GOXw2arFH85IfXMKz+Up6um2vtNq
o4Gc46xHtKjeUfkXMBrwUDlIDnsuSJfVmiui7BbEdB4BBinkNGrkfiC7rAoWEtmtOGr1lM5kLZfl
zF72IB6cnBL2UoCLgVTfiCFDc8tdX71xSGotxAZwZNXuQzvzaJEwJDQ1cVfRNBjL+ii5Flh9fnf7
cq8uB6hC7B2yaajhXS6nmNthAl2VG2M07w8xoYI8u6/AdBz+JzHqyw6aSD7KGmIMe4qlzY7I9e8s
suVkrppCTJp6gxIaAPRfroaV2VgzC3gqg46/krx6NHN7Axq7en3ORCwbenb+si3BuCgXEUgOOaGX
7TTtsR5DsVVyX9EBHD4q7gBT4P1SeQj6dBoHlMbIMiAsADG/1exRMpb2h9sns7IeiAG3Hzp44ASo
9RVmZFQ2ghNEnvodsgd2QJBCN6Zub6Xt0ZrFBshu7TVZlBps5SAWw6gjdQPTTO80r1rMqPlim59E
+iN5JPkcSZekL1RP0vs2T0FW6Xd6yAsjLopsj1ly1S61c/1bl+nFnW07W8nLlYuAGi90BslkbLiv
qI5Zd1JgLhM8BfKg0S8jeFHRYRr8xWaj02uB7yKBqbY8pNziaGu2SYzpNCxIrPww6/mHuXQ/4hTu
HdQdb8tbcX+WAb//Lw/dOZfKKqRXzVzAMCYZXMjI60CvmIXcDSePB6wP0Zl5W+DKBUR8BeLrhRYC
o0uUIK9AEp217ghfBIOFm6DccKq2Pq9Yq7HN3FLX8Xmn+zze6+7ffB6FCxA6LRNrVSwDSIoxr1LD
5wv3wa/eoTr7F7tz9v3lLp7ZjgHu0tRQfD+/M429ZPvbn187bYxOAOBjKf5eNcxP0tE4nFonbvKi
DRriRWxuvmAcyK4cevCoab8ML3NCrd/yjNZM1blg5e74g4+EjzkBAyJ4OKAfu3dEaJs/QIQX3V7i
mgIAuLIwdoCy6Oq5ysrBJgC3OHjpP3L92d94pjY+rz5TgyzKwZT4PNczgLZIoG9Q2KwJQP8lstcw
fAu1+qUGkMZs+6kbLHSp1V7YAFl6cKas3ZCydh6wr/pSskKcqQIA2jRB5CE0KzaLQz7vB3k0m+O0
RfG8KgWwfUCzgZC9UjfD6waM06jMWCAxMFrunVeYCeZgNRGKWVvmeTEcSpiKxDWwxHgJl9FbytXh
AESPGoZ6g0/aStAYMNwXlvtJdtWXGpjtAHPTkqBG4Hxb3dZuFCqzOjAUmL4NYMjlcRWZnQBlOlpA
nosHCZimJ9AxgOGcU68NYceqzxbYUIMuxzSB25LXFAVgu6UZzQUERH0l0XiWTaRJrFjvuvdp4T9k
c7HxEq+9eEjIgcsc5HLXY4ZLNso89VIrLpujNoFBUIu69MvtZawd2wI1Rekc46qvugN65i98KBUw
TgmyCoExgDDElzQwS1L+NtsxO+ZDmkS0svTdbcmrq8NTDn3Bu3dVui2rxrGEjjtgNGP/VXj1+NET
JI+EOczhX4h6w1mhHg1uFOVVymcyma4m7Zhm1RPzimNmpPe04n+O313QboBzvYlRc/go4I+1SGuI
KQ6yDDFB4G+WARQ9enF8wNGUK2Zwt6lGgu/P9ZOc7jv6zTM+/IUI8PIhTkPTAcDCl/fJ00qME0dt
Ne6r+qNjD0ef0Z+y8/43MWov8Iw6Fx1qYuEdt2RUmam/n/DiI2mRko1wYFXN/l3RW0717ElPid7N
aelZsQDOwkmRYsIgcrKhYMvOq8YPaLn/bNtb3eVMSIP0NdOnBMhqRqQZIALVjhiiYO+mpstCvQCM
Z7A2kVdrS0OODmEhQWIbJd3Lw5obmi/wdDvWi50GBpzkiWcbKZVVEUDsQAIedLBoXooQ3cTsEdPh
YnPOPw9UvrPyYufwrfGDW2KWl+xs/4iRFKkDWst40gr5PmM2i5yi0L4MGOu729DwJX2inhVYg5DB
gUlFG4SSXhkNjNuw0sSJXTT8BD2z+33DMbtPuk7eBSzhmH8xT9O+KmUVeQ0loRDaGDa0z3CxJ+Cd
szY7tq5W7MbEcLpg0HWMN+1G8DNWenPvTYYMOGmHYHY7dk8q+cwFetp1Xmf7tnDoEZSOaDjPLDR7
VcuIEbSTTMSAea/JD8IwURLF61Z/gS+SB/4wdOGQmskvrTABQK30r46ma58RLJo7LZ2ax2YCX12A
+qG9pzZ6hJE7N4LM0a1XhyZGwFnKIrvs27vaqdhe7+lWvmrlJQRuHzuKugS6SdSYXsvMJEswYyAW
xm6KErFxYCtezBu5GNoWgJa8mnpcgyAW2LvRiWXzqKfPVfXQ1EcGqtjberG6CjguGDKDdM5VmJ0J
iWlTieXEuRUSDJD+w5FAS5Zt4SYCkhi+P4C3ior3suGZHBonLsQ7t/0wz0HLNpzjlVsEUsRl8AkS
lNdNyVMiCnOkhRO36Xc5OBhI3UbGvCFk5Thg6dBlAJAi1qL6PZVkmH7Y+jZwSn5kWUVgYDSXhvRH
kv0h78qyZReilC1Lk9SW/pA6ceKHOXmqkWDYosteM9xIRwI5CKJjdB0r713O/ZnnLp7Uqm8fl9Sx
qGiy6yvnVPaevS8db6O6tKJmGDOG8hmAkB6IipYzPLN0nd0mTafZVgxM2zfXnfZAeT3f1uQVNbgQ
oWybzxLa97kFt9EwoslwXvzRONblFkv/mucIwhr4OmBkuGY+nqts1MrOteJxKD62hrif6/lAwEcf
kFREbdJlQZ5tQfJXt2+hskGoAdJgNRs6a4mZ9Qz+PileQLvrdBt7t/L9ZQgnJo5gXB+cYuV48slx
MEVRWPFE0A3psaCmWyxVKxcIUcNSv/Xw+9HudakB1Ug7rRrhkGDYyY/EbPXXzipAxCQ0e2cPBtkI
NVdXhEomQAoIziy1wAb+lH7sevRVuRbfUdOJZL8Rpqwu6EzC8gvOVHrQ8tkfckjoUvpSOv6x09KH
uptDtyu3XODV1WCALGh/ENOiPfxSlq9V3by4xrELPhRX21Fni4935fbg3f+vBNWJz8iEHImJsGTi
9FtCAPcdB/HJG2Hl/viaAnSN24N5nZgTp+YA0IQw1DmlVjy04pdGjRTkxaCDLcx6S9KyKYrHcyFJ
OSCBXtPZnKBx2ueW7+yPDcfehR2PRLmbpz9HxIBhDDRpIDhdKquLxT3TBs+t0DczwxW2m/ajzbOd
V5RAlXvH27v3NnVGXRSGHLhAW2A80BXFlG3OdcvIYMbtqOfBpBcAGNuFg+7MpotZ6zhRWXV64Dez
9WKxpnvv6OMUWHDI24DUGL1IiSuRxG4171HjGTuCSScDjIL2e9Npx8+5N5Jw5I33aIm6uSOeVr3X
LTMLjYSKVxxe9lDMMLA2a5xwsmR6bHsKnhY6FcXepHb5QDMU8QJXlJjfm9rkWNRtfXK0On/wE5pG
U3ac2+6uRgOml0ReHoEO4JCMeTQaIdPCMaFRSbwHnkj7CV4bstCFqCMd3DcvKXi3wkrTMTnd651n
8Kkkv+GoejvH582+5sO8ryeP7cu+atBHqQ+hGOCedkSyEA6Q+3uqXBb4FTcDU3QY5Wo3486iXr4H
tJm9uJmWHHOjzXdtr88bB7dmLTAMF0UTJAh1zCu61A9bzlyivQgtDQCev8gkKvkuuq0bqyLQa4Ch
Tksb9VuB40wFG1Bb2hajTkwoRpZIeNMMxOM/evHttpy1ewW6j//KUVTdFXWSonfCiVP+IRW7tNlh
OC7m1oRsFIEhWqTzt7Jsa9bpXKSyewBJWFUFmoLYHzAkOiDzPun3t1e1vnsYVrF0ny/9pJcHJB3k
nUa/hxepIzBhEsnp1DrOA/+i2flGcK7IQuiKNiuAzpCbBOr9CtDUcu5PYli4ybzh2cmHl3xmp8TJ
It8XG++gsnNXohQjaPQJyTQAHWLpwsFPvqWYuUizjTyA8jy9CVnGQCCpi5ZSpJou986dZj0Zmpme
QJkTOvmxKrd84i0Jy46e6bZGR4cKzK469V3cTzvufbx9+lvfV3QabFQ8zQm+r/8qeOT0G7d/6/OK
/k46KdqyxudLiokMob3lH64p1PkBKMpLGq7rhWfQ00Aemnw6tDYNM/6c2/mGOimBwz8nvTQ/o9cB
4Za+LPTsHErKEWx5lJ4c+qT5d4PBcduNQGYnCmav22eyKgsahdHl6NBC+Hgpi1mjjhEHtoZFpU9+
ilHw4lm0Ewy4sTPdv7iSYERHaR7t0AhXlR1EGKz7YOPTThUfd4IXO2HTT2ml/RwSebi9rtXDQlCM
cGjJYamhJOtlVzJgak5Fw0IreTSbaWcmjznbgoRsCVr+fnZYA2q5iTVDkAk0m1kGeXtXOW04uhsJ
4DUbAzjZUjgCkPW6L94GgNbvMTdg1tI7UfCnZHKOzZRsHJGKA31TvnM5ikIMHVhwqd8tMzX896A4
+zYwcFJ0pr+zivlJY2ZYuc2+aqx9q+uH1tqC664pJM4NgBS8Euj8VEKYxNHyEilwULyCQqEUA3Co
WTBoH3Kwv5evt5XkbZjAmaP3z2LPhCmLrcjYVuZE6CkpSbfPbTsBW6T7U3Cvu7dozw5StCS0JNND
zTKECMo6GY9+vZgvaBRawtoqGABn3bkAE/5kqftJM4oHjxKQPs7NIyVmAYqV3Hx04PJENZjg922u
OUGvuwU2UvdDDVSUgTO3flQ4tggyUSYvJMvonWhq/6GYShL6RdkHKLP4IZrt6XFhpAONn03fpSX3
QzoZPry+4psA/uVh7to2mtuZH4bR9sJszIY7WdrVu4n0zY6WrRl6BaFPdZb/Hju271jXFYEzFHWo
c9K/01qAwupsAhjbxNiTqWzaO7PDHAxMD7bRs1TkD3z2+zD1JysEOsnZJ4Qnu8pOUPno2edJa0H1
oQMf45P5O9g4wWeCjPWJlkzfz7ONZuRmSNHpVggjtMbht4OkZHT7WK8egqX9HOwR6K4CgSsA9JdX
Upipk/gAjsQ5+h2dZ9Bx/Pn3EVqBggA8zXiOlZe4qJD0nzM/A5eK7E7zVl78yqIsaDVwegCSg9z7
VR5CNKn0x8TM49r5ZlfhsPfNPaHvb6/h+p4vUlCDBnsXSO6R0bvcpDwbqCknSFkIrevXkUeEP+RJ
pDeRphnB0M7AHYWtNWyEpmuHgyQoet/AdoS2buV+Y5Sp4WTDDLm4Hu+H+u72utY+j7gNoxHh/S2p
ystl0bwkwMsNecxBSMz3jH3/4+/DOr6hDxz8VlW3psRpZ89iLKbdi/1Fyj9L4YGBQL/4vLI7WTaV
A/fx+RTt+qhUpGMX3V7A1TtyKUG1r1VRtsaQg8icUPu+qfXXceA8cOotpP2qHEDKwNCE/imULi8P
wsSc7Ka0CxbrTR013i9Ay9nWLJ0tGctbcvb2Frx3yzmvGOL0OrD7EiG2CLN+4+VdUSmkOEB9gym7
BtLGyiMhasIGw+AslnLGS/RerzYc16sLD10FHldH5gkKgP9fLkN2esm55sHv7gN7ft6Hvfn1jw/9
LfMINJgJWmu1mmdRPCNdCzPsafGAgrj4VXQbb+nKLl2IWP5+dhaah7FujTFrpzwPqxlIs41N2vq+
crHtCeOSmIPva6/jQ/XnFh1u9jLRCBRR1ya35bY2WT7VTjpLu2DOXbTK1hsbpGIfl7sNITDpCyku
PGDlmGeKmlsrYJdQ9RyQJUvLPTJ49N7rbAyeSQbMUvKGPMBIKBFWBZ/2pW7Wh0znPHQMwX7oojUi
ixX+zplhKAJN+ltEWVfOl/ITlRDK6sHjUzd5Eve+/CF50+5kNz27mvE0yzpkZbcR6awe6tmWKAEB
0UEUZmQsiV2Wgh8pDdnw47bmr64IePdlkgxo9dRnzhToDhCphmEk5NPk62FbPDiYJj6D7mmL/GZ1
Mcg+wRMDJRLkXd4AkJ+xYkaFNaZ8+pAX9qvUhv3t1awYPB2d4/8RofY6cBCwOR0q2rGTPvrlR42E
OfubDTsTobxAjErk+CodKoCujqL52aVd5PZxzj4zewsRu7ocPA8oWSDcvRrn4Lako3rbJDEYD0Oj
vDen3y39fXvLVhXgTIZilwTgII5VdQneCC1CiR0wpO8VyHCa/mG0nA3nZnVBeCmA2kbS/cq5Md2c
wWfAFdfQyJ2YX4fC3Eud/oUUA5yUqFWh8gJn5FLRrAkwIy9DzO4ZGrK6dw6YVy33cHvf1pZyLsS6
FDInLLUXu4jpqUkIVpnvDRu/6WO64a9tiVGOR2P9LHRgV0/C+zBlcTW/K/7CS1huIxLoqOrAoVbu
ZY/snClGTNjpRc/RhdQdjbEHs4qzdfprBgCEwshrohiPuU7LWs+eQNtC6tm1MQ6RHEbnY2lsPOJX
bgKMM8AygI/ipVpS6ZefF4NGWtbBlPWT/w4grmPCrHs2oYtxsMO/OHzgLPGioxiKKOFSFIwpGXtK
8B4aX0j6k7rokdtINKwe/ELHDZqNBb2grCbFZLc2NWu8htmBAkVi7jbRHasigOsAqH+BkKjNTlIa
9pjWlnZCi0N6NyX1eCD9SA9lI7eSs8vDeJFIgNcOonu81wSJrSvQLQo6A3isJ+NkdNNr5hdO0FXJ
57lkr7DYv+oZibXRM7Yg5atSMQsFU7kXzjU1n1aCuXR2stY4iS7dJfoBUJbAkR853cn5YU63etRW
TKmJjDqYJlFWhHYoR+Z4NNH6ytdPtPqdlG5QM9AQgazUch/kuGXkllt5taMoty4zupcrpdxaqk8T
6XhpnAD7pg+uhTTexPp8D55cHtga302l6+zsApA79PMm0R9fADTFLAnRhVbYUWv1Y57WQ5Zw49Qb
baibn+v6habahh1X2cAWjxB1KrTCLDUKzDNS3lrgilOfNYZx8szndDaDbrgHzCtA2YW7UUJ3cKL9
7Pvtlb1pvbKxAB8gdbFMA0IGQLFSLUVSLc+lc7KrTO5GtyLgG9HSHZOtfiz0xoq6wvgAxHHdB249
N4e+bctwntvml1d7Y4RWd+OdDyxq4Au3CzKdtAezTusvvdW0r2Vdg+lDTtnTINskwCtlvphyLvdG
As9anwooqhzZcz2RL+Mki+Pojmao612/RzqsCF0x9XlU5azakVpP99qcjbtGovEuyP0+CUeYkhOd
NfLa1S4PpSG2RneumNmL/Vn+fmbFk9bSU6CQnBM3rKgx9mkVkgLuif/nNhbBpIV/yCUhslRuU97Z
PjC9hndyvGNlPFSIBtL97bNeWcqFCMWdF3CJi7yCCCR0LIx6G+/T6U77+RdCcEkAO0FZD9t/uV98
Flk2sN47edmrbRy5DKsMqpFuXJYVewCU279iFEehlenc6TnE5E4RIVtqWL/SIRrlSYgpKOQXr9pI
xaiEJsvtvJCoXJTc1LSqqVrvRHM/nFsvdDlGuFK2a/0qoMWDOe0Xml/T+D4Wu25rQszK4wWWbvwD
kTZaAdTWvFG6iTC13DtJ5jyMkjxQ1rwHamjD0K3ZIJSxQdm0DNQCmZpig9J6sjNXE94pk1Xojzs0
BAYa6B8crQLY6puZ3Ze2ExR/YWAvxCo+bJHNgKwOtXdyq/d9feBp6Kd/7mFciFAUk81MY90svVOR
VD+sKfsO/MFuLLaCmLVLdr6BimJ2RVO5RoINtMZPVX6US7JcPwzW7vY1W9MHwKQRWGLuHQjWlffQ
ZaZoBFoNTmirDIT50rP3Ofo1bwtZWwtgsDAaCxDgKlrWYcbddMRsTbu3duXkh9ZshqL41rCN1bx1
0ymvEJ4eJHvBHQqeeFW9AcjuSq4n7mloCrCJcM8NxTz3H6zCT3cTYfVn12banhr6FLQjA0ElBW85
L6V/mJoC7HVYQLqnmmbdD6yUd2UiRNhZLt8JJ83ueZ2X94Rh8Nag2WY4m9b0xSHVGBIp9ACzXYeo
Gxuy5+j34qjGDCVo9x1ev7T9TH7xvJIPo5N7e4SI2b4RNjIULneipqPeY8q0KXI8Vu955Y7vjJmz
u8nneJuajr1rJwx4xtz7KhAN0Z543XkbV3blkGAHCZwijI1wrkB+CQA/SU4tFjvODC/hd9bKva09
1Cjc/LE2QAsAul5828VFubTsZu3ikGYIsozvZX5fsR91H7kYH3VbzHJBFFV48/KMxUsH6kq5p3pX
J4U9GwycLFNE/TSoQLd2W8TalqEz20PWzQdyR61yz0Ze6ySb0hjjL5OA6OLo8fKDhdlNmpg3ZK1c
VCznX1nKcsxJsqwuICvvTT/wZUJDMWk0Mh06b9yiFf//4hIpB2TPtTZrGq6rHD7Y9cFuHtH3EnTN
vZifh2L/x3sIYBUY/pdWDYIS7KU2AJI7EHh45NTzCqNljkX1DaoeDFvcKSvqALJYoAOgC6hzqwUi
oDNrzhubnGanClPjKyp5Gye0JmHBqy4TK03nShsKp+N86hLvlIZ1lwb+ZqC0ogJIOILEAxAHDKdQ
gdgF7YANqVK83Zi7l6Ej8qh7f3Ea5yIWjT/zUi0/A6Z3EdEYz1kSgBuf8sfk8+0jX90oGxEKIOwA
4aoJDSfnkz1z3T3VzotGY76hvmufR2fRgnTBf1ce8GAyPHZ9A/W14Gtk7xJt2jjplYj1Ysqg4mP3
detyIGzoyfP6UPT9TxjUuwoj4qwUAUUt2o1T2ZKnXMi2L/SusQHS0PLunVXbhzLpjomJYjz176u2
3ahMrekZGgcsPJ/wCqDRl0rAQdPkjCOm0zr+adB+9d3j2P+FE3UuYjnDMz1LtaZ3C30ZgOs/WcZL
3r5U3gaqd00NFrDHkjeHbVbzWphaBYYqyegJPalfwe8JCjqXHW9r8lrxBaQLIP5C+hx7pZY9XYc0
c0l81Ni82QjQ1JQaR5QKSQo6KH7E8LP7JodqMH6gRgaD7d8Rrd11Lv2U51sEL6sLXjh4lvwtGIwV
V24oLb23qhygiBTI7JLnn5qm3HhU11TDQ5+WDRgs7q9pXp6b1tYysUsTmghUcFAJuZedDeJ9zfgb
QeDxQq4YYB3EspeC0nYUHktHKIhbPHWGtTey/B2Zt0LZf5qYFDfB9s4EKYEKOhCM5A3/6PcWe5Bg
LdmbHgP99UA/Ib8773UgSrhWW0+jpcn9PFn07v9Iu7LeuHFm+4sEaJf4KqkXt+1224njJC9CNovU
vlEU+evvkQf3m25ZaMEZDGYwQAJVcysWq06d0/Oh3qjYcbclZDA3vtN0kTKGJuB1hiex7fyyAJrZ
gfs8OZRoqQMVGwA7mhkXG5AJ2htRjNXOS3xfBLzVYKt2yTdHVGDrLkkR0a4C4gYB9S73dLapJW+D
ts/BcGii6S9vjBJ4GaB4SjIMtzkb2Q3pyVgFrQ/MhRdXbgRUZxsOIBXalnVVHvrEIlubKbkdmzEP
LO6UgTbmxrYDLeAuq+Agk7QTe52mXoCKsnr2pYfIdRDZDuQ3zj41jDh0dcB3RIc2P9tDxluhlOhC
QcGrdXnU48S8sRz1XOBvHbuBAKbvKbXrCvub5+Y/VWZ7W9ClubdJnt7ZOjgE8MjdaI1VPLDSb3ZC
jHloNaIMxtrSg14lKOzLVLtNVC7D3E/sANBk+aQ3CL7rPGnDtgYtk+sp/AHS2kD8oqLETVo9OyVt
I25UesTdKt+1vLJDDVREoafb/VFjFnQjNO5uuK8ne2esxoi1kEZ3h/ozyXxhBAobf4MkSmGGoudu
iOIVEFRdjQx/wpJ7L6tZhJ4yBdku1K5yS/1ppKdw6Rv6RlRm80DMtg/KDO8HYDE5ZDEqfWOPYOWX
Fs03ZmEPt51gRli4HDKmbvydt675HKeDcSDQjCChzLThR18mBloCNAvK7Xn8TPqsDND+Q0DkzV8L
SIcFYK8vXhOu/TBFW96riX27JyV74lJLg44LEQLu6YWV3eshVLyzrz7ZUuMg4k9j6ROwcxbuTjl9
jN8qvdu6dHgEJmnokRPgvSL0rTh3WcmK+4LqKhx4TQLZASNulkX9TMFYdFJ+js2IrVTejDg1gS5G
HTkMhleKAeVxT2tNALYGz9jqTIdic5t9s/P+1Wvb4uhzDh5sQEdf7Sbxt3aRJDswC4g7klp+xFu7
3o52VUd5X8ogt73uIW8gnK2ZSb0tm244sDIHHxfwcOXGRYNa5OEmvu0c4R5QMMNAxwK6OHr+R7Qx
3w2CskctZSwsuy55Nl1hQKUsHVC7TZJBv/EqqHGhW6EJrASd9kaqkb0JQbPQU5TeFLHh76rOGKPK
AO1JU7c2MLodiPFKQW+Y1dW7Qb0OHHIj2LcdSmyRZdf5Stix4ODRfuDinkFxDqn5mU/0lBdDTKJL
T629AWTEXombFnz7xednnhAMSgPV4zbFgymGNnN6TH39BsQwK/fyFELOHO6FmdkVEtOh66HUmp46
Ffjx95ptab2N45UYc83KLIZhEqtF4iYFBeUBqoua/bnqNu6a1NPalM3CGMOmXt0TrAjL4qBuADSw
77o1wZ2ljCFmDDVGrDpyaXPGpaoDnhQigulJ1kaOE1D6v02GDFruKHnPK6RgcWCyZEug/RKmvNAj
eyRpVCTZGvpqeQf++0tmW4S0lZZUFL/EiyNLbjR9JdBd+/5sb/QUrItoPEtPpty4ETh9r4drC3E0
JD0AxNHxDESSfLZcQmSamQos19g9Ftm9yZ/i7GSxmz5ZC18WB3Jmado4Z/GtXSqjU82QnmztD8AB
qvxxfSRr35+2/9n320JzVdLiEEECFnrmtp2FGRzmdSMLufFJAeVNDQsE7/MnM/hoeNwNWO0ix/U1
hlT7qXi8mZoGwDIU8OJ3l66YXFghQF/x8ICLhGD6XO8DGiPQ86uq+KFyK0Q5NUh7u5Ju8Zdfq7i/
c9vh9/UxThM180YImFEBRwcmjtY8YTgm3GqTtosfmpHsrcbLg2rs9lUbI/Ax1/JFC6sGY+7UE4GY
5B1zbCUtvzIJcOGgp8HFU681DC1+HxVUYIjNqUV89gLgbWqWKUMrSWHzjdkaj50s17IcCy7Pwesa
z0IUlyYti8ud50FpsSUdcx+yfKezHVrhNHFzfU3WTMw299DwTHMkTPBq65dmYCZaUH64rQfJTm9q
aZ92GTLG01yenaAccbJhUYYTBFbXQ/tBYp2pyoMFnvpRkNiysJUvPz+YeOvJzMHZ8UOoDH64pwqf
BzqGgMsTaH5QR15+HtJHqi58hYun6ALhoWgqP19fhIW9hJo85gWsb9MYZvNTGBp1qUT6tEvCloY+
Xznpa9+f7aPRqPsOGjns5L2k9nbUVvbQgiOZ9BUIKhvIK77L/tZJi1cfA4a3dsiBkS/Z+DNVY9ij
Cdvrf/3FVJ3Zmk0V4nmnJKpjp3Er7U+6/nT984tDQfEElz9Sf+/SZaOvgdBAVulpyL1HtIDgvzaD
tp9VReWay1+zNdu2rLTcWuCJBjHVgqKhN/2qBh2Avd7NQzMrnaBO7Zfrw1s47RNtDQKbKZ/wDhSk
gYTI6mWanmjJdnp8J1l1YPG360aWdhvoF6C/MxFnY1NcnpfYs6Q+ICg62eToFJD0WEmZTfMyu0Yg
TYjmEFxd4GKY54GgUmOlyEOlp7j10H1vBL3+y4jFJiYfR2tdGJodfH9gvg/1MyyQ8dv3v5aaHcTt
Z6daQdAu7IMLM7PwuShbo2QlAjGmvldo4qk7L0DxAeKzj525EsssbIALW7Pjo/kQZ80MMz3x+mTF
u6E+MbG7vvyLJoAEfetGxAmaJVBtSnvbrLH8Gfva2+Dhx1NgZRsv7gCgtKD1OFH7zQvejoQcFl4D
OKVZLq2AFin9TK2UPjUd06MGvHErKdSlZwEoC3xw3iJ4cd+VA7Q8TXqHDhQM5X5EECWxSv3xO+1g
llXkUPpqdvpmRCkkiD2yGWL9T2bHKz9iYWIvfsPMX5Q9KkXSR1VqMAY3bEt/07HyES/4v3j7Xhia
NuzZda06lfpxpaO/xHfv8h7Rk+p8bXN9myx4CZCxo4MIBZaJL2i268uJ41T1Nj21POxCQDP+2+dn
G91z5ZgksYtyIbjucaX+/IvPI5KZSEZM8M3Mfr1BeKubSUtP4G4T6KxjdyIh2soYFrY5gdr3/4zM
xsDLtjHA70VPenOyrB/UtXYmRNIN89P1wSxuLLwCphrRlNSa2akoGMS7yQ7xbmS/Q2oF2Zo1jMXS
egNViZUGHg+55pkRj/mk7JsMjT7WK0r3if4xKropCIS6I/5FfhmVrjmiWnBSdzmExU6s3FR5RKpN
vlarXRzCmYnZotOyUHmfwwRpNkkSedHHlwG4EEjLwk8AEzA7dsjEmXUiESXXbhoUjhHIflNUK7ma
6VkyuzwxTf8amXnnSs95KlxEAHiWO91JZwfQn2v1Pst/8OZnP6wgsJa21rm56eecuZI+a7okTWCu
0j/HFNSKxs6xVpJcy8vyvyHN442yGotMR8EZAmI3mbfTVpZlZcbmCM9CU6VfDViW0QFfljbuJRv3
jc43fs7vO7t4aoW9Rbp85fBPC3FloebVn7oB1rkbM5jVvicWJE/iEzFPkB/ejV0TAMH7nzbfm8bp
2UIRIbmrF5jERGq7SlM0sGszRgMjX4neVnbEXOtV8HjE/QlDbvU7po+uj4z4uL8+mCXHebbr5kVv
LzGNtjUokrfJhrF9U98TCBKt1e8X9x1w9FPt234PME4TxlxvxFtBK9guztKo/4ueNlBR/mthduMb
moXsP0BWJ6+qA/ENbRzB9YlaG8LM5bgSUpy+hk3WZw/lfkj+4mIB9hucg29Ipzn1Y+uVyD27GmBB
th2w8bGRL2X88egZc/SvjWm/nW3cJC+KfvRjdjJIFZbDH+V87vhWV2iEfr0+WdNkvDuRZ5Zmq2F5
XSKcKkGcLja9aoMaJACmMYQpyjQdVdvr1paX5t9xzZaGpL1rJR3mTvP2YP8c2Yp/mX7ttdHMLgKg
e53c0Hw8pI27NP7pp18qCKIM2a/rw1g0M3E4T5ezobvW5fI0nPuNp0ZkmQtyErS6rZgZNJoK08xe
edssrg+IaKf2c4Bg53maaihk3nPCTq0oFOr/Zn839CiW2xCPux3aBCUztHatTOPiMqGL3ARVAZ4F
8zRgVvV2qqN8fvKp6vFs00Rgl2sv3kUjeEsDLIjmYlAPXk7imKMfHgkudrKbn2lcIkG3Es4uOuUz
A7PNAMLDyk1bk0Gn0NtXPpDExP3k0GRzfTMsjwNtXGAHnR5vs83A8rwF3QncTSq2Ogqc5c1/+/5k
/8wXtEzZlYxxt2RfGlQT13hiFn8+tE9cDzUNH3nsy8931OtZ2xWoDWUvdr9DePYXP//s+7N8w4ii
Y9ZreNZmKkyGR4zjv31/Nv3m2NWuT5v05IuIFJu1J9fiUQcj68R5BMT7vB1MOQPI/UoESkT9Nh0Z
jiXwWe5LCZm2j44DDLkW0Bs45ZB8IdMPOVtmRUYrtn3wEgzG6yi6QA5frxt4H/JdGpidN59qTor6
G3yv5QboPG6D3jeigfUnaG3edpp/BFHrSfA1HbSFNMNkGPoSCCcwvvmzcmyrVCsmZgfLpzuw0AfK
KHbdMISirEJVbzPzkCcs6ottCtU98eGrFNbRw4SIZqLfmEe6oCsEFq3IGbh7jyPwHuA/q+QnV/ss
QRR9fYbf++rJFEDjaDZBtnVeeyrRNzUMNUdk4N7WZthXUZXsqBs5a2d28lyX19yFobkKk+0xfUxZ
DbIP69YzvtQVCoR6hWaIO9N+9aqn68NaaMW4NDdzEY1TpJlTYudIAsF5udGBg7bLZ7c+6NZvCOYW
6V40K++f9+fu0ubMbSSVa/pgFseymd6u8e/Mxgm6/t4hKy/s9+7v0s7MfQBPo1OrbBBpORvhf2nG
39cnb22pZt7bTiEP15gYRzu2G16DJx/kgt5AIkm0GxQII9qCvum6zfcX3+WYpj8/cyWJJH5Zwq2f
HHdPcSnlYWFF102s7omZuyobm+uswLw5Sj2UaP9JSuexs9jBq7uowHVSo9kEeO29McoV24uODIU3
iOuhhoV8+eXwQFFf6RnEB05a2YVeeZd4KPKdMvoJ+KetH/+s5IoLWZxPZGCmhlYbQdFsj4jCNSkr
QH7jJ8a2KsgPAZ4to4r/XJ/TaSu8O9UoKQLTTEAPqc+2/Jj29uCX8FR5WoeC/Kg/HnFhX5wZmI2j
Nio0kSRTtkorXoCaDwo3+Xl9DIvb/czEbLv7GtARRQkTjgPiWfbkK38HPaGg6h+N9Is9NitbfdFN
nNmbbfU0A+1uh67MU2M+gl6RCg2dv1vemSt2FtcGElwumrbRoDpv2abx0LN6HNgp5YACBrG/uz5v
i1vs7Puztdf0PpVEx/e5Hybi6eSAhvS6haUR4LEyBRjgOQR/6+Wp6WiBbSc9jIC5myqOahBqXbew
NIZzC7MxADPIaQYK3lPc8JBgILZV76Bpe93K0iUL0MDUcOkTvE5mjkfx2kv7cnp+62UAgbyNFN+0
pAuUbYVZ9+HYG9XfM2MzV1O5IBA3p/eqW/jblj1o/po0x+KyoPwyNZWgODtflr6pSZv7LsK+lAQF
DzR3jQl7zcJsWWqW90Uz4p31majn1PtyfTmWDiBabwAYgRIWeadUEXtDTZNeocofVNpeitBzwnFY
WYYlr4L0LpAWQOMDsDBzXMoe3HaUJdLgxR+I/YYCKMy6Qhc3Tjz6pqy1N8XiHpswhgjErfe65uiN
EswTsCexseLme21AnN3/Whn2Du3h1ydwcXlQnIeIJQJkwIguz2UF3TVnLEdw9Bpf+1suf1///OL6
gCpjgttPwl2zqWtiS8vzDJ93hbPR+jFSNmjQYxY2YsXS0iKhBIIYH01mIDSZW5Jma3IdEYE5OGEn
UmDe78vqtm5FmOj2ka52My3NHJqkHOAZoRSKwunlzHHpDw1YdNipKqMhyNegmebigJB5McB3CFLt
OaUeqcBUX1RpdkJTlh7JJjc3eYImDbjYYQOKSBXVUM6BFE76Yliq+j6UOto3nLhBkUYA8pAMKhRO
b+wAGBQbrfJJUBpdDeJQKR6g+g2xnCRPgpgYv/HCrwDArOtIy8Yu6DQybl1gp6Jc4/63oY7Vyqt5
5qtBb4K0FRookbUAnwT+/3LuGmH1sVZwceSgRy/1Y2t/t1UTXt970wKcBTRvRgDMAJQMdR/QHk4L
eBaH+qlT8zyt5DFttRo3mz6GstXbPMBRFwfaV9pLBmrTJ8stmltbq1cD4cUdAiAgeOzgYgHOu/wB
ddpzx01YdtIoBRi7RDcXeHFXLtbZVKJGByzomZHZVFZjrjUqxzaB/2syNAkB5SCsFQ+4NpLZRSS9
FgBhPMNOALKh+3fcXV+pxc9PilpTpRRMvjMnZJWEj2DOyE68cLsDeI/qYFTaGqRtyRdBxg2RNMih
FgSkZQvlwjLJTo2eHvRcC4qh3JixDFS91jC+uCjImXpgwjTfK0h7/pTWpkDP6XYt96ObVzvWxF6g
e/VaC9dbJflsm79tAM9C6gxdqPBCcxdr5Z6b5eCJP6HnyIochXNejJ714NjlGA7UF37gW2DAKUTM
NyBK7wJj7PyvmOpvugSFiT7YVdQVzXDjaYONvTMoFN9rQEB00h5x57aRpUPAkvSt+AoCkuyWta08
gF+oDRRl2dYu8cQjfkV3MUBKcWCL1kaLZ/9NHyS9JeNQQFWB2qjtMT/Qbe7f+6agoaK+dyoQ34QA
h30FImV8avVSoZbJvyIV9UPqMnsykoxuUrT930rfzTZ9bIMP2MMzD7wFOtqTdqD0HfaGPYCDWIIq
xjXHTwNt0/1gcfNu9KDC2evMAXehfRRN4u7RpOQEvYASgpcXLOiH/JtO5HeoFwD8npRqS7MvxfjZ
V4/VCU01vbcb0Ie0zYCoqFSpAhqnIhKQAdDRUTMEdJBhlThhXEHXDGziuxp9uVHTdc3OgrhalNsl
GretvAqhcuof/B7+DprKYgt9suZvXAHRTaDEQLQFOa3ZKeVVrng24PGr0ik2LUJlv1TDiuteCk7O
jUzX1plXrXhuggkRdcDE1CF3ZXwxc7JRhYxKkWyx4ivuzVg6SkjRA2EFAgYHWIpLe3mPsfY5kOKp
2YP5msXiRMCSdVOha/EWnb4iNKAKDgk2k9waXKefugbK4WGtj+I+zpm7tZo0P4xIFuz6JF+rky/+
OgBM8SZDjg+A1stfh3LSSCRB+nckKsz1KmK6t0uy5+v+cXaTvR1x1Hrw2sAZB/vS9CvO5jwvY8AW
WzxtGJR+J1i5+Iwg8VfuKzTN9egJTwo+7AzcNXeuWzor9+hsjNM9CkJnxKEgZQJB0rwcg8PX+TE6
Xo7cLffck59a4kGoKV5DZi/dAkAcTOOctDDnduoc5H09gJonQ75oYRavTOJSPHX2+Xn3UW5Q21EU
n5fs0IyH2Nl6zhZ9kBb7VbKV9OFsyt4WDOl6iDIjS2S/awPoxkrn+VDkgE/Ep8RL7l1JNxzCRtf3
xdKNBiphcHGRt1M/P/BplRic9PnJgvS7W/4sezuilbMFl991Q284mfklc25pdgpdPS1iR3BYcpOH
lAs94Jp5A0HREEB3yFqnUdZBORE9mJanNoL0R2paLy4dQ0vW+z4vIk2YkRBrd/riREM3ARcfYklE
45cng5p6F4sYvNat98u2vxP+x6n/XB/7ksMDs9v/TMwCrNIyJLpqZX4q5I+++5SQBxP9XtlTkpOV
5VwbzGyS88Rm1GwwGMeG0kRx04/PHVlTtljeMxjNFAOhhDx7J3UKKMscSMGTjgR6PA6gFoPkjHdT
ee2K31jyWj46Of7f0nTez7yW5upgwqtgCeIJeghVqDZMmbIOZpyybWzhfmKQoQ2SGrejLvmwYn5h
3dA4P/XhAB4HHsDZQIsYoi2uDbr7DjTBkCRw71Sc3oD2dN+kqKDZa+BL4/14J4J9UFu4SKD68JSX
440twiABkIxHlpjoSB1vXfqioXU07Y6AUWhonu7o14a0gde8ChuSRfqhbn/51ie8HQJMI8ih2YPh
jyu76r3fQ0wIDsY3jhfIes5+FmqKGgVsUx5L42XI6o3bfJXMAqb2j+rsQ02ePnpcMN3Tyw56UyBm
mt+IoOTKNM1GE3XNnkTxsym+5QRXlpFFuvHjuqmFCT835cxA8eiQaytXKnnMijggbEvSTVZDl9V7
Bq9tI8GCtr1u8P0NRaYM5pRrAoIIyMvLFTZyzaSpQ0HGam3TIaIrt8bi5xHo+kDhQxtznmeqgbuW
0snVsU3A9We8WvGn679/Qd0AAwCpBCofuNSxVy8HkFdOg+ysJo98fLB79L6bN5p8af1j1m87+1TY
f3LxKJ1+ZQsuDuxfs2/VnDNPUANC4NRZqo4T0xR5otoaC957pwbkw0QvhK5iA9ix2cIMzMkphHPS
h6xvQ7u5ZSxG+nentV9WJvCtiHp5EV5amvlo15Ucb540hXJHixKDkTVbR+g/raT1nwvgaYNMVe7X
1vfSmyKv7ZvMduuIg0jyexmr9qfnNZCVcPDz9BF6Mf2EGu2x7FswTH7Bm9E5oo1RhYplLmTNmPec
xMnvjHsOD5ly4l+K6BKa2mO39fOGf7WY9znlFcjIOrfcJY49fC6MESpCCdQSHtrKNF+ZSIZu7+I5
cFsqrXnWhrYJa+6SrS/A2sWKGpJwRQFB2VrrH6mvfaFeRh5HE2LLJK90sECMSBMlZUaPInHbHWq/
Tha0nW1B6a2uffA0+MPN0GXQ3HNBBupbHCyHuZkkwQCezZ01ZMCQQoD1Jk1sa1t3Mb8t6FjfpIbT
BkkzqIPtiuTGrnAPpKqnO5BP2UGOuGrToW14O+SNGSW9GZ8MRPUosBTFjQni+4ek77rQtFhCAu7o
/ldRFtoDTVvZBI5whp8CvPEHXW39lr/GpP1hAywrmLZXqRWht6p4oqnb3nb68Ei1HqQ0Y8NvUrCh
bWhV2EFPp74HcGyGQ233odfGzkM81O2Royz4zTGZ9rvyxLhlYzp8somm3SrSKOgS9t73xp0KNawv
HpxWgqzelSlW2FAyNKRDv4NpwX+scD8eAUD6raAstO0UMohQJmHbom66jUmot1UMVE/Ei8UB9R+B
On4R7wUlNR6xzNuYphDQozLH0DCy9MbMwfzRKTGE7Wj+5JVf3kLfQEXK8WmEwKwPtTLiXvisg7gh
08bsSQc1ybOqWv8pM6v0nsqJ7A21p9vSS8DwGuf+jsVtAUQIbzc1uPxemoLznfRzD9rACgwgeezc
G1bCQjDH8cDQkWWQJvjWuK6yMEcNODCc3EOfd2n90KWlvRo94iiSFipCr7h90xYZh/KvXu4Y1zHZ
otCC1BfpBsk6bePLqt+CZH+ITKfjNy4aHg+axVswj+Sg2orxGtcg/B020AkPzTQ1d67dIKgofGfF
76+5l5nbtGOtBuVDlj6AlXdrkq8N25FkBCnbr+vuxVu40dBHZkDKE4zYuEFn4SzSbMmYlSN7GC3q
/mgcLy2A8XS6Q2y54LbokbDiduxvPL1Xe1wkbqCESaLabdqDZ0ANGrBtLeqG78g2hk5PtPuxTYvQ
5N9qWw/KxgN3D2PgXoAU0okWuvjpd9gxpsu2IDUwww5sV2GjC/uhxEtp5/d4WQPaLqau/C5q2ry6
7+PeekLFqNlppoq3Q2w30WgqcZo4uCP0C0BPYFILd5AZ0UBBHA18EGgg5e4uBfD2J+/zclu45BdE
Xzscf2RdPcVIWJHYupcN0lMt8aEHyrsnXSqxgRxy04RW5g6fGivL9xZeqps261+LziK3dutYeGLo
IMhwixZRgIZezyLHhhjBXgzEg46XSGyhabJj/WvPDDvQ00Hs4g5kdzTL002Td+yhMHgNYg3aPIpS
rmXyZ7vnn/czhAkRheLefccQp2H8HpG8PzYE8jUcauqIBbclZIYCvV3TkpvtoDdjE83CBKdD/Wge
9ZIULNuAhvZHr3Ci0dHuW1GektEowtj3swCp0a0+8S9Ua401C3c8ziyahgFBWiAuNxiYm5zBoA/w
clWgU7nVSrlWRX4f008wOLzFEB2hyjPPdZpxUmeVVPTBFJE1nDJnoyA5JoN0TQ5ocTRnhqY/P4tY
YpZqCt4ThgaoC7KgLFZi16VQDDk6AC1Q4LFQtpod9ZIasqKdRsHypo5U0ueci2FPU/GqmHiEghhy
t+Z9k+h3HRV/6mZ8vu5r7Ck6nkUySLJMItKTy0Ft83KIHsj+bZ6y+OipCmqt1C3IDswv/rNjFlbQ
VOjxd/su3w+pI8Hw6TV3bZF3G1GL7jSMTfotptS49ywn3uSmBJ+SWyfPleEVERmwA1ojGUGLopN9
G/tqiwviFbKxzX1D8u4m6RMI6yalkW8zpxmeyly5j7Tu49CAhOSdoGb7CfSoOli1vTFCchupWkWy
8ZvEqjzGcvAea79IXuPWrz4nOiKp65Mzxxf9c4zwfkH3+MTANs9FZUbsgLGUdEebfNK1PSK2gLVl
FGtZJMuIai+tSOByVnKrs6faP1aB60YmEdhn411JMWtysGrp3bEw6ghBx4DHcZuHpYb0Tu6QXeUV
dDfGdOVZsHSqptSqaU21indcx13hdwOwVOwht7x7iNeBESk2v0ivOZAy3yU0flyZ3enJOdt6ro0+
46n890Zecbn1srEpylL34Ctqr7pzWT/eNchwbYTDzY0qnfSAWdDB0AG2iQerd8ktV1Q7oMAcpytP
k2mXX/sp5uyncGgMovWTPozQyKqK7kCs+klZ40qHzuwOQEIQRVw0HaLEDg/5DsdrcCf1hsyhD55h
gDe9DTr3uZEowYqV5/eS4zo3NHufNFmjyQK8Pg+cvKSqCXKATq+v3pIFB1hzpHUmKb45ZEQ2pHYr
nyNVYYyB5ugBXauezY7B22RNMCEwxKE5GOW6yzUhilRdqmM/Kg0RpK+Cwi6DVtMCVMEid+rkH1cg
dksWQRUD0OykOvBOHq+QyEqzrsby5L53i4e/d6dAI7cxQKx8pEB4Z4Ged/ST6k1nZTqXLgJ09utI
laDHcspUXY42l0Om+7GyjqbRyF0qLPO5sBz9yTNVcUMaYL1c1FtuKfzrNklxpdKGka2pjLVenIWF
RfEVmCIklAmqR7NpN3xpiYRL61jn0GwtqsNaFnnJAAHtyiQChAblebuq2ZRZlsjEO5Z3hvNQ5h/G
0uKUnX1+dqEVQhtZZ2nusR8Oeb5H9fP6xl9wFRffn874WUxQDXZuAO/nHZH/LYffGnntms11E299
lTN3BKQCdv3UzGFiGS5tAIRnG7Jg7rH2clByuUzzuqBhvGxC5gqv2XiJVT1O+Ue5axgg3qjM1gct
Bsaxa5Mn30gCA+u7zdA38JhqIPQbUAj7kTWl/NYwBFYBwk4k7A1nDQo5W9x/7i6cHgKoPUiX5mCH
jKRKaA3urkG2Ac3cTwBl/Lw+OzMTk1+4mJzZAsTukOaZytyj5z1lN237sf2DEejA2sEL6MhfoqY3
m3u/BDwAStLGkWfgyUu7OzzgX66PYLaFJhMOGHsAG0Lu7b0ohLQqA7Q6hXf0qckD0mv0i05jgQfY
wFdMzSZrMgVAJwIJcPgg9TYPlXWLaAJh1YAUA1Rfg5za/CfTkFj58IjgvSYNOTKR7czR0OAJIgXe
hgOQPMAcVSzkwws1Pv6EentSTDERPMc7aVnWIOnglFIc49Ha5NazDWEfV7/r+RrD1eyefps1VOzQ
UY+dYOAteXn+jLaPha56cTQMXt5AQ0Pb0NbN9p1Pvxk4etHHZ+/c3MzlNpXXK9OFuQbqPcgIRKNK
Nrbz+7qV929CzBkeZ0iMoiKJ98bloExeehzNV+I4iCawmbvz5dG2RZCmPzpgPondAimXba8bXdjq
CO3wAsXWA6U4mQUiYH+S6LAbYRQipKN5ckFNyayVgHlpk4MuAnhinCmAf2fRG45Zb3WAsh1t5gXq
C6Qk/2J7nxuYXc6uBD0w9rg46l/oCIGlrW2sMYNMs3/m8t+23LmJaYxn10rs5TLPFUwkex0cBdrv
UMVIxK34zqWNDZAi9N5QTQJZ/CyFVeo96Ec4rKgh0MhuDHp36/7VbE25K2CJASedKyMknsehYp0N
RwoSSdQyAom3hO3+ub6zFh5nwINAxRq8Z5bnw8tdzpjb+22TGcVwLDsczC2DGPOAxCgFpOc2c3Yj
+SKT3XWbSxvt3ORsNzMNuF8rqYajvLeqjSj3/+3zs9UReIg3po+J65LHXj1ka/WRpZ8PtLoDvQr4
aKAFLmesBm2fQXnBj7XfB3QqSHR/cVDwTkbKBDpvOI6zy7N1fVQ+HcaPNH02EzfKh+9F/vXjswRd
OB84ILgWEB5ejkJlnrQdJ+PHLkCYHtr1Wg5ryWdN/Iag1pyEzOcxTC/irgBf3XAsTKTcbzKy7cu/
2EjnJmYXDG/R2J9yYzj23WGQ+/5jMSqcyVTVQ8YC/0zo8dkU1SA789PW5UfSVwcw1N273RMwdR9d
BwiTImMFQwDUvLvzR7Q/GGU/jse6P6CUj+zO9e9P5/fSI+L7YJlEMhKYfqjAXa6zIWTGOdCLR3uI
o8F95aiRUHWI7WGT2/lK0XXRGHju0c0BTYR3KtM+tTWmJ8V4JEZ5U8h7AjCj1NHX3juB3v3FzOGZ
ByQbQaAMbdfLkdWAuRK4enlMftTW3l9jz1jwjEAZA+6MAi+eAAjnL79vKguc0q02HlEPO1km74PO
r0PPN5+GxE6CtCXPdpZ90obkAAn75+vL9v70ICELAXvkfyHzgqm8ND6CDsDmFudHbphf8lr/jFaZ
P1YXr+yO977swswcx2W7rUKnj+BHUXivumxfFDJF10fy/rKECVMHdgXPckAYpj1zdiVnRjP0qdPw
Y6K+95a/Rc4jGmQXQTQp+gtLyA0hVkdOhcxZ15IOfGeGX/NjZslbr4GS3+A0IW0RCuZjt5LlmKO4
Ju8wYRVd1Pgn0s35Cycmcd1Y3tgd60pUW1gSoV407aMwEu+WCHOEXpsObocHoIHToPXL5JC6YJ82
7Tb7JIsWlVGTgW+0dtWm4i6o+4ahv7k+Iwvn8eI3zhykrSojL4ehO7a5vsmopYJclAdV05NtlP9H
2nXtRq4r2y8SoESFV0md3MntOOMXwXvGo0AlihQVvv4u+eKea6uFFmafg43zYoyqmYrFqlVrvfZ5
tbptb26t0VOHBI8xNiNMc65I/zkSRVp+ihj4ckHVutWZXKE98Sgya2G1Px9dE8+m2VC+ATBJRxQ2
fZTVEC5QWVnxk6Z/DO1HovywjWfZ32v1vimQT75TqbIjNbLn7HdnLLxv52b2q/HxYH3Z1TWE+9y4
YfzEC46imd6+M7t97qgKGb/C2hpyqaN02nr/ud9sFY4IHK8Et+qYB/5isaPg168Nzk+ZWvCx/Kht
mZGQAPWCGiD1Jt1XmZGeG10BBK0mke/WgE6RWmt83D1kYaXn/BNSK4i1oaF0/QwSLMszCUaRU92i
R4JXypnK7ANSuAt38NyO+mpnEit2yYhUVFF4LNhRa9JAyRQ/zWJfFMXCfhpX7Go7IZ5HqDIWkaY1
JCfKKggk1EDmxkr0DyhWuUdpGv++fUJm5w2VAWAsIcpyRWFgST50Vq+Jk3DZfV/0W7vqVgmPF9iy
pkjvz90CoRQA2NEwhi6uyf7ktYC6hG6g5jLIYeW2xbAKNWCRQqEYXoGoP4gAhvAjo8qeZJHlq960
hwB4Fg29BBXxmK5RryoQlOSN+pewyfHHWaDfBGDFhPu8ChMAHu5En1B+KmzdQ40EMgt3in4nyevt
yZ5ZUiCZ8LIBM6ahIg/1/chwghJ4ImFHqq9d/qHVxcLdNhcjfLMwiRH6kUC+zXKAErt1hS4wEIx4
MskB3n2sNXSMtC94u3uWPiwcixn3883uJKrLc1Tocwt2efXCTIinc7BhbDl9SMOX23M4ZwkEGAZe
oIjrrl16WBQuHx0doe9QUYk7KJh8cLzhh4fbhuYW64uhaYteo4emkfUN7ir9ECaHZP3ffX6yF1yV
x6kJ4dFTBxiI6UpgIZbyXbO74esQJrsBRY88hy7QuCqnHne7XYboGqTrXLwMehFgp/hUS9e9vTB1
M04FDQU4TiA0NmxICn3f51D9Uxogk/jJqPJ+BYkbsRp5Kg6REVYLG2/OFGhfQGyMcA4+bDKNaJzP
3FJDZtp16QEqkds4PNRk4XJdMjKZxyJv9QJ9u/wUisGL8lduvydokLq9IeY29teRTI6QZXM06TuI
jWJnF40oC2tr6s/EeDLd4L+zNPHFrCdSVBmGM8RBAg1SxefEj/gxFQtef+4IfR3SZB9IYwCmVh1Q
8g77vRqRB5sa/9wey8x9bH01Mf79axQCZWS0IWPWLLyFouKfxNB8HaC8JZ6O2aHY4LJH0h25likI
VRfMjlmGo0TTntxFFlGDThnK1e3RzO0BpO/Qwggk8lgO+j6anKLxxkrGeDXL3QdZo5pTU7UEGgss
ygKar3fQaq1fbxudm8KvRie7O25TSJkVOEJadgBCJTYAujgoxfNtKzNDQ58RiH/xFEd1eQodr2Pq
RA5amU5Qvxku+sC6rZqVzg5atHh/Ob24pG6z1N00F6RC6AShDTIawPZOG8elipPUa9geg3Kx+Htt
W/sabIRNjjqzkBtmSZBRH8M4PYZhF9TDwntnxnE4Iwm26mBFcWONk/Jld5aNC2BwKuoTNwqvjUwv
6l70pf7dmZmFEfyHW9FEe9XEcXDoBbOc5fUp1qAmEAEiV9WHBlpXMrur5GKIMe7BSVwKSoFPkDn6
AFBv/D4mM2lFTqO0PtV5eoH2l+rpab2RMX0nfIS2U5p4kTSfcwlhOAs8/TlbEmKZOYxjDgI9CKh9
mVeNeTKLw7rPXYZidvrmsp9J2yy1W45x/NUo/9/EtP0ADxTQRHGbnai2RV71mPaWl7JHfUihyCEe
TPNf7BQTfSVYQrD0aNMr08jQURqZJjslRfVuNd2zbPij0iF8u30MZw47zh6+jzAcvOzT1Ws6oteD
sNhJS0280o5589SIi5X8vG1mboWQXUGYC9QDMsYTtyxddAfZUc1O4UWQo5MtMLvPjQIZxDH8A4Tk
asv3RdNiJRhmS1m1bC/lOyQASLvgjWdOL4AMAM/hVYkOyWlGBZ3rldoDFnfKM3LHFe4PjdgMtFsw
M7PVRnaTEaIFQAw4Mb8fKECpIcaXgd9bdt1HFZs/Q+H+Fo1zyHMl9HrkdTwNf1oInK6tjmVqFI0A
hLPxMJtcNYkt3L6revUEna40GJrBgYKj4lmRmXo6jfw+RCu0Bnmov90Yo1kk4JGTAbH5NKrOuqFl
SpGpp0oLzGepbRY+f71m378/GRYelri/K3wf3KaZZylD5fdxKKB8np0iKB3S3Nw0rfilJ+UPvGje
63pYVwqSNNpQ+ErGQ2hlknXXO6ehUSCTrIN4zLxPQ2ObOt2lki7Ois6P2cBkoBrNs9pWTyDO9yH8
tykdudJ09kgL6K3HEm1xUbcKkYcTwPEbjfVSl/Yd3toJaunipaitLW2JbymGrwltT6Xc4OZcyIBP
QSd426KphACzgdQgPOW0ruIWlpNatMWEQ8niPFCnuWtLrh+LTpPbKNa1hwQYWOmhsaA8Q9n5lwId
1UeQjrqWZzWb0DoOb23cVFmgJA49uqFVBFbl/KqrGjlT0fQLp+Hac3z+TEQKYK9DoWCygIrZlDYg
odaxd9Bp8yMKbm8Q7fPUfvfsFkpAgCYiJ4teentyJ9sMmugQ4CPHwrFynyXOiqT9D94MvqG1q0Ep
E09jUcAgZmMVxhpdhnekNsAhyYodGC3f0erg8U4AmlyHF8V2dp2Zboui3uFzQan2axXKdqBDQOjW
CzA1ghmpcGgT9B0e4LUTnVUh6B3aCYlHMvND7519VOqocOs1REaiQ565F1bW0b4r62MTl8gaJ2xl
QSFQT5NNavTNn8hgQLSHKQ/qJoGcpV1YXhGC6LxyXotUpIATdae4K1qPanylaNleH4OPxGCG18Ym
9RooAu1Y0jcgjjB1TzpZu+ogExMklAa6rfxxqtTv0J7jJAXadqBJLhSot0qQ0IDTKPFon4h1iHwx
88I4+9lB9kIW4jUhbtAWzs6s2Jlo/EjSNDCM+EGIeNeF6s4U7j5MiJ+k/A50pa/osd7FprVF/1DA
siaAkEZA22wNquIjdCK2acmeICu5G0h0GOJsXSI3NYifZakFLScraSvHOHHgl1t3Rdrqvoj6bdnb
T5oVPmSxRN3YrdWADtYhqlVkIVn7Dj6L19JoA+RLT1aurxgETRORnQoKrcxckUCeO91Kj7ETHH0V
J+SfUBvu1Eg0fuGmkV8MbuRBLTVel9BbRUtCchogpOKBlOgh6XhgCPMfpSD22qR9FQCrD8KWtngz
Iru+Y1Batpow4MhnWRW6f4w+oA2klkmU70w7R3MHqDZ9tGkBjOyE72kS13fQ0tUCm6lAkNht4ADv
7aHtLPabqHrrBKjDrJAs4FlnjiAI0ABUBg8aknXTRsK8gI4op5IcTcV908ryNZYLh/yzXDQ5hF9N
fGYuvgTGeMlkgncNOaouV0+hqUcgP2z1114pi95Hjxp8EzECTV2HSGD3wVnW+k5NUnVV53/Anb4p
sqBRqBd2H4xBwTghx7LhqIoazDrlao3+HSsojF6uypwNQZ3L4YWmGj/QPqcLd851MILEJgFAxYCv
xWNjkhJOwlgFNELrjpZV+bw78QTllerRieKFWbu+274bcr8HCsBLE1sYA4K2YVsqH6iMxX+f6fhq
AjCp7yYa0kpoEGMsSQ8N5adRQlv8dTLlu4mJg68K9BxW43TRfDVISCe8qUvhoTNpf8ClZ2kqUubQ
0wSc96pPGe0qVQhIMDlaoNQHTnqoN7rTPBbAdGqx4btoSTLchgaDOrRrV0v0tV4NIqhV5ZfO+1Vl
NEFI43wVNWCXkRJ8Mq41Xo47qdAHxSp+NF0doEmt3Q1dlsHDRvEhFWCh7jvBVhVHdyMd2HNXgqzJ
UlK/DpWfKqsuraKiCbx9yAfjovQFOODMQwLlz2Onyxxi1f2DBXFq2ZgbHRdAU5k/Qpq9uXn8mkU5
8dBjpflQakDQ4HbvRSrfiCYOulode1MLElkd7azaRe3g09g1PAfcNr1I3lC8QShDyCFBcW/dR1GJ
Dk79IGINNDfmk9oT3GXMN6Xhq3W9NmOJRBewY7HU9jia2yQdHrXMIF6bugckZh9vX8nX71csFoAA
Kop0qEBMC7Jx5qCNKZHWkQgZ4TJjlVc1/UOjJw+lqnihZS3EoNeh7wg9R40OVNi4YqZKIbSnZS7p
oB3doQDjShw74V1fdOKxpZC9gEpFiJMV9+JY8L5c3x7sJ6n+d88HH22htR0JnhlMpaOjfGE3YXuM
Qdp2YEbNnu1c5LtGMMOXyC5t0FMXP6OmqdyzVrH+yQC8ugPABySkkWpAfc6o74jCnRf075JDnQi6
dpDOMz1ix2jy6VhSeejISx77IutWNCL/lLUePTZ9WVFfr3h036WqfMALn6xIFoGkASUY9UWvDPUX
D8GAaEqBaxjnALzFAxCZ4P/7GapErN3Sdp+dUIcD6pUCaTbWHuyBhweTV3LPnDg5KkrCAqSYxbbX
QEYsm1CAk0BL9g3vwPulU/uey7B/CkOrfZbQf7+rEAd/aDpHvzR2pp+gXzb0WGwpue+WVuSnoazB
KdoZG/BEL+VcR485WQw4COSF4LtB8DMFT9LUbPFKduTR4OJHrccrRqTvMCMo4CVywtZDGz4kiwzH
MxsQZK/jw1UFrcnVw9LhNnQk9KQ9lgDxNMmfMnmOxS6LUUZEE0RJ3hf23PUo8UTGfkNGEQ/aaSUR
7xVHOk3f495YNc1Z5juQoUNt/raV66gBpeCxAwYNrvC8U5AYsyWrIqfojym79MX57+GHgLwQgIYg
hDsSMk3STq1MqGAqro3cbXOPUVPxtCZ6VS22xKkxc58D6Da2MaCoDXj15IICK2tud5HRHbXu0dHX
2HSdvW+X4GhLViZZV+wKrWrHs2QbiadwusmMn2JM+5Pn2+syEzV8G85k4hQG4txShSG1/IMHBGgz
VfX1vzMxbo0v0VynOx2hOkxQ1486aDz5SruQ8bm+JLD84xN2BL2P0NDvJgTUATWRj9PF4d5o0MTv
TPgcSINkc3swMwuD5iQCO0hVX6s8V1rXDKLU5JESW/5OcnXY0NBKzklq6CsN1d0laqx5g8j447k7
3oSToWVlWZtNZckjGDvR3k23JoZVALkA4aeFpM/MLAI8Bty2jpQ00Zzxp3xZKJUMZp/jpjtKbum7
oUmGTVFV7Hceu92jIdTUt7sW/aK3Z3TGM6B3ZMzWAaIEJzsZoBF2tGFKJo/ErNmq7lV1LW2oZt22
MrPPCeCdkOQbWzqv2I6JUTfg6qzkUWvr/p51PUU+J9JWfWMsQTM+cUOTewMVRxRqxsoC0GSTSJyq
WoQmHSqP8SDTk8zN0tNAjXNuLMbv42owftFeDEfbJtGpHgblPY1psgXVcAu4WV78FIOT3IW4tVdV
GA8+19HIl3MnenCli+d4qYVIJEHa1iiGwbNyojd+JCB0nkEJw+uyGBwZnQAXOSvZupOZE7T1EB1w
4Td+5QrVw8XZbuOO/xKVKYF2VHBmmpKt+q7cdGqH16asQHVsFKB/xD3t9Va3qmNw/bUOTRCFdJEH
vJ9fpSRamx1B7SKz3V1iCHjeIdYDnSlk1xR17Fmpmb2ip/hD6wT5cLvB8nklxEqYWnOna224SmLB
NmnB6FktGvDKNaiVfAAFrxwzR+iZZ2gpeEasmrcXkYZtsbDl57YFtgSonS1gQK/ySVUe6YOK7pKj
KdTw2JYlf6OgdzloouwXcm0z0QTS6kixAbhuI4872edDHVZGLGl75EpTrAeLQBYolFBvV2i/AlOT
sQpFmR1sPQs/8AyN/8VIRzJacO8CG4Fq0/fDTTlVgLyt26Oj9b/qBn3ekCh6yaNsCXA+40W+PXgn
42y0LDbANdQd49BDz64TBY689OlZFuvbR/rKcYw4OqwcWLfQ8XQl42RZokkJ6dyzgqyaed87l9vf
/2xK/HaOYWDsnwJaEn21V/pKagWhbx39DOci92vNbzMPhR2QwlDzESBN9lMt1+BKFYmvonX5r6vj
E+OTWxP8G31dGcI9p+XA/nGZyNYsdfTd7TFexZoTK+P5+OLyc9MpjZRgiAStvM1gI2qC3tAWDZpa
aiHB/Xjb3DXmZLRHDCDpoQMArseJvRb3G2N165ytUGcgKXXhIxBjBTFyF0FNa7ChZZzvR03yDZLl
zi5Xaf10+0dcbdDJb5hccyAG5U4iG+eMFyXIY6DNyEx3pFxA3KhfMsKC2/aufMynPdByAD2GVvur
KnOJnkkFFJdnE+w+RYpeqDAM6miRLvUqrTHasUHsoMGfQc57EpkKJPr1kbrn3EXFKSJ9CI6Rci9c
CBpLI75H5vy9LLs3ERLf5PnCpI7b8eqsfDE+CVhVgYCpdBPnbAzOMa3THah+Fhzodbl+HBmuVWwg
G8+xabGCMlMpKIr0ZyDcXQhFD+Fd2wEscKYleG3yld5AtVx3fbChboQWLTjQq0BstG6BNgMgfrBN
TqfXdQRXWQfrKF2vjSH/Y7v1GsRcQZ6xhd622WPy1dZkNkEa5aqlRFapHjjzUKsAga35pBfDkxBI
J0ddiQbFZm136mZAG9zfRmSfO2hEIH6OdfrEieMwFHqqWOe42/NnQyxg0ee2Cvzqfz4/GZwaZvWQ
xvi8ib7RNcH//e15Q5EP7sVFGzVKplMsCcPX27Br7XNZ/S5EC4jBligft21cjwE2AG+wESqDzWL6
4KhBlNfbtrTO1EsJQPLb25+/3mvfPz+67S9u2er1EiU2fN6IlZ+FLoBQLw+KzvfMqhZugNmROABF
Q8oAXKdTUFFqDLrOIlCqDa7wgFX26O/bY7l2txiLi64hCBkgrTaN7xXeIjVjNtbZykEoAmc7vHW4
NmW1N5wlVzs7mC+2JvPGyiFJZSSss16MJQMeEHd1ezTXF+b30Uxi+xhQ5S62MJqUX2I7KASeme6x
Aarcaj5QE7ptbW48YGAGogZBCEgOJy59yGwR211qnWWqHVjobob26bYF9Ihdee5RRWDUX0SlH3XV
SWAYKb3TCbOPoCCsMntNwRi/zfWqCQRua+53pCG7yHCGVa639VNryzhIOxbtKm50nnSjAZLKjOxU
YOzvi6KK1xHInF/TJO0ey0L0G3iw9rVxFPJQGBndSi3MtpVhQThucEMwjvE0gMQA6LFCkFqt8Hhi
K2qL/hGtCljDMDY3YQfYJhMM5QA7k9us0LPAsURyNnjsrApup2sDgTWU6Gh8R9EFFeOh2tA78K78
rGvrjw3re65l6r2wauBbdequtMz9OTBVbOpspPOsaXVQGnNYdyE193gMEQn5FYnoTpb9OetAfUxy
Tv3BTTKfQVNnTeL0n67nINIsY82PxqKAyULl5PZFe6BuQle1I+Req2i1dlvVDMDtVAYWmlweDbyK
PAbKcL/smtDTkzheuWFqAGqrVw9hE+c+Hgr2S6hY5TpMRY63IYGMNABU+woMtqi5dvqO2eaPinSx
j75v0wNsLrrYKtjPlEgX4FJKMs+ptXwPYoZ/olaLg4Irj7Fshg93SfVt7oSP3QEGSISg6THto7GF
laCnXIvuQ0nWbkb3SOd7VDefnZ5vCk0u3B/X8RT4zcCRgbgQ9fkrGmNhc420Gonu7The50qxDnm0
z+ylRN+sGaAAQIqEV9MVNVIkVAvoVCu6Nzut8coiPmDxz21j/fUzBufPRroFWf+RQmNy/tIwjXhP
cP5sD0hLD6Cmhftw7jJBchQKSeACxnU4fZDJMlTjGpn9NBReqQ6e7UQ+2Jc8NEwvOJPRH32PAkci
fOBJgFGFbOk0cnCRie87Q0T3eqpt3bTb4OTuK6cK8IbzlFSF2ER7qS3znYocFP1/qboOMPt385PI
oomaJumSDq6sd34ORH8hsdi0cinZPOeVHRCvg6gXe9CdemWZQtEMYPnwXDrlL5Mg7SG0cCHYnbOB
xsBR/gDPBmdaZa+FnquNy5Wz3iuebqBmnC3U8WeCTH3sPfw/E59//xJkaE1uIo5plLO0Kgt0Y670
ypxuI+E+66y5oDgaNLzfWR3cm7KEIpjblGCmGOMBNLtcSZeAEdghiV2F587O1mn2Xgm6yvr3dFiY
x1k7KG+g5xGlPACMv0dS4BczGjUfkGYpetQzn9Hj6zX2g1n8uL31Z9cLCSS8u3Q4jGnVsOoz8PBy
Gp7DbGXQI62Cv/4+rm5gWpEixYv4E7f0ZbFwrhOJJ1F4bvIHxyvyh9ufn1JRjUcH30fKEXTp8K7T
AgroYSDdGSbKGc5cx45AtbdQ0Og01EV0bAwKPBvI4lD4FHzbgZ4Rmh+ds0UXevJvBqpDq8fAfQJc
5STkaYeBN4WObKnkgX0kS8DGqbbW/w4U3H7oVh4ZMaYQ19KsW6MzjPDci7ha6Yk1+CVxpU8KgHfT
TMt+9C269dDSAfYty678WobppkpUgjs2jH8LBBnrDopZvs1Z6ldak22Mavjp1JETgDwQkQGlPTB8
SrTKquZP4pJ9IslHQxvzOHC9CWSa5BCrAwXc7TWcubCAyEFhFnrggNBPO8BNpkEtGnxiZ8XOvDAx
VlFmXyA9tb1tZmanwwy4V13gJ0DJOYmAEaXqAyRelbPhhF6ZpT5bMHANShz34v9bmKKrW8gCtFBt
Vs4hUKYFZV5n6oiVDGgGDcR3RIF6seLV6FFCmX5j2s29JM6+b91tZBU7C4TZSlxvHKjAaA4HpjPZ
anmykA2YnWwUZEAegOD5SuZDI6DtiTQH27Q6Wg4o2yOPLXWVzMRVGpq1gcMdoVaAD333XVlN2r5S
NeXcNw+h+lxkWaCrDGyYZJ33Cw5g5l0DVngDFQsknvGynQQJFjVbUiRZdJ9UWFX2S3GsIKabJtn0
iu5bS63ec5sI9saaFlJ+VxDtFKxmHLUo5dxBoy3dst+39+jsFsLjHNtzpFzQpoEIEnwll3qrnNuO
aCDdRW97TAzupxX0kdJhyL1cuPoFFNjpIbQdsTEHOwPLcvgDr9gIgGcjXOWGkT1aYRb+6jJb86sc
xZLWVsTaYNIG/TCLHm//6rk9harbGFUAL4Z+te/rzRBb6m2GSRHOcwRwg4H6B7BBq9tWZm5E0Ez/
x8oUY016hdIqIcpZ1bCx/PStafegov8XRlwQCo4kUHCTk2tXOIRZXVHASXCgPvHEzNGg1IYBSMW1
lcMAX7ptb+6o4GEOp46czxi0f5+6IYtavIJK5axYaMFASrd1/2T0JFjsNerCUZm3hQzk2GWK+GVy
VABZzV1eYmzK+FBrQLuXN0GJ0lalKSMKdsGtz51MkCv/x9z49y83f2aWekUyDG1IiRdpG7cXAJy9
CP2S1LpXL1XEZs2hMZNAOBHyRVOEtdFqbsqrMfAsNiyGB/XALb4xSexB4uqvFw2efqS8xeNnTNd9
HxkBkqlmGmIzcHpslSh5k6GxaZVkVfNkU2XDwrtxxud8NTfd+HULYsvY6XDzDx6oAJr8x+3hLH1/
sgczm+c2SqXhGdJcyHPlS3y1U5WZMXTB/8DfoQN44qDC/H2+bKEaXEOV9Nxz87duB0DqQTNPIjhZ
wU3H1EOnE7AV1krN3Uc9ZW9qLj2iZQg27JeubQ9gXN+GarJw1md2DH6WPeqVQuQb8JvvP8vqO11N
SkRUIyc8aFszdqfIxqNQvuyi3HfqJYTezAH8ZnAyD1qfSop+t/DsKEANUPeuKDBuF5FV3weDoi1c
9Z8h4eRVi2alUdkGFI748GSfglA/LCiwXudegnDcLpqjMRRrlb9Z2WPpgaG+bzdGKLfQrthQHese
VdaC056dYxSOQU4F2u6rJGqviNgxwUt+ZglUFhWIuGxktbbE2XVfs2LhHhrHczVeE/AzvONHQYKJ
864rAKzo+DZr1CIwM7JytEPU/S5Bhh7CD+SOH1oLz7RP4rYrmyOZBUGaAunOiVPVJEgDm7IOz7H1
UHYgc7AAWRUGxLU1zxYXu/sB2lPFjD38WwAHXU/ywqvQAcs1CCwV3Kc5mPNivPGGI7XVwI1a8JCb
p9SxNmW3FXXtA1aLVmbd68KtAsGD1ATrzj5Re9wVsaeIc5nlnhpuHHJK8eaO2lOSvJNwS+jO0t8V
97Unu4Ht4q5dcIOfOobTsWN7weWi3nLNBw+Sdzw2ZBKeo+6Ny1XenwugO+x48LThl9UXXqNtdUve
K+RUtKlX0hh5lB5CIZ1XteBrAHegsJ3tbW/2qWh09avwk9CJ9dkSM3FnoZn1lpZr7tmKAEAWQde8
uoj4qVb7jBmrflC8XltXw76s3gwddxL6RUz2U1EHn5BhZab/RBywYXBrD91FgsLDLID+GDHHf8L0
4JZmELKlzIwxHv3rH40YFrsWQNpPDZ8vl6UImd2kKXHPFL+mSKtVjC3Doj8FNJN1aIi0LwUEXUry
Kqpjmdsraqwk8jd6vDHUdW6mSF8aHs/fiFV4YbjXlGyT1afBfqrkRppnXl64+9Ka26F7kyLbWcVv
KJwjtetsq3h3ewFmyp3ghbZQ00WaUwet3sTtOM5QiJiHJurUmifjk8Lvcrrv6wvBlk+rF8E+zGSH
QgddBDnOXGWQ+0D8PCqDXyPked23tYwcE2V6dB0dq8vtoc2skgmHCm0yMJOC8mTiwE20j6BnjJFz
aplHt4s3xEKebvhL7anxvoSZcQBjQvKqvdvmyFVWrCZnByKFIjwI7a+ZjycWJldfFzWD5LwhZ9W8
RIR7qfF6e6bmFgKgNaipYRyAoUxmCq0CRQfoFIEYRe5ByWSJgXT2+yO5jQPmRlR/Jq7eQD+ky5Gd
PufcE9v817/49V++Ppmeuuau0Qh8vWJPhX6CNLJ/28DMtYjMNhJuyOeMyz2ZHheU5TIqmHWupHk0
u+acds5z2lVPqR4GvR1tO8LzBZtzmxepD0CoLFDqXiWQ7FZvNZli88qU41Lkdv1Yyi5aFdI0FkL/
K1M4+KC4RWUWuMURB/M9skotJEES1mQXIPvr4sWS66FZQM4umdC/m9CtUpGyYtklLnq5a3QDdasm
zs6l7izBCq7CNowG6csxv6ADDTMNo4aoLNIINBkXtUUDZSs2apranmuV6DFIjd9NtES4efXSHQ1C
sNhEigY1nGm8rLWMGKFb0QtNXmMLXRLvNQ5QspSvmhsX2lNGZB/668Ce/30KI2AIIY7l0gtQGzXU
TvJ15fC9U7W/8GzbEmH/ub3p55YMdKvovENwdo2hYgO4+kPXohfeWwJyO/SJR+a50s0FfpZZO2hE
wNvMAKnZtMyRAeiuucNAL5k7ir4h4PzFxIJ/uzrAWCKQ7/3HxmT7pVESm2mo0gteiL9NM3odDOsO
yAfU1tGFHZUndGcsSefO2wTNAQQ3UF6ZxggD6h592ZkU92jiQdnBaqtAGG8ohJhy7wBA/i+Wy/iP
OXesv38JSRSoPICizKCXVkZBjrehKpkf/ZtNYY7tUaC4szGdk02IzrMIzaJ1dsl06hedfSG9exna
pbTn3JECpAYskriO0AIxiUlapw81I62qC+V2/GBGA3lNWYympKckhMu9PXOzxmwNqSoI/gH5Nbmc
elJEGdID5aWv66A0UZoqk93Y34H+ooVFmjNlgx17pHrD43pa/sjMykjAZV9dGg5v1L70Zenx4Ree
CreHNLf3gEwycHDh2a9yRzkpG2oYSnkBpYO2Vqga+cpA1k6q/bb09BFR60EVpliYyKtbHqdsRDhb
iLhGWo/xpH/ZgrGSctVOYVXoB005uAsJgKXPj5P75fPQrm2KhEXVhaEHMACQ8/aczfmhr79+srWt
tOQKRMvKi/NWMrzbJJREF1zd0gjGZfsygpTUGcD5GMGQrBS+Nv7LCZqeGii453WOzzfqVgEB6Ob2
BI3//NujB8vr2khPjFT4gClPJkgFukOC56i6CGXYlPld166r/EdaPhTdlugb1i8ZnDktuPDwOgH+
GtG7O07nl+lq6s4omrQuLqA0BVhXRMrBptBEhSSlEkR9qi/sgFl7YJYHnQ+sXXmdrh7KkDUd7Lnr
9BHlz4/CWd2ew8/mlskk4h5CbGIBJoGCxGQSSa8lliLj4gKiwhTYmS5V/BZnygdIybGr+zpWVmnZ
omvEfRa5soIu2DmjkPT0AQJq2b1OUDWsEg1KAa7ePJXD0O0bJ6aRp8uoesQSaoMHLQtjBzsdOvzd
xqtkrh4qgyRBxSx1VRVJ7Vn4J5CqhkaDxZtkH8Vp6Hd1S+85s/CtSkkLcLLV6NlQIwbWT7RZYLVL
H9QsAfQMN9YwrApkUKSXZV2GZ3jkbmNVHQ540Ck7IO/CAMuUnsEhVmhrozWQvwYExUM5Amh9neVv
rdNoZ5Vpb04Z/qwSpefrNBfAICZUXbWKrUdAkHCJ5iob4kxG6vzRQCD7Yiiq7rldZGkrPPyfrAr8
jpDBTS+qFrtZkFoJ0kdDXEP81ei9WIu0O/Q7he8uesOg9wXZWl+hie5nZkHu8gx0BhYHjZ5WKfkp
73ojaEvaglYqtzE9bb2wxWY8AOCJKL2MmUUU3aYewJYdJNB4hnuzOXzkXFtIPs9sYRAeAqmL+r2B
PTYJ5YlwipwSM79E6AZKhjeNHpP2TmICb+/jGWeJRCV8AIrnCASmL6K0HZo6BBfcBX30HkgPq9oB
imOh2jIzWYgBRvqVcb4A5/9+/mPNgFRKVeeXPN6Fj/ZSp8zc5wlWYaze4Wk6LR6VPRm4hpawix09
t5BCMipj4bTPWsCbYGzjm8lvuFWlJkpcFJeE+aR5sZaqqQvfn1awqzzp81Di+6a7cldIQd5e5KXP
TzZT5NKQqD0+b+8B/gbZzO3Pj65u4grRTWkAWTeixq5cIe+zCIR81f+Qdl47jivBlv0iAvTmlZQr
q1J1d7V5IdrSe8+vn8XCnbkSRYioMwc4Dg0wlJmRmZERO/aOT6PeOFXe3CnKkRCdE+9OFNYAGUtj
OTc223joNGtJZGXxaZAeTI4T+dPtwSxtvAlVR5qArnh48C59VY2SXjdBFJxqb5tFld2EGZL0m7XO
/YV9R1MozULE4NBez5/qrV8rVH8StsTo0TWXHpGnPbi9/OP2aJbNgNGBDsy8JpokTqS3Tg2Sk680
J2oNdtfJh1wbdrfNLEQUZFWmhzpOcA2x9Gi/SRTRK0+D0Nmy1Wx1lJlViYbGox5Cy9x2trtGy7Hg
CNMSEeqTtoVXbRYkhWqKz0lZefJfhCTdltkafeaSAdLswM1YJDrQZ56QGCHa7FlWnJScfJ2trZVN
FrYNVLN0oavQ40zch5eeFmSWEkW1nJ80eZO8vvZv8MyEK8mnBW/WQJhNUh8kvXi9Xtoo0CiLw9jN
T1Y8fGrz7RCEQFIF0x6jjx+RWDJNhBDw56sXkZFKahH2jKaH9KHh79NtF1taDZpoJqatSe56XrEf
KpYoFUNczEd1Y9MjI/sfDNCjLQOmMClPzqZKFDjhgUeXJ+pBxSbm749/n/uc9yLHF/f6bLljKbOM
LimZIEM+NLW/U6S72xaWFvvcwuyarY1CghGs5VXixbZnyBuCpq3Q/srMlaBhaS1gOkFhjxVBAnL2
0PaDcSiHXi1O3s/CP1j5ymmy+HnCd0oyE5xanIXWBpoj4qDrxanK3obCkY21jp81A7OlDrsob3wF
A2qyl8S9+1HuCiJDkaIr+g3vvbuz6VGbIlH1QshPVVD+UyqCezldq39eX7k8ACaeG95TnB8zZzLj
fASt1OUnhR5tA8DbygovuNLF92euVEli49cx3+/86i4Sui/kcOAGCw5k+T6+2hemZrOl9BU5Ih9T
CD2InS19ub0pFm7Ai89PvnD29syaUc5KgU1hlAfOPZfq1Bqz54I7kThGVM7gIr/uiBGCMvFrz8pO
qp5RbQfZI1jDGjX54oqgajh1MJu8O2bXXWI0Qqa7GSuiFtuxqn5Uqrpr6mTr5slKjn9xPBOMHM+i
mjhPUEu94QPqNfNTGD2OhyZaedosrsjZ52e7TxcLFC11nc9X0Z0hbitp25XRylm4NobZdEl60vbk
wvNTmuzMeNcdbnvVyuffKcPOvIrXQFfEoZGf9NSJMltYw28srfY7hdUU4kw4tUuvlWFziPwMlyrS
NnjuK/mvELjBSx158B4q3bhyuU5TPovgiT9gQ8GPQd/NM6dZNbQ9hMHZqYtT6WmsDd+Ro9ayk6Ex
HInLCgKzwPwRK4G8Ble7GqkItpAENA1BBN1XiWg96wtLiJX2iUFBpg0y4SFVv0rCn9sLdjVCzEBZ
RMsRm+e6mDSEQmz2hts+6ZnhuJ4KoHNIvhl99FuM1BpIR/I2Nqr70WMUqyYgfJPuI56P8ySRH3do
q4bt+FT7aCV4x1H74Ul0hSVrN9rVLE51MjIR0DXQwsqb4tJfkHCz9KIrwqNqParpF7f+ltK4Zny/
PYlLVuhoxkMm3OQVoExy0aONdBJZbfutp4FOpP/eNQ3kVD5cN2A8ZFemAEPlWJ3XDcIoV+EudoNj
qCn3METs1Tazmzi7j/U14MrVVsYUjz0YWKCnpHI+22pNq42dXujhcUgeDPApK4fp1WnH5+nJoU+C
wuI1/eUg57KboKZ0LOk8K4zo8wBPqF6NKxnpa9DZZAco1NSwNbVhT7/j7ETqLRGiwL4MjpaSbJR8
p6YQu34Koie3eUXHNaw/5Ski7Glsh/1rJq91v109Zt7NE/+/twhdyVWZdRYltUiPZdEZE6Psp7wX
fjRitQnd/H5EPva2Jy7OKlxq/9fctKhnox37MI99rQqOkaw5cRo5kvbN/7B44WxMsykV1b5LtKEN
jmlX2YZyb1Ur+2lhFHgdSA2uc5LI89YIz0dNQO0YBXrbjpVITqK+Jdnd7ala8G+MAMybUmPXlT4h
MvxGgSHuKMXfXf1tLYG4sPCopag8/YjYYT6ZbR/8TiwgEwqPuQhFnwBD+EPqqe1PK9f1TRgb4atl
AuS+PabFiZM5F9BhnGSyZyvTJaY3dhLHA7wHjmwWzmDd+bwLb1tZOO6I4JGZYFhcTHMGB10jhu+9
kfVXgIWrp7R/C6sBiqGVFbq6m7j8sIKlCYSmzHEHauLLcaAZ0bF+188xe3FX5661ETtaYjnXbTDW
qqOG+cf7LyfL4DZB84gQSc4zp0JRoLSEVPpRKfytJKh7SzV3Qmb+6OXqrs3yv6WmPUX6SKty+ig3
/27P7/UqQoZA3w7tY4CurvoXxEGJzQYo8FE8Vb0T17b3YWkHxDLOLMwh3KksJmquYwGqde21Lor0
Zx/J7ZqjLA7knYaTIx78jXV5GpWh5yq8tbNj3+/SP33zV1/jFrrexEioTrcTRGswGM0htgBY44LW
uvyohhZdKZ1absS8WxM4vO7qY76mBgyiFjoHr1jPlF4Oo1IqyXfF8bMrypseFsvMelPCL2moPpoj
zDuSvhlSmLnrZGVTX40RsA9ZSv6Ccm1BhqHTzbEIpfFYVa11V4UUVuGbr1ZeztNaXIS6MyvTrzi7
OYQw86TEHMdj6u6DAVWCMdwkg7ktkrsspq2npnywu+3nV+cIJil9TKV0tGqugrNi9CotIXl1pGjk
PqbQsB2T3g03MqpJG0spw5VoftGeDNqCeOa9uHM5RMtKqzEs3fHYl/Sxdbm2NdLk0crD302irSza
letPYzuzNZtOK0vpjbR88Sjk49FUQP2U/as+StvbU7hshityop6gpWGW7xByD9J8DqJjTHXaHsva
iXuy/1BDrQQWC3MHhRfMETTpkfqdg5jUngaTwR1oRJIfx/xrVD4r9c8q9FembQGsK1E6xiHIEOk0
hk+/48wNlaKOCpQj6KrK5FcDZowxQshwfEi1zFaTEtSClG7KstcefcGtDi2E9luzFdYoa6+uHpCC
dO+BJecfgFnm89oPGfIICc1CjUSBeOtlW4DltuB+SqkIQ9j94WXEHKECqTFomebPlEjTBUiEGHUQ
34fmvex+adZAvAuecm5irvlrFQEFDxdwVi4+C9E3Wd9Xa+o6k0/PjpALE7NJi1FH19SSZsGYxEK6
i6KVuGNtCLPkG72I7NmSWWpJLaBjZVt1bMvd2+21WFp6ghowErAMUhuYjUIVs0RIBNp/a+W3b8aO
ZL109Z0kPFj0O5neGopuadJApSpcLfT5USW6dPg09GXFs2T32I3fA0ti67Yr0yYt7d1zE9OIz/bU
QJavkUHyHnPYMx71RHmL0APuQs0/CnGeHKqht+yozsrS1pTxRba8yO6b4afSaxshJy3gKq8ZbG/2
aDZr/fhLa0rin/I3jVjEeLP9XgKCUz0XDoiYBgjjcewhaKeN5PaSLk0AxfzpjpkakOY5wqiM1aEa
RPM4kGq4++w+KOVKahuOkQXnP7Mxhye2fhaoFRWUo0xb/3GIIUZNW3Fw8g4pi8qkBTXp8995aFi7
1lS6b5leZNuqV4y7lpzfhifdd1TtG1Q7vD8VYeFGItnsiOhjOVphhZs20dr7DBP3MgT1h0KUmzsv
bQV4RFsYQmvZaPeCWGV7KWGHe20kNrYpNrqtxp5/pwXcq9CgB/YwKYZFlC8OdZxTRFADkW6k4Ack
XNK2b9qUqqumb6pCtGMdCY8K0p+NGqjoOjuFhG6r+Nrpum0ObeZ4Ze/TJWo5iUh3RxR6tLJ4mWHX
ZcoGbTv5WQkgLIlkqbJzScntBEb/xy6Ukke5M7qDiNDvPgS5/BjUVuIg5CY8CWnwrUgNlKYys0++
VW0P02ofxNkGpB8tm9VQCvtizOttC+Pitobx6IUOcuWAKrLxNfF8ZU+JRtkMTVDfd6Ub3KeZHqMi
LNT3gimEtgio4KEyxOro+7QjS22ODFOjhftAMN78IFbu3c5wt4NspPfqWIWHyNLKfZOI+dbykSb0
ye5sKiXQJ2Ks+Ijip+sErgadUZEyn4leb1KBi9iNWmVb6kq6oyOcl4sh0OBiJuOm773uMat99T5Q
0LLwGik69LKbbyHwhS7Y10W7bjLrLol7eTNYKsiovO83PdLXMNsYw2M+lA0L1HSPrhklFDk6fS+O
YvPZFCYK2tBwj6URuruOvNSxMozA1oIusOM8L2xWEkkoUTB3quY+K24dbys3QkMO9RxHAuD05fbW
u3oGA8+c+IhpurBIG8xfpLFuFVVA6+KxR5HGd6F2cOk/M9zH1gWAGtMFtbLXFw4UDLLHZUxSipuV
TSSp9vp6hLosDEw7FsbPqiA+9Zb27/a4Fs1MCSwytBTa54UmMR9C3iUuDGlqIdiCJH8D81/vM1nL
D7ctLR5eU8lsKnIQK8/uo1j1g7Z2dRghJd0xQLU5nZRs0Cp7Cxv5621bS3cfJWTevGTMrmERganl
RHqee7T61LQ5Sh/UOHoS5B5JHjND7zPaQPi1UvdYPDkp95NrtOjem4eWeRw0qIjX7lH+YeZ2ur09
pLWvz4KGUrFGMK98Xc9Qo0QqSVtr/VhwceZLF2FgkBjB3MUpHcTWqNGvLCXxvaf4+7gIN6mlvbg+
QasQ6CsOsTSidzIAyuXEDHOMtWl04dhO7cvWmPxtcn9bhsFKcnZpSMBwAHZNhQHqLPOIQZebVqFT
Nw1cp1bFRyOjkVL6U2j11heslctzYS9RrKWijVYDb8F5XQ1ZVDdMMjokJRkxclrKIy3cxeOa5tma
mVkYFIZdSw/BaB1H4xjIhS10d8RlK8fP4sydjWWW8qgTBdjngBEpOWbdXZLbSv+Yo4S1hh1c2qpn
kzavtOVNOPatiSGl2XfGqcte9ffOXVp983+VtpJGX5m7+XE36rVQBtWAtdb6ogjhvtaHB5fL7PZm
XTSjwZ9CUw7Iy3k6B2I+4pgYKuoBNqHwBUkQQVhJKi4dpxRwVYOiHnx085H4XZOr5igzEs91WtG1
UUcxs9CRpdfbY1lIqJhUaUB9QemnX1E0u1qB8orhQauNCFD3LyDOUoL70t1CfWgnaCQiw/P/Z3Ea
+lmcL7tF2Lg+Fq2q2OUZzEqAarQfDYSkXXbw5XzTSWv1jUU3PBvltB/ObOodsWw5YLNQEydK6fxO
3nT6nJo82VVx4XS9uvKcWVxAkmHghcjJIWB3aXGAC1+E/9Q9EoGNUrTxaKXv3O9h8Pv2bC7agYNv
qkPgLHOI2NDWXkSByjrKlb7p0REs8h+eVe3c+qMo4KlllNsDb4TRHrjW5YAkoY2QBnKtY16i8mtu
g6ZYmbLr/CUmUD9FhIfbiPrAtO/OVgka/Vgp2x4eZFU5poW6T0z9c9H1LJP2WoXDFpaq2E4rv7CL
wN9btBHensyFjT2V64nL4F8l/p5dKELUeXSJJfpRGozKTlovcwbohTdmIYzb26YWTmBMAbkE2QdR
7rzwEkWV2GTkxI668HXsD17HSyLSD4H8q5HHlYldHBYHFXAsRJLpLr6c104soiobZP1YgeY04Cyz
BmPXFf8lpp3aRCiVSoxqfizC/FTlmekjjtZUx0oE5q+ASti1qu/tb08eIDV+8iyJg6MoUJDT7Gle
ucok2CYGWqcdS3PqGBOMxkE3Q7IDr3RK81lrWyfvXwVqBX5RbgudRh8d2LEtlPnfRGyzr4hb9oUt
16V0SK1KsQstKdFmk9RTEXndA0FlvxOKLNjoYdI5HmAqmDQ1uFY1NdM2/Kq/QySh7iCV7SevzfoN
SqLpXVc0+V3gx7pdWaW+11XPevQLl6Sg1lYOIiKubwdCWjx7gqW8yK6PkqSXDI4egJIT3FHbu3Lt
H90MfsShA8Ms535JLJi1Wy8ZW8dDqes1KV39rkAqyy5Ftd3kme9BGp6lEOw345MXdr/ShF9gBoZ3
3wFTcSquRCTURPfQqX10D+eJAXtRAIu6V1r7vBCVp7qtzMegaD97nQiPZ8ad5mmhCUa79Pe+52YO
0on9gxdHNcGv18lfQ+8wqrsQGEEmFQ8a2ZmAY6FJt4EitDxOTeM+pyB2ALHR7kNUNyDHHcXjYKjD
KSk76zMVF/mh8jRxKwgiNF1yJNpqr4j3id4bf1OXAUWlMt77yIVs4FuM74uOqUIP0voclTXJnyGu
9nHq5jsTHRXHaHPpjv8abSVqPKfJg2YTK3UKDyRdLzzmPFsxK5RLPQX57hplh1atZaCiPBcMd2wc
Nk/qSFlYb6SxaP81vSHsIUnUHVEJzPuEts6nttDU+6KMu2e9R7PDKxTjsSjL2HHVUDhEbSe9Rb5Y
41hK39tBa0rwuJXuylG8cJtRcUSQEbkZUO7zimOnmbmaVLp2RC9mm8ZfhOZv2+eAfCBS6X7lUKWs
bLepafVqt50ZnF3Ziq+pggBAHeXNY5l875Vfqfsc+AdNOZHutCtIQNq1tpClQ+t8kLMrm6jNMxsB
mwhceu2mRCH341y8yP6h+/te2UG4Z2YiCBt6hDTXIPapNy0PZDdfOaiWBoF2MXIiKvmoKwRR5MlI
dOLOx1b5A1nk1oCKbtDXdNwXpUsmdDUa9YiPanOH6OWGS5Um3mOUasLObfPsUOaQlAtN9qtvGvXB
chXla6zqoTNAo+9onVhu4jJEmAbmnw0jqE40fZkfD8chfaVL3sRNOaVnMZDWRXLcu8yvZsJE3Dqw
tTj1GinE0hSrVD8m3hTy0/OMptDEApTKrXb0in+0XHv1xir+3vb/hacsHN//a2IWFuR5XCu9hQnt
sTKhFICw6LaBydGu9hcgBd4SE4HBnO61C90GnZIYYpE4+6537ui4WT/A6im+aWVFRB56H3/CEDTS
5k++mXrxvOadR1qc9tHkMYXxDwyc9ygregiXbbaGBVOXTittIjCjEQM57yuYDLnkyB9H8+iZYbHx
O1RWm7b4Kjax7IiB8QddzWTjQj8AU2CnoLgYRvs6DRu7DWQozyzVe9YbLbGpcoTOGGTBrpRG4TEg
UKTmJffbdoisXZJE4p1ghoptIAnxkIV6RgrT6p0sSKS7jM5Em2yl/uDplb63YI3eonyZvgUjtLC6
IDQ71TuISa2NaH7W1qZJM/6fFxdp0ahHjAqdLJKpPUnJXt1yqyBbJhogKxBo5hpouYurvoSDXVk7
fFemb95cpveyMsSuZB6NTtsgdfG1a4tNoNOWCWBoXw6tAxHsGlx5aVMhDEfTn0T28ArWmSmZXqMS
jtF2eBzy7A2I3Wd6No2VyHRpZ53bmQZ/FvFbHhor6Yg2VkdWYKBlVB0/zofOIX82lFmqQ7ZidMtJ
gh6r/E2OHyoNL1ehxq9WhrIyZe8cpWdDQcPAS9WSoXjFW6NLRCdfsnals/w9hJ4fFGeDmT9QClUa
YmJP85hnpAiD9HOswxeuVs9NFfyJUv0Toy3ssFAPkRI8haFoa1m9GbR8JQJZHiz3AvgB2ELmLzWh
Sgfem5V5bIXYERAiTtCfh9hoe/tcXCAtnxZveiiRVZ64ji/9g4aeNIoFBKTECDbRtLiPM81uJfWg
Dsr3UlP/1CEq72N3Z4zBSgZmaYjA3YgOJlgmnUuXpmsxVdo8Rl/JKxxBhNnMVl9vj27ZAnhfmtxB
RczDD7nMxiSzctSx0mexS5jD17Ra6SBc2mDEHoDCCULg+Z6FOKJbiy3BrXEsXSScd7W3MkvvZBJz
jzw3MNvBmmDRc4w6zjEonkPhe2I2dgUPgfEoRs+mu6VRB3T2oWvo+daemvypj2q76f7cnslFPzn/
FbPFKhK0hvuRYYrJs9jD7O2bjqBuo+yn3phO6v+V3H3r/7ttdWVu1SlqPtvxUS8DtuIWOBpJduxi
/a2KzZVDZXlgALYJ33jvXiHHisRXW9kPDaiuomNRDBANAVhQs/yole43LYh/8uz+VJfu71A2V2b1
3cWv1pbKkTEVqpAknRz4bIA+AiMV7HPEx41SiE5txJFjjG51ZzZqc9CLPHBotk2/xMHgHiufNytq
qelWF2sSla6X2kIu/K5glnOAo7SbwHP9g9TKxs4coVWMByPZ5pb8E+k7nTqyZW0bCz5fvxDFt1bX
gLMA+99FCNbYbqqUdL/KgK9vr+EChSBRCYURgIYAea56J1IT2jjNN4yjHHFQNv/0Skgf206XD4ac
S7ssTCKnyXTfKcaM2L0uTfgX4CdHPBUhINgKTgaJsX3iN+2pK9CGRWDeQOA9CrRtWDVC5QxuYtkU
Klz4ykWAoIEu3ve9W+4lsg0OwErBAc9Q3PNIVx+tJOBxCi3Gi+s22TYXCuWx0CikxvpQvFnlyvHw
fmHMlxjmX2CJ8MWQGZptHK+uNYiEUAS0UvIRhfWrHKRvowaQuc5ejTqiPumeRLM+kvo4SUIJKE15
tqQRbop4JA2ifEOy765WwhZZveLRN//5bQBQXVnbCYubjXQqcfjUbCvPboI+rKuxJAA5BmO2VTR6
lJXDbVdYPI7PLEy/4Mzbg1pNB03itSI2wSaJqo2QxNC/fryMCPUxXVloV0+JxtmEa74vgPWWjaMJ
S56cZPejIa+YWD40/tfG/EmUd5Jcpo2GJFoj3EN1Q85UH/+aeV3ZMIUcVSnc9r1wn7bpdvSD77en
cSEhfT5Aa/ZYUmvVSkI2+bFXPdtTvhn6Cdp10lwrSNA1O7Ok5liA85NiBlmYqDnaRv2cFRvZ3N0e
zdLL7L0BRKKKObFfXDqFUflCLBSpeWzeshH8C7Xtwla0dBOuBAOL/j11mvyPoWm4Z94HOlxvG5Dx
x1F1FNZpjfFm7fuzQMAv9aoNar7/rUFYHPzLyhN26ft0Eky98LwoUTa6/P2uOdLdFGXmUSrdxk6s
+rkWov8QddK2BC4GBBY12JlrSWrvK17EDk2rjZi8et/q9D+sAq9iqjYgvWi6ny23kPuejxiKQaZc
tvUMFk6hlT8sgT1xgVHfEKGT1655HoHEwJKPNPaxatPDqNQ7S9/c9trFxaC3GPIDQMQUrC8XQ478
QIZmg2eCl+2U6qfrrfWQL+2LKZ6cYDPT0352jImFGKRF5ltHTzxY8i/i6G0Y3avleIi8leNs6Vw+
M/V+2p3tDH9QhIgqF9VW70kyUrtq7Fr59B8mbKJa0MH/wy46894C/U0zzSLraIjDCyXXl6E2Tv/B
BBQ9ZOIAJl/hR6xKHzxJa82jL5KYK+0xWCusLq76mYXZiYjIkhGXHo+lPHGqwP4P6N+Jwm6q/lFu
vCJb9semixKXPA6Jlr79WwYHudjfnqNFrzKB9EwCCNd0Rm4udbT+upgokJ+PYot7o4vFjZRkolOW
jbw35Ej6D/c+Y+LsncrfYFsvN0ur1R5Shbypo6G1W+0hax9689/tgV1dVgpt35SCYRXgpUeF7NJG
3Icq2p5hdPJEQbK1sXmVKGUoUfxTDT6M6X+3RZlvQkBePyvN1DcaEencE7SOT8agfg7UZGMo6Z/b
Q7paq5mZ2cMv6s0h0asMXk2dp6UnU5tKnMITtlGUcv6v3MNXh8DM2uy8kcRU6DWVQeUwxfs1eE6K
wIG+Eg7ftkKB5XKZmtjwkhhVtJMANai3E8tjZqxgltZMzI5msBj/YwJCA7nbV39g9bm9MNPEX4T0
F1NFe93lICDqKmtepBC5Ks1j70u8yYtNmWgnRXKPhtd9quQ1nqJl956w4bj21Kp9aVL349wMrT46
lRYLs4+ynU8F9OM8WO/cCZI8QW8m/clLK1CgdYJZQE1lCd+iFzP7enveFgfB2QMN3XTMzdFkPHUb
K/PhD25zOYIlr72j2nrom2Fvlund/5+t2Rr1aW0mOkyCJ0Ohbn2A/q/TtsWaBMriFj0b0WzCCt9E
qC5hRIZrhXbh95u6VB/b0bzjIH9oh3FNlHxxCjXaSYEAaNfZpsSs80EsPeil2/s4OiX54JSGsIn7
ldj/6qabXHzq8QEustDJ7ilZrcNdGJ/M/k6C1cS5vTqLe5QQFsL4iVdhLnFCk/xYxL45ufNPUXhV
8t9t+HbbxOJMURVEuA3q/au8jpvnFSUfRlAnzqjdQUHZJodxTd1ncZ7oTQb5xFuTBOrljsk8JW69
aT3qxPvLHbrNBO33fxgIPMQEywi1XykhCm6A+K0RxqdoQGjB8Uab3Lf/YfyWgigyPIoTgx8alvNM
FBrArig0bniSmuKO0cpkYurSLjpwQb35ZKTC2xCSlLg9tulSmZ2kF1anRTyLPLMsjnXD86IT6I3n
DIw+h4ejag1ixeM/uRd+CqiyZ3730WfONFiOOG5vIM4wXl+aTXMNCKgZRSfTfCjzyEbvVu/WSo4L
Pq7yviGCNxD3I/dzacTrCTwSU45OhbIfx2fQskGwvz19C94H+8NEcoT3KVeCDHndxGlewlwex04F
QGBll659fvrzs9UxUZ+OZJfPj7SLePeF8fFDBqQv80/pGkTMnMeqbv0hTtUkPNWKUw5OuhIILP38
88/P4qcG0a2qh3z25CXbOPzSG2tM5AtHDBLD/Hy6gSmMz1MXnim7shWqwYmuTNvMaO+R/cMQ0IlR
jCsbZdEU8Tpdspxp9ABcLkVAz1AhU4I5GZP+SuptKvmf2Ht2D375tk8tBDcT3czU7g7WgUaDS0tu
FJZi6jfBqdGykxLrB7EenWiwKlvNha0cBvuwq95u21zaKuxshoZMJc/p2X4cobeBGTkPTnIYv/SW
/NBV5ZduWLs8lxyCdz9HNYZIEc4mUZKz3FSDMDiNMLONz8rHtwsEEhpckpMvXDWHt2Mg52kj9ye5
3Jnfg3p7e5KuwZv0Bp5/f3agJGZXGMAk+5Og3UWatsvV5152qtJEMO++tT575beRfmZF3dw2vBDk
kLHhVQ33kcVlPZu2JLXyLoyU7pS0sa11v2PlIRHuuvSQr9W6FnwP5m06LqHPIacyTz8ZSYuAiud1
6EiehOZhCIFbjT/k8qUYvorZGhp2weuwRmKeE5poap6ZVxKqKq2gtKfE8p+EUH+pUu1LULcr67bg
dfg0STXeplMnxWzZ+kIbNaGtWw7p1h78N6tZSd+sGZitj2XV8lC0VEdKKICynfphMD6cA+cDmOyf
XQNVEdeaOn3fTH55wqYXt4b357aLLSz8hYnZARC6ZuIZYzcN4bPYQd8d1xw1z7oYb830IU/FzW17
Cy59YW8Wd9Ru7Xea3rc8dAx7kFNKSgOMkOMuql8geL5tbJqfWZBjTnyW8JhKtDLMUxOB1XRxJuXt
KSw/aXup/Xz780tzd/752Xu3aUTVTQw+P9BOEEFktLGa50pzKn9frEkyLmwZhgKtDHce/5of1J6l
JZVZZO1J6Z4lCC6K8c1bBVMv3HWw39EugaI0NYGr3GqC+Idays3J1TdwrDjcwXaDUtpgdh+Pn+DS
EBHP4WpFIHt21wlmFMpi7jUn30/tQP09rtxrSyt/9v35yuep0Kq9Fzen+qWSNtGa3ufSapx/frby
nZInkVfz8xXtLggfxv6+KlZCtIW1ABsyVS5pSoB+ZNpI53u/6sXaoBvnFEj33C2xAhbkOVlD9rzT
9c22CGaoalELp+NnniEcojiRpIQCqKm2dkg/glt8S91frvzWxV/oSn3zD61uGy/+X8F0fH1XSY7m
HW7vo+uh8o5DfgF4ICzsNGFcDjWvLB95Hr8+qfyGWL0L/e1Y/8yyD0el9PbDbEHCHQ5ddtOlGX5D
Fgv0j7BdIYbLyLGtMTxce92lhZlb9HKeWcVkwc9BYdt5tLk9UYvfn+iySbXD1zsvsAqpUWRiKFen
4C0T/vbZz9ufv/Zqfj5z8+4L10GAXMRlm4thTTB4UAOHbs2k/ei+59GJZjONjRPiSZtjdtqwHlyt
KYQXgIptQBvKGtHA1RRNBiwemBRuQJPNz8nc9UQxViP3JX7MPIf75YNTNPv8zFVpME+QTuXzXryR
GmTyhD+etpJAWxvCfOc3gRbVbui+uI1ia2UENuSj8TKjADLNpodzkg6umQVLqTxB8RrrJRt+uuY2
8dfE+K48aWZgujnPDi8dQulEtmqQHmUm7sqKkixlQ/Ux12VjZbaWTHFKGjSbU3ti8S9NpYrQh4Wc
WS+QuktiBkNC7HTDStpiaUmmHjQcCg4oyimXRgYv9lWvyIWXwGj8bSO12UOcCmsqb0tDIT0LYk5j
JGgrXVppkyhqOpq/T2bTn1TLezA6ZS9V8ebjPgyzD+9+cyLEn5sJQLUlXSC7LyQDX6y2ew4hN7ZS
bcXJrk51fAADGvLbXPBXT8tczg0hUQT3RelLYsnO0ergGYC4M4bpygWytDyAuN618cij6TN3QyxM
ddvI8k5pmoqfYtFTv2iu9WGYDgM6tzKLWZRRGpKu9f3TRq1+K9Xv26uyOIb301fk8Q80+XLx1a4Y
dFjSvVM4AJCwWkPfjF7qbm9bWVoUixQcPYD61Ic4czFLCoaoNjTvZMn/quHnkP/IxR99+uvDVkia
0rHBlkQlZv7cjwetCWsz9k+oFFBtcOpapkss29ThWnZmWtmL8GXKJp5Zmmb17KBpgjHqRTH0T5Xv
PhrouLTyENpaW/9KtWAXysanJJf//IfRQZYDIyIqkGAQL212QajLg4u3DRCyBKS3I20vDk+BsdZe
cE3FNY3uzNLMr3NY7Sq5NLxTDTfgBlGe2AkhLNlWqqB9CgS5s6shD51ASkcnFEFCZ/noo5aEqDEZ
+HLtVF9wHoZLjR846gLtgRXSXeyLlXfKLM0p0ldhROVE/a5Y/25P8MI5SJOlAq0gXejXAlZSPchS
T+n6JOmu5yg0OexR7oAAIw/q3W1T06668p8zU7MZrmNTt9p88E7jgCr1MKRONsaIR9WuHZcjdMiW
PY7gOds1uqJFx4VtDGZNjkcep5dOlIT5IHd0nr1EGu0BY5D/I2s+pTNpfNPeUBD/YbrlGnf+4sSC
AqFYD18jJaBLo30Rpkmn5t4pUIp9AkmjmBQbF6jq7Uld9BNk3N5J2nlFzjZInimJWui+d4r7gRLQ
UEnP0SAV26YYBtTNA3N/297SIk6FTWoK9PwAobocViYh2qWPHGogIVCW5tm5070he26bJ6HfhsU2
lXJqhEXfHm4bXppPkI7v4nEqmfTZfKbtmMp+LHknBcpGfwgiu9DRC1e9lQldtjMJuoGdAs06/fnZ
KQfHUEfYzIkjazvKNWXzq14bytKaEZj/PxPTn5+ZIC6j0hZ5/qkAjFx4vyvjydIeI+vz7RlbuOWY
r/81M3ONmqyD0OcCS+ULIAHj6Gcbdc5tG4uzNUnlTisC8GkWEcam2CmtaXJqmvV2NJ7KUdsmjb9i
ZXEkZ1ZmycUC2sNmkFgTJSuHl2gs47vUVNeO3LWxzFy7cqUxbweXsSCVZQ9A0dqMR3JNdeD2pC0P
h2bGifTx/5D2ZT2y4kq3vwgJMOMr5FjTJmvY0wvaUzMabGb49Xd5X33dmU6UVtWR+nQfqSQiww6H
wzGsJVgYL/ffGoYE6VKx/5N/GnVky9L2vSAzcDyA/MAYJ+g7wQYv6cJRSgWY1xhHHmLDwGgruk3H
+ZM7mfoH9gZQc6ihC12uQJgdl3lp5lZ4BCbpCxhPojlREUeubYwJ0H4dwOnorJeVSXv4G62r44g2
s79prfn3SObk3kfzw3sTQVg2PAcwDI2uR3SGSEemiLlVYVQ+jlqB5kHMxt7XBgDT4L9Dp/RUXcFr
iiGSIOAXQ9UBjQ6XhtBM5UD6Bs67mXYd5YHjHAZUA25bm0qIsMYzb7NYWkdmLm4IwB46T0XzWAyK
m31NBGabMEcuwInBeXMpgkyAnAATJnxmvHV+xMXO/vN+Hc4FSKHDjLeVaaGEfuqLygxp3PKtNTlT
YPdKSk+VLtLhdGetsOMauuhwli6wgO0/ugqMfVUGziWgtgExe4WhRcfKNmuOgCTFbV3em+2p/UBi
Q8Q7/4qQ7hg2EJsuzNGiGNjoeY8Mk6qfdu0WO5cgbbqTNIaZTFBiKXbTaITZwrZVXIVkUrjLtZDj
XJC0+Qtgmk2TY/OpH9bFHRue/PIOUBuWFwBbKFN17ax5Z4xOIwQUeHquL61cRTyUmzXoRYOao0F/
UuUE1gSgPR9vZ+HTwDJ/eVrMWGswddBCQP3bYL9U9d8144LX91HBQMbpKiIce3tA/7SNXADTNvFi
PpXdW52pgFzFosvBvA3QD/h9fQVjp8eOd1lWIaauGB3A66c7+8QlGFOagdg9jem8L7NhbIAk4VEF
HsDqAopWBBNxqGFcTXMWetkZTqlFVoFng1EHdq4wudU1xMsdsPgAh7kKNoscNx3YiLSIuQ49TbUe
35V5TQ60jUuF71w7RgLZDJGyLwB8JH/jdBmrBrZokQ382VH/ajmYcCu+4fwq7oHVVfPA2ILOCh8d
/ZLZtV29YCYeZkfSrTtsUlW/sOr70rlpB7D00qTTIj95cMGUwd9u3wGq70v+hjAbMYArjs248Yc8
oN632wKMVZs+WyHJ0TRx63etkJB5oUEDIwvyz9ovctJ+GX//N2gbzQpA5sYwYx7E5BC/3P4Fq2YH
1F7MpuGVimTOpWfQMm8mWTzAafdb8FhMPmbyFea2IgLpTpAHwD2g2+6q7LgYE0DGUi+aexPog3MY
LwTQfb9vKyL2QvIOF1KkgH2sUFGbLc2N6pR8pj7d1VMSZQBOChM6/rFA8PQBeYg70GUJDIor6gWu
u3HXOLUXxXa88/v6YA9FAJ7IFCTY5Gh2qK3eFrhijHgAA5cS0zcAvZNBHG1XI1WaNl7k5uOP2acb
feZfbotY2ym0iKBzD4E1evik4JDDj3feUruRGz+a6QuZPw1cUYRa2ybcRCKoFpgacvzZxuMy51Xu
R45W50FVGk9a2gImzaJfbLBkIeGUH28rdY3OjbmYc5FiYc+i0dYkPOZZBpTxftxrAF5K7HqbUu9p
RNulkSY7Lff2ad597of2k75M25GVz86cPuRmebTBAz4z1evyes5R/CbAD4A4C/w7VyAm7ZQuxE/w
viBj8sK07DTSYpsP9K6LgV88sD9Ggh/Hq3FDUhVU3IrPAWibQIrzQFGCh9TleoBbqIjRU+FHpC+7
veXEXdiZJdunTcK2PeX1A0vzn3npDwoLvm60Elrjy5hQg3SM2l1KzssCVEGx5kdG1VsPC5KYh6ml
+mMGruAHAFTle/DBpw99M7FnOjX6tkNv29Gg3R+FSaxaIWgAYIdoHcIdePlDJsfNuqxBnc/JiB02
RWsFycLGhyKfjQMAzYbvlJdFADyb/lPTps1DhQHeTcUb6zVuzXqT1CC3j9nE98B/S6YgbTT+WPGk
+Hr7h65u1dnvlA5kbzBCxiz2I/RzpGHK2BxgltN56+YxDlnnpPux1e2Nn9aqvVpzBaAI/neFpENj
8BEZgz6Low6E9l4K+rN5o6kK3iuBCNiN/xMifsTZyZzSMXbKCULEuLK5Tb1dPYSL+942LmF1MCzR
GiByFJLVFa7dayNQO6OGWDt/aHZTpkqJrq/WvyLkfpQRrS4VYl8vGpfiM0VLNwZKT+OoDIHX5Dho
rUONB9MqthzHV6OnOU6X+tGQPCctkp6TtUv6P7eNbu2igf8nwA5BsH3VzZkDkqtcDPjLKkcBoPAR
FDzflrC27+cSJONyllY3weuIAvVyYN6BOz/pL6ICCl47Ow7gQwS+KFAoZBxa168quyl9L9JBvNjU
aNnwvxv978WkgJmvQzfb3lZqdW+QKsLYEgjxgGh2acxAK4/jfNT9qMSY4NYpB4ZgpwE9GEYMwtui
/pYP5GAHHfD/ypL8F0V2ijXG6EeT5f2xU/+Bt86j5c+PNWXor7FP4Hb74cQmYGn1A0Z2N/NgRqB/
VkR2q/sItkR0YAKIAvmkS5WHtNVA+zDDUnpSNSBCIPavosGQNmaR6K/FyJniLlcJFH79zGHkeQOU
JXuB4bwtpAxq60emB/xwe3X/hjlXqwuON4FwCtuRZ+kqwGgVeVb4Udu74xFzG58XZhpAw5jKx6Eo
663eFvOm4Y795sQlOZZ0wZjiUrJwwGxClKXgeFgybzikC+33FuPNriX9ENqVP4Y+ej53Y5HGm3rg
5gMulxqEHH6qUGLthhNtfg6y8QDDkqPFvNMA+LG4cVSQfE+cg20fbJ1vG0xjlMPm9oKt7cq5LHES
z3bFGDOOmQAfXTO1y549o4wP/Zykv7207kI2cBW56ZqDcpFkBl0SylBocbmUp9WDkWNKPI6mcWd8
Z6pZ/dXPIxODlz5aDoAAf/l5W2NlVbdo0PGKeycyiuj2aq2VfU00qYkxMNxJcBWX3/fayRgYteJI
y5L5xQFg6sPsejnm6FwAKDTpj2GJnUdttt3Icyvv56zpegJAa2M4uTR3FUHZqrZg4DPRiQ5GQ0dq
m+uSuAL5GdL2JN3odlhoCuNYc8MI9jGTZgk0NjmTvgCIrrN5isSjVn/n8fi5YtW2q6egxUB00FD2
TxarGutXZaK27GCST8QX0g66g1l1rINBjtoDQGh76wvjNNQGvAt/cD1VZPDXHL8rBjsQzQMsUH7f
MlQ5EjfGUSNLtJi/ciQKMJ2kWMbVbToTInl8vXa0rLW9ONIBH1unNFDl7NcEeGhNcnxkhUSz1aVV
VvnYkT5DLDZvDXL0asUiqT4v/n7mI3qjZ4iJcKjSifwDfN9PqKhtbh+stX0410D8/UwEHwFGSROI
mI1Pvn2XjHurV5xdlRbShfcXDhLwwyjWPOnDS5MqPq/SQLrekp5kuesmcGy6fpe08fel0p9cUB79
bwsl+es0rlp7TiAmq/Yx2cR9CNyxD4iAR0GFxkDnn1ye8VuQDSaD60ezt/G0w+ChhqaIBVb34kyE
pEWFKcqubSEixSuIoEtGocLarYbSEi4Y0IMDH1ty07Rw8mkaBjgRfR8nyP7vmuU7LxVdy6tSADuD
eUn03SCSujRaklO/cnWOy6AP00/UCtoX2qnCRfFT5YAG3ZP/CpH8YQ9fOKAvMI6aqnpKLRbwgjwO
0/SC2LkLuIcYvxdUJ8u0Sfo2LJmKqmEtGjn7AfIlM4lEatfgB9AKSZ+E30+V/TBW5KVMJjBz2R+o
qwO0AnwxAiAWekuuIC/aqRC0x1GXBZiC15aQaArzWDU/AgY7CEL2zxd/P/M2hY+BjTrB07xJ3V1p
YwIJ/G23D9HaNYZpQSSIcL2gjUiywMXM0EyBF1rUAGEXGYmcvKGua+50tzPukr7oDsgWgriMY+D2
tmRhEFcGAxwBACKAcR151UvlCNiTaerBz1VD/hVVt5OVkw2bMC9W1FsfROKh5i6gM8gVnmn1NIB1
B3zlgg9Wps1tO7IQt19Q2QeiyaHUQE/ZIq7eT6BvDJEsb3a39VyVh9E7YP+jIR615Es9jQ6xWJ4h
DZeR1yT7J/WfyuS1YW+3paxZP5hlUQVBhIBJcOn4uQhXy3I0vQhdb1sDoc8I0MX6LedI+BuKVmaF
LDkTMSD9nms5QVq6/1kmb6MZMGSKUjB48G+3tVo7AGdaydZpJvroDCMkDebG8MJG4bRUnzcvt6YY
G0fr8KyPcu/HyL++e6YUSSH/7xgBbihEiJLf1YDQY2IEGxmbIkiKYBi3H1kdMabw/78v7fnQaWQx
NXzfqL7GYG3JclXxay1Y+E8DpIMuFygxvGQcmedFTv1EnL0db/X4eFuJ1YTtuQzJDzSTS/COFDkU
PTnWhbExwfmHZ9NbW2vPnj/eGxZ9NorB2dSd+VWvVOAJYpVkP3QuXzKCpiUou+LmjAZwN5TeG132
fuMGw/DEeBqk42mcf99W+RpWUhgGMvKC4ATtP7oUB8fwBllXlV6k6Twb9gyMFUj3Ltlz38TWbx/P
zk9GPiA5zLI4fezcedm3TZyjXlL0QcLSr8M8FgeMAPBPDvLY24HlYF1O42mTlumXOqH2XqudBpma
cXp/LIEaqw1QXsAa48aQbBoAtpYzxxaejSMSXvRpW+Nfrqr/buVgonAsZjLEyPJVXk2fc2IMqeFG
I8gzv3rl99sbsGLWyMqjFulDFZweKQZeGmcGFAuqhSxhL3aW/ZhtvQVPAz3clrOixsU+i7+f3d9N
W7fttOReZPd3Iwv6WHG1rDpiDKuLcUs0/Mt9XQP3G564ifg+36E2uR9jMIfVe4vWG8BaKUKFVW3O
pElbjyc0WjyGwosKepcXR+BYfWC1gIch+PcEyJnYtbPVSmvCjaGsvIj75Bg37dtAvF+3RazdxXh4
/itC/P1MRGvOTcPdzIusmAV6+QuJrdCK77vp9bacFQMzfeRdMGjnCFYoyTMnfV6nNnAxIxSL87B0
bG0POokJeL5aqfCfqzaAQQJfECTgv9Kq5QTXAApHXmSy9pH1dIdkyN1Qps/LXB6H6d0oU8J1ebrI
eTsY95Sf8ImmkTIFlyYyvccmPyifEcL1XXljpAcE9COAf2QoG1trdDvrGsSj/Vz8mVGuDWuX+mUw
6aO2NzrfvFtQBlnQYAwD5JhvPVQF+kwCnhtzkLZMA6pqqSsintX9RDcwBktt/DRbOsilVrfO4KCi
vJgWuMOmHch+G+35ttGsni9fEJFgmkDA2F8ap+YmeZu3pR+5QAl/6piKB2Xl+7jBRZMM0lYYk5WM
klrdwPUGwZT+PUfPjwppYO0iB7CVh+I+igaCdPLy97O6Mltj8XE1GNMnO09/EyDrOWW+8TLtNS3R
2OzSdmu6wzOvyEO9qKAU1greaN2yRZsJhp0xgX75A8wBnFWsdtCe4XiBSx4JGDHa7qWgou152IH3
MkwrN9Td0+2NW/EqF3KlCGIBsyrTSg9y3fmnX89fmeEdgO+7AIkz/8B0KsbGAbuPSxiHXn6+aKye
h6HNSTSbd2bzJ6lU5BYrZnIhQFrFcqSkKxgE6OMmvnNmxZ21+nkDFk7wcEROWLKSwbEYTcyaRG3H
/+nJ8KmvVUm6FZcoWhAFRiYGBUBbfGkHC6fG5DPDjFw/PiA5xHT3UFdvc3NClltxaa0ZHYQhw44Y
EkjhcgmwHmYU5EpKImZ2W3/JX0kK95D7ezApH4x++JRjlsMCrWdoTM7rbcNbq9FBLCIlNNyCRkhu
GZy6tnCympCI8KIBmox136Xe3jRSzOGz7dIWdmAUDH1dnvbNnGwnSP1knyX5FNBk+NhSII2AJlPc
31eEUWba9+nichI5xV3DgANg84AlP33SbWK0nJjgeUzZY6b/vL0KK84ZrhmL/5fG4eoG1GpqG9yY
zYh69+ZyTLq7dnh/ZvlChBQ3sAHkbPY4majzvnWPZabIya6diXMN5Hi0rxgn/mhGaf+VuF8Vl5fq
61LcZnNmDC7Bjzc/21O3cRKyub0BKgHSxUKsvpznDgLodHB0cPIC7vS2hBUPK/gdRN0A3bl4dlye
aAPYw5ZWOmbk5L0TjBm19t1soNqpa7j5ve4DuT00MOt4gwgcbbR2XMrj1F2aajHNCFnsTQp4GZro
4VBs368VksuipoNGcDTkXkqhiUUy5npmhOnLoDGePe+RVt+L4vV/EyNtTzyDmpDMEDOAp902n4n7
NPWA8ExUV9Oa30WRXpQcAQ13VTPF87xy04yZUY4W7ZnTfd0b6L3oQ7xt4Qlie39bsTW7A2SwYOZF
tzRgwy/Xr0hqavgMdgckLYzUBhbc3f8kQWYtog2YM+dZNyN7eJm6N1tVwljXAKMSeEv7KANLdgaU
jozbFcHJqbrNZGdPbZ4rHuzXFDTIHIv2aIDCAS3raioD0Wrb9bw1ojlz7Nd48pOtW9f6Wzk146Zm
TvHZsDEprjOLvQ7anBwrZs4hOnTiDaWZsW3SrHmruO4/JtzM3m4v8JrJCGQyUDj74rEvLUCzDCQB
E7oRpaTYZz71NrrZP5pxMwU5o/fgE1GhVq4tOS5LXFA+6qhXA6waNYuZOxxGY9/xXde//8mP5Cse
L0ACR3OTDB7iUbS8ak2KO7ByUX7+mRYqX7i2ZIiz8fuB63OdN6eu31mZG5uRNkV5/d0Afwxru2Cx
7vrxA3kYxIL/yZIi25mCs9bRE2iThqjoHUpaKNZrPX46EyHFg81YTXPlaiagu8D+qM3A7NG4GWPt
bBMYBrO+s7uqOtT5zICZTDkqx/UHMg9IaAHmDaNxSPXJsD5Oz/NZS2c7KnQDDTXZdqwUPljYsfSs
FaBbaJUBAAiyZ2JTzxIPpoFzXpPFjny03Fr1s+ZEBRrxbx+mv+HelRSBugX8D2TN5IRzO7m8pN5i
RcZYOZ+6yh2DKZ10OzC1pWeA/+t/JQMDq0KsLwGdHWAPjPldYT+OxELmaAQGRuhwaj8lvma2gTnE
VqiVS8ODejZyOEFKPrWtTbZT3Tshy+YWBOik6YLYSKwIzsL5NetuelzSAXfmPBfZbp4c5yvT8RJL
qD+DHniutwPh5jMb8iFITNaMgVvHTz58N+tZmCR7rduXrt7/SQFMcDKX7LdpN8nntDKqrT1MGK9n
pA68ci7v4e4AbbPU486cliHwcSwOepyXigBzzWX8JQASDev21dQpKXu3qxmQTvLuzvPvehXm05px
gIwCw5m4y64HQfPBGKfKmuwoxmOlabUtIIuPOYaObpvHqhpnYsTfz2ywNGrSZcAzjHQe9tZmYIqX
nUoNyZcvZlMklYnv2+YDsue2eeothbcQEdGlgQOqQwyY4RoT0+TS29TQpm4sS2pFJUnco99rJEjn
fjcvFGALnTfdZ9PYbxoGuPDba3etGwSjxwBQJMDvwVNLWjt78gzADtjRouNZg0kjsIHC6d4Wcr1B
l0KkDVpKil7ZEkLyZk9pmKjmclXflzbIyxglsfi+/s/QvBTty+2fv5IAEr8f6THUo4CgI/fM2U7J
sYC5HRkoatQg8xoFaTAgzgPedg8USETmZIGulS2YABqqn9ry/mZRSMbwISrywI64mthFEVbr89Gx
Ir1hR4InAyaa6K6p6EvMVZCu16sJKB/E7aL+BoRNuX5t6nNnLsy1IsfaMf4SO4o359qb5/z70t3r
1qNgoI2tKJ0f8I+GRKe587PN7U1TaSEZdmotFumEFtQJq+de1fl3fW7EIuFyRTYAk/SupAR6jKZF
t6HE0gVIf3TVG4gpbmuwKuIvjzKCXExKSVZN894fOQwrmpfEDkpzwvBsPm90kiqeG6sb4qJTwnLB
i3014KqBLQg90RDkx8x6BidKthvGOP+xJEnyClbd6iNb4yGXigEe2JgclSDlPHV0buBP41f7kYzf
bq/b6s6ffV7ypcQG96U34fOGERj3pq/YltXP/2XuhJ8GdYxw5We3jbXMfm1btY3WpqPVHJTz/+vf
t/CuEdSLV9OyplMx1MRwac53tZYETfLnA8uDpMP/fV/IP/v9KBVVutbh+3bglo9+rRgYWbXas89L
VtvpnTk24s4fvnhzYOv7clKY65oE9O3BOSGsRfgihZwIztp4WXD0mHdkxp6wYt8zFYP72i6cC5F2
OY9nO7EJhDjVPQ+LSZG6WtUBg3UY+IZbBxbY5Sawyo1Tz2F2RLxPZv3QmuFsbd+/zwLGEFzfmHqB
rEsRessw1Tl6Nt4fR8S09Uc0wFsQcOxwTZiqufw8wFfQx+8wJ9KrzZy9ZfXTMn0grgNplqjJ26BG
lOtGrkvt2bAQnqJnYNhZnddsx7GpD7fXac37IfBBrRl3HrIu0kWBNzxQkRC+RlqyNIFmpY/TkO71
pAerZbr5gCyMbCE5huw28n2Xi0amGb1goHCKtMFrQrCQ0LvMACXoUg7dGJgYVzzdFnhtxuigAeEc
krBAtcJ4/KXAMStQK1o6EnXtMfMOqkv22ozxeSQT0Q2EcOFq7t5IrdSiaW1FExlDr/I2eWLs/EVV
uRG2JEfHZ2JkYssMXKOttzBEDFrZuXtuxzQio1F9Bk+0GSWZWYBFvOyy41Kz+R+3mtK3DywjGgmR
cEL0d9VM2FItbXKqkShGHqeawqqdFZaxulFnEqR4YtCGFBkjl0Tp6wxmG/P4vykgGXnc/Z8C+ZIH
EwvLSoU2KCzpao/OFBAKnl0rNTNyV18cgpxlGpZ8Z7R4TB+sH5gneLdbgNEh9vLQ5AK7lguFbK6L
tBrwVrL9n94xNRQ9NCt5RXwfSRhk5VGsvy7k0RxpNL/Eq9V87bvPHLkNaz8gvQEKr5ACpm32liCb
3CCfGEjJd72TBk/5+zO0+BWCgxyOCRg9cmKFzvbMm3TAw+xXZSG4fH6/QQA9G10vDlD2dPlIJT7P
aNxXNrrlIy3/YqhYSNbsGclfE0UA0NpgFOjSHIqxdXMMqVjRiLxr0KoQecT9KFkb5vhBBybAqpFf
lvxazW202YKTOsqQ2SnJz+WgfcfAHxCy0UChBE5ecXNALxEEZ2LJrqYTtaayS7PgfpTweMPifeWx
3Rhr77drLBXqC+I+FQw9l0umz8zSvMX2IhIMHGWF8f3ZQEAMWX/DAbQJ4yF5KYCnBmF9Depqyj//
mvnrbYtaWSQL3cACelsAvchFnw4036So5upEYiTYNhX57g8KEStGdSFCijlqSvPEHiHC3mm4ARpF
A/WKC0MXDJ51omyB14m0AV5XUYaqDj152XBMYze0jCgrT0jvh/qiyCmpZEn+XgxuZ7U+0JOWbjMT
6oTaDxctkeTl9q6s5S4ulJI8vzECSdPoOnrq6184UkGbZQHhjxmokxyPHpKSpMEwM0yxoFFw8N/N
Dyxaw10cGrSMgWf1yo1NwBeiSQu6dPsTC9xesWXr6p19XwqkJyunNesAbqvznR2/md6DzR/t+iA6
q7r0yKytnT1aKiytFUMUXMewFYFBi+jw8iThceJNjk3pKR3v2NblijfUqnGgzUdA24lHpjhqZ3cp
kIhJbwKP9JRrj4OzoELxCkiwg47mrEnFp72mioNHOHChbKR75OampjY4S8oETmEK9V4P7LRX+LUV
x4BbFPkkhJ+YB5I7+JsGsyTZ5OEggR/O6IA52SHM/nbbzteE4FksygOYKwEV4eWSlXozjENGBAVh
mBthkW0W1ZWmEiFW8mxXWGY3c07t8tQP5SYf37z2Hj19iuzC9WtEYNT8p4e09QXXK8op9IjLje0F
fb6x2x2C69urtWZg51LErzhThXt0KuLZKtEC3gOj7Xc7+ShZ/MryvaNEaRJeU7qqLzQSv+VMlj77
AIfPIMtb+CEBSqdmGBt09wYzkFrSft51Xv/DTPgm8edIKxPVKJpKV8lDuIymvpU75Wlus7BAuqbp
HlizT/jByhVOfXXzwFMGaj3h8OQ3cZmBPtIcsXmT1QYeeWrccDR2tqMQs3Zkgcbxf2Lk2I2i4GGg
QgBDTM3Az3nQmYra+qqpA5weoFMIQVHEvNyzzNRSmnITazZ97wi6DL2fpq5wcquLdSZD/P3MLgi4
4kHlYJSnKt1kbpijpNaHhuqCWNEEIDUmuKIQmwhlJCktr5OBluVpQD+hi57lann103fnQgSJ1n9C
JM+Aq0LXAUNenur6qch+T+ZdPSg6qVbKyZcypC2pkNFEIwPCEdbtHfdB9wPEWa2xS7PQ9e8995ty
nmztboVaaMHDkAigxmWw4KYELkXBGewMlVC7/1rHd11yX6FI2Ts/Hfdbpx80faOn29vOSVyeksO4
ECuFRnmp5W6cQGyL9qcFFo5S6BSaczD2287cxeAavC1wxRLxlEDkKp6vuEEkGylsvzCQZy9OZrmB
j4jHfb6EjqFQa+XJciFFMpLOY1kbz4C2Qf7enI+udWzHH43PNlmuYVDv522dVu0eZV1dgIWB90GK
ZUGR0PA614pTZf5j6G9G/TSqptJVIqR9qsbaKO0aIupm12e/crrVp1+3tVg1hTMtpJ1Br05LSxcH
C0+Og1F9t/LPvsYCNvy2qy9lflfFCqek0knapGn2hpzVoLUF7s2WsR9te6zAAHJbq1UhQKpEFw0m
YK8SDJoxALbam+Bd7XuAow8oHVYq3CaVDEkRWrZt0fULvGsJboCgqzeVCkl6TQSeqnhdmGi7v4rr
KqPIPDRhFKcpfS4rMDq9jCqg4rWTaSA5gZkBJIKvGm+7cTa5QfsCjHhhnx1NfqiHT/H0/tYp5H0B
+495LPHCl+NtrUgG9LgM4LQfQj4cqP78/g0//7501RU+s+2iF9+fvgzpN63+43WK+2F1M85UkKIs
ILqM9pjPBV6rm7x/otnGJIf/TQspkHLarisxeAfi3Xab+AbQrY5dpvLFK3og1Q9uRxdJ9+vaIAEu
NUU3CT9VXrszZn3DvHtuqhoS1qSg7OIZYgrvGgafOr2TxHbLT0Z3x42DxY9ALLy9WiumiwDtb2cF
cZCjklzXoMXMMFjbwHSHDbEORVdum+w3cHY/IAdk6KJNX7RhSRufaiOf6gojAJbfBN3sB17Wb6pk
Dlrt621Ja4uGASk0QmAGxQPvqhRK2R3N415vTrwqNiz/kaHtvqtMhXNcC3TAu/yfGGnh+FSZXtqN
UMhgmzTPQ8epg0kbwoRsi7k/YLYe89gk+ACApyB8/k+w5DLnRgO8JlDHTuVShKPzRC0zqFSJ+NVF
xHgZyN9xK6M+d7mILrcTp16wXc0w3Q3ZuF+mt7h5fzyKdzZqcwIS30ce+1KI1XUM0Ahdc6o/6zqy
LqcYYPW3jUEshhSkgeYGeV2RNkB4IZkd+kaIP7kw77GYj75dbmaiYnlUiZD8DaIlYOr4EAEOxl9W
Mv020Xt3W4uV3UDVz0cpHFcYmk4lWwM3ck89lvLTnJeHpqVP4KzdWZ4qXfQ3HS2t1oUcybTK0kS3
IV5UYNst5js0mv9uBtfdkJqSh8LNjCOaVcwQXWzudrbHOChi13vsLPcPGXT7xBPdPgApaXhbkqIG
r16VBB638u3ouH80lvcB8Wd70+hsuLcWWh4bK/mT90jqgUzg1eHcClsCzM128j5nwwCf6lovi56T
vcZd/4DZzfh1qXXz0UvS8rNlVFnotD7w7+wZAy6zCfbmnlehy+M4MBo9Q4Kl98PKX+pD6lTNjqdg
MGsTzzrMlC+7arCnEIFBcjAdRjYoMtTB4Gfpaw1okeNCQWmRjob12bfAp6tR7r6iD7HFo0bvvwy8
6sPYcfptkjY+/urrn1KN8XvPABRD6xnJF19PnI1lYVA8sDBmheZq8X+T3Cq3dbZN6zvP64o7IILY
QZP6gCCtrequKHkf0K5kweTmSHJNprbvdbvdkgbYMXNlZkFScn9j9Ja3vW1jKxcBTiB4I8VpQWJc
isQN3k01Bu7rk1t/G4pP7TIFHK8mVaisEiN554llDnADk1rczpQGafGYotm93t1W5m8eTbZkPGMQ
K6FTEQdGOvdzmiQarKQ+UWtxD7EF0gWOsnVYcYDT2GTS9oudaRuTV2jOHXgGNK8J1POZY9x1TtOd
8o5mB9L12QPl+hL2qb7cT05XbJeBk+eOkjwEbIsVZrOOfkewbWzMpCvDGsBvb1Nn+/sqG5fA5Bw7
ydkP1mV/hr7K9+Pk91tN9+gm4V4SNr7Ngci26CGbUQ1GlcgLSmpWoYEnU2CY48mKuzmoKvCUt2Da
VKSlxSrIq3TuV4TfOcttOEmVL36F887zP1WyBRZyoBs8ZOMx9VURk3CDV7IAG/F3Pk3kOS5lJW5r
6DyP2clEF4kzn7j2haDIWxJyzP0HI1fcLSteGcUpzB5iJpsgUpMMgPkW0BktqwZvNCJNI3vKO644
Mesi0JLxd/j/uvFtKR0ncQt2Gvky7DIr13Zdlb+bANsyMM4ghssx2IuOW0mRvMnqDI3g9ak55skD
lkpxUla25fzz0u01t2nCpkzD5+0fD/77WQTx45FTBzqlaL2QS1VpZmi93rfslLSdjfRZDWKqDiii
daw9IAe5ua3LmjkDbhzj/gaob67qERaumAwowJAG2PHFPBRNEnQ6ooo8BMa/4k5eF+aiu0uM51xl
Y6ysIi1YK9mp4seyfLMR/Cc+Bih4E7SeCvphLdrE9f+fNOlm1rwpASwwpI08C9N4CcAl33nfPH5K
nBdOvyXAzxjoj9vruXZkUTkS7w+xeXJyxkjHtu9Gvz5ZVdTnw7HpaRBbWthNh2zaU0cFB7QW5pxd
QXI8OMemC4LOuDq1S7LV5ocJIHnIdd1WSiFEbsvokqbrtQlC0la/t5L8OGrGI48X1TDI39k02eEJ
rmpMFqAH5ApOgxUJTYzSrU4x8Oc3Hs3SPZszwClkzqwFUzyDBb6ovS3v9W/5UFAAYTgnPc3LjeA+
C4yq0o4YG0s3tPJekNkoNqRP8o1Gl+5+SPo3t6xVNYgV2FIQ4Z39ZnF7n10Ihklb26B2dUIOd1/1
2he/S+9jbnzxtWzXkCGsmjnwremAOauHPK4BKad6eax51fOfIPm72Y+LFgiJ1UlfvmnaHQF95G0D
UAmQPJ49IOZLhY79Zxsk4oXi82v2hZcnnu14VIvi6OUSotORdgzB6Umw/NjLI6PPPeR8QIczIZI7
aHIPbWQ6hOQ0nJ0wVbV5qZQQfz+zg6xmdVsKJSwvzJcNKCDNXLFOa/7zfJ0kU6v72fMwuV+d6Pg9
74/WX3LJByutd5jfU8j6u+hXZ/FsvSSj8nwKVJWGQJ/5e6vdxzYDCO7nahLB9lvtf9Ltetda/wy6
u8vqr3miCEeFLrfESyY3mbVV6jHEj2hmJgdkhMtis4zvHliAvQFXCQgxaDW66tocyzrm5ehVpwUc
s2ZosD3Qqmz3/5F2bc2R4kj3FxHBVcArUDe7bGO3u93uF2Lc3cNFIO4C9Ou/g7+N7SoVUUT17kTM
wziWrJRSqVReztlcN71F0zA+73TQNV+MgoPaIdbHHsenLTY6uijrbdn+ReyGiG0OGz5FSMslROmY
vUPgou2vlL+79sr3l7YDLDUo9WumAUgZKRRNaNWiyagtn630yRx3hi9GwAOtUCUu2TeavtAWjKEh
ZNCl95Sb5DFQdqBE5TxxcR+BaDgrvwF6cOTFinkv3dNIPgOHFU9yzGFL1m32usFMinvanuvjZRyM
6ms83LXTz7LbF9ZK4+HnL5etGcEIrjSwJyMBKomrRUoFRufZcx51HPwZlY5eBuDw7/HbgOA2YrYx
sXrqC8aS7Wg4LaADnQFktSPxIkXJ967iaF6S4UpxhiK5I+Ao2VLLyX0M+eS+klQonfVqXb22lTV8
0QiigSxz7ccWkE4valu/WllNN2bbfVhT3r8WeWq/MgKUTKTkxsOooUybWi2rvbp0yqCP3eFnk2ad
z4DBuptIBNbSjpdeUwn2WuhDe3ueHi8L8CuDfwXn8LKYm3dTPDW9GrLxW1S8FxiLufUMnguQ3H+Z
ak4lUghwph0AGoNU8QEZHfyNkE+HAhofNEWd3wG6kxWCdK4aTiYLatH5Qnkx2xUhl0cRYaU+I3Mi
BwjmX+m2RA866XSlr5+xK75BHib2tXW/Rma5ckTmFTm3WTxBZtg8DOeqAM6SLjRV7xKuwAieS8fH
pNXEV75/6RXPvz/reXJhYg6tS0aG7+uWJ5ytO25cdvNLDSLQQgbHhQQ68FPPRYxWxqjiRulz0tlB
27lecvusBBwuesWA5oyzbcl8AgWp1MSsWfpcO/fosWEsoMXNHRvnIiTXzmOFolWtSJ957+ulT61N
fHv76LkIybtPNlM7I4EWpAX76aaoVkx2yZROVsmRMDnLFHmkkuTps5n/GyOF5caHWw/emQLy9MVo
T6RxYygwpW+kwqho46trzelL9nqqhHS4nbrC1FsOGX3tq+BUNO7MtRhygZNr1gNHDrC4AI+Rz9yU
TUml1EqCjCJHXgm9mxQ0MA8ZO/TR1wKJ5A4cau6PPvndk1+K+5ul+6Tf0qbd/s16/vkd0tl0Dd5G
TIuSZ6EHvb7FtAxZKwAvLSdIivHO05BBBbDl+dlUIj5MVZelzw7IvMiOR1+abHe7FqcipONvN5zb
lCYp3hXA5Dz03R4dBtdFLDhjNO/80UJyklFitg2wM9Ln1P6uFRuF7e3aJ7ejxiBCOZEibQduAy1G
ry3WKtq0w75W/2K7EZQgNsWlZV7cvpiwn7KYGslzqR7qbFOxXbvWI7PkAk5FSHthZE7H21yHZQNZ
nWGiaH99Ixa/byM6RdzoIOkjmVOraLTuUpIgueMBFLtde6MubvTJ96Xf78799TzB93v3MS68jD06
KSa1/2YjTqRI5sRQUUkbDOs/W/lWz+4pPL7zfH2h1hSZ/35y7Q4TkvVNYWMjvjuW7zi+i2abYUXI
fGHIsYN9oocU7w4OppA6htUaEratO9WjALl0rH96c9Pbz0QN8/Llulpr+y/dktaYaAlmSpLncdpG
9gbT1P/b96UrkhvAkiHj/H3DdwzAxa3c8iu/X56cVlLmgv4D3wfvUfs7X5vhWvu89LQyusxumgwb
gq67+jv5+J8Wx5KuRp12hgNfmzx33Z1Vb/la/mnRZjGmg4EDcLRjAuXcZruhdezJmJJnsAxb9a5I
H9PeY8bbX2hxIkUyITAl24PewAtSx7eKfeSumNDijXfyfcmEWtDOl7GtJsjVHniYFYdxDV19ZZ3k
OKsv9chsB2gwqHeOQPs3ANx/V9H36+u0oMdc7ESwi2fBnHM43426o2DPHMECjgJBPfoY0B67lSrb
grmCPwKQKSZyAXgWSlsx8S41q6QHOxIK0679q1bH7XUlFpYKo0AA08Lngb8odw+rZqRSPB5msiwj
mOi9m32xh33Rr3VTzL9U8oRncmZNT9ytZigOZzOrVa78QGuFr7jPulsGxE1R5fyhlysLN5+Ea+Kk
C0R34lF3Y4hTje9FFkbJbireqXnMjOnm5xuo7dCKAn4WNPE5cqUjqutCTDRSQ4vsgcpks8euXzkw
l1Ywi0BOa0aBu0w6kRivhsFgWsh0347NTZesRYgrEuTKhnDyrC0+JaTvLvGHtbTc5VEBIyUCKzRS
Am71AixP65pUYWwEkF1Mtj21Xqpi2oOobXfdmC93HWJMMA06eD6gm1I6kVVmqULQTgOKMNtHRbdT
muqXFtWbYSJPdduvnJ1FrRwUcTGduYCAJ6pxKiZQhISFwu+sNPIcpnqq+vO6UpcnBxkbFRU8cA0B
alB+C1lGDYLaBLFCk4z3WT28tHaTI0Mmfg4RumuF+OIkt6c5IVOfyecwfYp/SVFkknC3yYZcDdWi
SjxBCzBK27+Metg3Bl0rdy0ZH4BZ5vTzZ7ZIEkYNo7EAuq6FbnvoxBMipOsLuPh9ghljFPMXYJct
wi0NlXAtpOaXNP2ZozBxXcCSHaA5AaAHQEIEYIqkgGXrtdECmi5M0pR4TpSQHZicajA4GrcPxmBj
5tywi1QLKAjnE3DiRkFiBkRYBWtlkjboIqCyrfGiLq7WiQTpykG/px6L2oG5qdWXJCu/WFq+luX8
JM45d89QA0g86E5Fc/VF66ihDgMFfQtWjGQA1ctwAyTqsa7br0pieLYmTD9u2t/AHq28JEn3nJR7
dJt6LQYJSF1tru/f5R0IfE0N7WuYb5kxJCS3oac9V/uR66Fl+PU3RQtbLUSX13UhS+s6AyvPkCsA
FLm4aKfJ5n1kaWFmJMXeGa0iqCt7jRNqUQow5gCijvksDDad2wd1B4BDtyqmejEGFr/iyv2Lw4R2
4v8KkNbKqSLO4a400Mwf0/F+rV1x7fdLEXRjWjEYYgEqKiJvSILy7S824eTXSycVzTYWL1V8XrH3
vDqU6sr3Fy3JxEQKmoeRvJKDgb4aGS16DFVXpt/Vu9Z9crWjfnsaBPZ6IkVapKhGz6DODDjMOkM/
Xxr8e32VFmr5mIbScVkjH4W+64sql2JliDlSNUyLN0v7wgjdJVaY6I96Wh7n4VariwKej34pnvhw
8wtwHsXSTZBHoSMHCBjnJlx2omqS2hGh47AgjVmwv67dUpAA1AuwY4PdfUZvOP8++kvLKteECOkI
Lh8PA4KNbym0/zYiQNlyXWUHy5j4SkC6ZBlw19ocJIJyTh6cZGgobcFyqYYDc2MPwPniwWpR/So7
EMyg2Nev1BCX5KGQq6J+COifC4i7dKKJ0cStCl9GdkXn7Ft2yMk2i1ZWc+nAnsqRbBEIy4VVTvWs
V/Rd0GbflNO32zcMGEm4Rk0wbFwEQDWNiHC1SQBjs9xZSfZgqVHhmXx8yHXrXlXz23NcM0zkH4Hz
2p5csnmiZYmjQiBrv1v8riR1UE2v3Bz+wpeicdaCVhbuQFX2RroS1QPg40IdTQXoN1ZFGVxfuqXd
cdE5ibH0eYrfmP9+ookhpgoFvwl5phQYstUuAfD6dQkLsQ/6k1B+w9UJ/Cp59D2t0jS2xGzXQ+VH
RlgRzcvox/8kRL7VAHzU2FkCIeWgjR5i5E1V2GhQ0NdAKJe1QcQL14AwSx6TysgY0WIuv7rdvlV+
Rd19M7xe12VhS3AzI9ePhmnXBcre+ZZQQJGmtkKNsDC/x+7v/PYc0Yx363w+toCVLV9BpdaJRlF0
AYDph6b9zusdTSyA+rxcV2NhpRAuYaAA+PfzdSfZLq9rrZwURYRp69HuCUDB1s3zXlDEnZuwgUwz
B07nC9U2sTUhVyRCAzRpaTE8dGO0qRv6/XZFgO+FSw7JHDSwSxFTpTWmMzm464TyoIrWt0XmN9VK
28jCpgPfEo1dKFGgtVgGiy9HJoxO4E6Lykd1esx//4UOpjHDdQI5GvBd50tFFJfGiZPhmFfJFkRf
YVG5X4EUveLrl/Z8nrQFa6qOp7zchz0NNppJ+wGmxfXdpPAtrbrvaUJXqtVL4QcB2TjIFTB846KV
51wdu3FoQ1gM/+u6kRfpyuQbeXpA18aWtkbndVmyZ7F2IJU4sqb82ehuCxyJ+Mv1VV0IFPAzYIFY
Ubwc5St7JMmEFp1MhDkft0OePCpW8a3PyJsRJUjfTyuGuDCMDorfT4xiEwOajgwkwwGwGwElT4QY
c9S3AnBjv/rG5fsU4V6Q1CPfTC76s0B2mn9veuD+l5E5oCHaBkHNdc0XggcE+PP8Ftw6UGClDYgb
p1GV+ZfEwDNpJuCBRy5AwKlvZyuHfKE7GUobBmbTMQ2JKaXZ5k5uqMnCzFCbWyLUSdk/JDF9o8oY
l8g59MkuJ4AbAM0ruVMbs/W7iDhBr9h/8eTFwceTGm1dYAOWfRmJ8souek2EY5tsDKd67gz75gY7
qHkiQrqI2ZAx1hpggEdKwCPjg+kqQRNTP4vXGhaXXM38/MDYsga0WzmVlwh3jHotF6Fr+PHo5Wsz
0Uvfn+mKPg/GJVIYHQQSVWKawO/IY7CPr8TJ8/UnZQZm+Gng+aPBDhhV0r3iZngjcz2dQi2v0BX2
I83VTa19KeLYH+MXjT/fbunwZvM6fXo2yXPqwk5cFjVTeK/bb1tfid9u//485AsHgpqs9onEd2Le
fW2i/ke7Kez2Mfh7kkehP6bJ9rqQhS2ZycFxw5jAukPS7vwM4RE32jWfrNAFU8tr1nz9m8/jbM5X
PYI9eY3MuCcK7ayQFT+YdUiRsr8uYGHP8fv/CJj/frJImIZQmpxBAFzBrtEbaMED13nVLb4Z49rn
ehxcl7i4YiCTBHKEM5fT9HOJCXWGSU0BgNgAmyzeFSvX/cJFiQwakBW1+dTjnXn++W7gDWubDqxy
sZfinDyz7C8UOJUgLRnlFSet1dohE78oijWpYa9sypoOUpWuT2O9hRJ22EcbTduoTdCunI1lCeg+
BfAB/pHB+ozIsEpwethh0t4hNVvSox7dfpFhI/6ImH/CiWUp4L6ZWmTe0E7peoUye0OT/mBfb7em
UynSe9HKHV00Aoqk6t7Od/paN8RsLpJPBFoA6Bk1DKShO0X6vktKhq7T3A6t5B+C6c9xV6X/mO+N
uL0/DdUMVBOQqJjLDXIvksZ60Piw0g5F/t4qv93q9qTE2ffnY3myHVXdawT+1gbILPcHddOimRKs
ydW0ctsuL9gfPaRtB227jilg6DFowB7ZR0lg0m30gfnJ6xu/ECdBn3lSAyRIGHmXHC/IhJQJCR8S
KtZHrmB494mafvY31nUiRPJVddTrzHQiwFB3zltS6Hs76v+5rse8HpcG9kcP6dLNJl1NjQHENniG
vdecbmPGJ8wZjfvrcpbcLm5DwJxguBYlTUnOWMa5gz0HeXYJcIMgjla84oIeoGZEzguoA4go5QdK
LdxUGycOOG13ZxWH/hcoZm/WAOUw1MnnwhhwrOUdN1vAWBvECvv8rv2ZpisGtaQAaMUxg4jWZnQU
SBcHAVUXa7mFm7BCY3xW+0lzNPjrrTq4kICbD77ERdQj6UAGPPHMMdPDdvQnw3P54fr3L5VA+hmI
agTjlHjFyK8HQay4JCnS0wDIxTRytCl1uouTNZKNy0MOMWAnwGwrqElwk587Ewd9+mWjgX1qGtF/
oWyJ/Vxox47udPXrdYUuj/m5JMltJR1RadlAkjJ+ceu7Ao3aGpop89t7JM7lzAt76h5JphRl7uqh
RgbfNJ76OveqDsjjLGiaY3d7lwzmS1AvR5gNYJWLsWrHBYhCTm09tO0YVpB4VvzAbc3Txcv19bs8
9meC5BRLOVW5o86CIkffjP2PBo1w1yUs2QLGJmZ6ybkjRzbpASANIB8CjnVV1IEwaebp2fBRdXSb
cvqhi+H7dXkLGs2ju59j4vBmsokrdRzxXhvH0B7sXzmBq7HXyP8WReDWxxQtOjkvHsagSjPbLDdB
FGe9JFszWdmThUMKuFLwMeHhgyDVkGytq9pKT2J83n6j/bFJHnK6sieLCpxIkKIWy+6LsYiMMYwo
9fruy7QW3C0JIDNfEYg+VfQoSDGwmjh2auhsCrN08quOeDw2bndlqNj8ESEFwUXskBHDmFMIXnK/
E8GA/GA+rASpC4kfpB4AuQ9ub4S7upwDicvJ0HkPa+LtwYh8Znis3pF4Fys+jqM1bXoSkLUix8Lq
ob6mInOLgBJ099JVE/OmoE3XIdWtg9ig7TE6fPviQQIS6Sh7I8UjH5LInFqtN0rMMsUfTsLQ5xVw
urt+EBfyR4BlQ/IWjPNz/tPRz31mnoMWq+eo1VTVAwDltxQjWiojnpof4v4hLu9yXhyq8uZAFlJR
70D6HjMvF/1MSPQCF05Hkr2lrp8I/nOozY3KzB8g4FjJkC0cVCwfKjjA8YK7loFK9dQqNLUvkXR1
94z/HrRHJfl2fRGXTOFUhHRSM1phtqavkW/tlIAO0wOQ9VZsYVEEalzIUgCBEom2822qlUKrqZIi
t5nx2ONl96irw4qM+byfR7HYFMsELjs6SgDMLx1WQPQYYmyhhjK4W6BjPxW145OC/8iBaQ8YVu6l
7e0kA5CJ4gHSIhhXuTi6VMnwzGfYHaOLPQsZyl/Xt2Zh92FMSBwZiM7xlJB8XEkcDtSbaArL9EGt
qTcCnoKnN1fcES2j7wVvWLDN4il+vjlDNDq0jZHSy4USZI3wi7WH0sL2n0mQtmZqhZJxDRKwI857
vzbFOv/fpZ2fOYQxtzHzlCEHdq5AhZERvbGULkys+q4sUtPLtNJj3fRYZ/qjE9fEo5rpgaR2JdGz
pBemD5ELxaQSweP8XHA9Jk2Z9KxHCAV8qCTyQd1+3QDmn36hGh4UaJ6d0VvlVJIRkcnsp6QPFdDn
WO1xUnbjADSsFTFLd9CMKw4XimADrXhSNF2qCpoiFMgxAOHTl1u1JQ+qsm86YOiLvdYlAWVsFzsC
A4orU8GLKiJuw0U7kzjJwRvqVUKJDdqHLP2qAJgu7++mHp1t+e3NUegpOREk3RWTAbwx1877ECQu
mT/jjOX1WulkySKAeIL/oWH7snUG5aHUzqp8CIv8TaFoZVs5q0uLBaQ0gN4h5EGTq+RIc70f44qi
xFcXzraDL9V6cjBiJxD5SoS4EFOjIRxFIBMM1xizls5sDEi2oSgYD4f2RcTDhlb/xAqKF1G8Tav3
61a+5ObwCEF/K16/lzxYplkQk3WwPj2x9+DOK/0iK38pqroSLixcEShd/JEjWYBouTb0ZtaH6b8k
bh+an8aPbigf6p8rId2SFSBRBwhzG6DZKJie+4WuzIrcqMYupDzoPHMNPmppuTDOC4AY3HZgiJNq
1gNNC87atg/7KQ9HzMNFdfNiO2ut7UtaoKsDZjYjRyNvc64FQaOCPgBJNBQ0CX7H2tqY+JLbRlIT
pMowZhRYJVs2yzTXhjTqQbAWltm/Jn9DAK/1xwrzWNkPm22vG9nS0YEpo06O9CYwpSR1HMVoGNAJ
+zBqM48l7031sxAoHK+lCxYgQ1y8qf8Imtf15B3vDqht6+0sqHg02iww2XgEnd/eINXX2ug9Ne6e
TFpuC2DV+Gb+KwPcHzZ5xQYXyuj4GWAzn7Nh85i8dDm1auWITsXlxHQQhnTdw5AyVHFVv7EIhv67
oCuKN1Wlx5Yz10Pb6D51jNe/WHP4KhRDEMJcPMyrQXObsseB03vTK/K9w59tGzDra1Bnn5eEfE8C
rhN9CWjdQj5WsiVOcmtUIngQa7BBIcLuy2l8rQaOCUjQVKsTCYrMDFL25nTxx9h3XmkVNlIdzG9U
5ydwTAO9HB97ByVNje4qI3+yC23TqmtoAktHF30/GBcwQcSDF8S5bfQsRsk9xYLkZF/WR4opcIfe
3lgGghCQLM3FJwQOcusMsriuhabNKTTVB6bttH+ub+qCX0DaCGUbNJWBuVCOF8tEj3uz0scwLVuv
erOm25uM8WCEe8MlihZNYs+LeHKAxJDokcXw+0ua+jXyYWiZvK7CgusxjbnmO8P8XoI6gG4vrtR6
GEHHYfg2QNem+rmbfhrWa6J+RNO9U3+5LnBxzU4Ezs7pRKW4Kl3qRHjj18pRaXXPKb7/jQAkdeF4
sO+yd0ONE9REsTqGlrlp3GD8C8PFKxRdzYh00cFkSwrktWWOwiU8rMbIe3T0r3W0EkwvBByQAMsF
thPe1ap0NGK9c0q7VnloNNl3RbjbTnSp56IxkpYtKJysZH99yRYuhFOBn7mFkz0xzZR2aaPx0M7B
qzZuAebpV+kXtbv9CX8mR/JNY0nttskhhzrugzo5d03SvyZus/3f1JGCm0YbdMYGwcMYaLG9/kia
V8bfxzUUpyVLBi4qOqIAvIwOIelw6gQASH2LCJSnnrCOUbtyZSx4SMzQEJTl5/ZFIGSen5RSDBnA
ZPsxNCfutTpaWND60b5fX6slJdDGNhOGIo4C9fm5EGJO/zmODOh9LX0p16gjlgQgpYd8NOIbDAdJ
WrhJ1aj50AxhnyC8bNcIrdc+LwWYjWP0WSnaIazHQNg+XYswl87i6c+XzqKaos9ODPi+Y26HzovY
TtPuqmozrJWcVwTJTD8guyVahmHd0GiDJvdy59md/NxCBnTllbksCLM3Lh63lyUC5nSW4iTlEBKL
e66Z+jGZPGq/qCL3xn7FvJZs2J6JDmegK/fi7TSUCv57OmL3xTtYIxz1CGrX6xY874AU8OB98V8R
8sJhagGUVg4fQtGmO0CdjR0GA/2mvM+rIyEpAOQ31wUuectTgZIXa5iptVRAIOH/FPn9kB7L+j3X
Vi6B5ZVDwyWwfIAhLzcbKZNtoldWHUIFiKgTxpfMZOaOWaNHWDw/M6XHf8RI5wc17ihHLzDMrgyE
hRAp7Q/Xl2txfzDngXwUZsMvQF4LNN6PTQwHUDfqcI92hPoBOdjcj/SG3dsjGBeLXuV7u53cfUIn
a+VuW1pHBP9ITaI7+xJC1Joo8vsjxpLL6Ium3hljwNfmKtdESBFBW858Ji5EaOX7RONAc7+4GJW4
voxLG/XZzYiGRv2yz5yMNSNFq6OIAP6noFdXQtml+sHM2Af6vnmM96KFw4mGKapEj9lqdOhZtdd2
31h/nPKfk5V5JfnHdJhnp7c3V7kYf0SxB9MsIK+W84alkUwk14UadkCY83Eb5Y8jMfmTqBRlZQE/
SStkR4G0OLCGASMASJh5G0+iHCDCoEozogzj8Gnbtk+p+ox0/xapZd9qgk4TPrCIPWNovQbJZUXd
2uodUfZi2LAi8kztoxqOHfup9pgeooe65pvrO6wtnRQMwWA9gHY7lznOf6BTuRNrDIwqCXMXdbZf
RtqT0RMfz2aAxh7NdIdZV0SmQAD8xzIPtH7G4fXNEWGB8cz5AQFJUOVrKWt9FnuxbgQuCElDwGLK
j6jWZhF1ckzn4BVvFkc3dTzQganK8FyUHwrLngHhXwP4v7CPI9hGyw+RFGjt5V4lml1kuHd9X3lK
E2+c7Gnos2en1fy4HVb85fL2YvnmNgiMrsrZ05ayiDMN21tn31wn8SbxqHYvogY/NR63lYNUWrRp
zEPU/jTZsTDuKhYmY4LHOAt0rdk0OfEtewTCZOQhS/9Msufr+7vgJuaRhzkvP+Ndf84Cn9hf1DjD
GBWYfeBtO71MpR4fY2bUG8KmtY6G2WtLW4Z8B8Z+5tAUvfRS0JXFXLGaFltWKW11pG0xbceMT3fW
xFsf9Ortq0P76qVRXGXF2y9K/oTQxBAUoovZxk+UtHRqaRlqLOHgACmMqIE2PbbTI2vi7QCwC9Gs
nOoLt4g8ObJ/aHZCn759UYAEM1UGzPKiC1PnXp/u/72+ZRdXPb4OgrrZ7lERwtE612YSijmoVEM9
pbRAg9HTxEN/bu9bIkr3wAtdYw+5MBFJnnyTDLXSDu7QhQPgKEegu3tMRUcCsnMry3YRBM6C5koR
slHoGpAxI+dGTdoNYx9qNSd+S2LnHtU9w3OU9KvOwVyE9V7rU1pczBnHDiMtqOBc+Ho37wuDmF2o
jcfW1Dwluxfl1/bmB8es2okYKaJBRNFxfYQYg1mBalIvGd+vW8XCLqGIh9M1p2VgHJKNt8TIQfgk
mtAWybde1PkLq4TmG26kfb8uaWHJMJKlozMYT0Ckz6Vz7BQEvY4pg6SI/AO8qSewpByiId/wvF/D
fFzQysRIE7rtEK6gCV3SiqVCs+PaqjGP91z2oK85qPbrdXVWRMh5BsyT2uBwhghNuWvj2Ku1x2Ft
3ndRho6CDZmZJXHbnx/ZAvXNJK2jKmxTe0CupOCbSsvzxyIS9sohWtgduASQcaBWiMFi2Q5AZDu5
XVk1KOZuhHOwxL7l+zH/uL5oC0cVzQKYXp5bwxHISjZQRBUSdCRrQpcXVuGVnTbue6XWwc+DR0fZ
Jfme9CJdaey4TJp/3lEzpCwqyciTSsFINBV9asRQLud3GNuoovvKfrI1nNcnE/WW7jtNn6L6UKyR
CC84dAw4I0bDesLm5ayH6PNhUvSyCcEUQw+ZYgsf5GtrIftluAucCxxh1JPnScQLvOfaLsZxIKIM
4757zTX9jeuaz404iAArjnYXGiR9FWi1Nfluoq48WS9tVEezFlBekDSy8LyTjpoWAYZyVIcijDMe
UDUGxofq3Y6WhGnkEynyaTONogSdlChCl6lfB+TBIrFGeDT/0LM4QxIhHbbEIsDyG7QiJMW/U/nS
o1INvJed2T/08Y8qCe2bO3QkgVK6KqkMHRQeehGCh8jVbE/R1npPL+0Pq4bjBrPAyK0q+w/hVnXr
dJBQ/tvc5yunau3j0s/POoc5dMLHqX4/aQGPXq77ikuPdP7jpUMLgPwRzA/YD8W5q18nsi+yvVnt
rwtZtF5wyKNO6eLfmnTBxsRVYqs1ijCz7+LmOCX3xFop7i+s05xXxeyFOnc0O7OeJ1Fky1xGSZYU
oQrkRo9nm+saLH8e9Vy0+qDXR+6YbrLSJIZCi3DUgka3PZGspVUunTb8ygx4+R8J8y84UaDQOUfH
X1GEuU62Yw7XUiT7KrN3GomO01Ss7PuSQmj6RTEK7d8IiKU7Ikl7UrYoP4VdCcZEg/pU868v2WUt
F04Sadz5XQrosouIUY1KZ8jGERrR6H500++xKI6R1QPfWr1XOjDakHxnav1doikbTYz+WJcPKelW
HlGzcUke5+xnSAtr2Kx1S6oWobA49dN0fELX6KYtu50NJD203P9OG/G+ovvCsYJQjHoipgCUyAWU
AEB9HaXlRWhxOxzdfJ+06RFEAdsGmKyTKDYgRHkYk8nTwPFstMKnY4YacgY+O9VXG7qpMa/sXf9R
C6dQA10y2JAtNK5f3CF977ZE6GoealODxooQQPxBXq0VIBccPKTMfKOgbwduumRYnV0qw2TbOVqS
jpMDBoanJHtJGPGrhnrd8NLQb9fVWhSIFwmAleY5ZLkVAuM3iih4VoQNe7J56yXTtrZdL00eGtP2
2kpFJoHe7tAAbG8gA2oCmuBiWkZRSsGzDu7AqPd9vpm0GHPeK+mJxe36I0Nu/Y9LPH46Ar0SpNOc
BBLSH6lYI4hbkDJDMKLzEzMAc8Lm3O04AllYUtgsjNnbWL/R4ivVv17foAVXcyZCOoCpMG2qDRbY
rNT9b93dXf/6mgLz30/8ZofDFKkNFEj0I0Gjr2n9o2T9ii9bOM5nKki3S8n1TDNqCOm0t04tdkYB
2nlQKMZrGL5rgqTTUzdNM+KOY6HVe4kRxGgjpIdilax53lXJJ57pI13IZkoMQRnEENH7lP6y88Kr
rMSLki3S3xs7/7Br5A6Z6TtDvWMk90ixY0Pki/LJ7RU/R/SrHtVCeEQ51iIPsvIdjxt/4LbnunQ/
0WHj6LU3AoeYHfRiq6fdK1jGtsLdgE7Ec/XfAA7xGH3L2wkEIgwpraC2tSAGqXMGzi7H+qXybxRc
pjR7mdSPEYmNrtTR0fDVTR5Ube32XbBRHDVkNuYSOjobJCtK+ahHecGquceA6OWmtbIVl7EsYUbX
1PFmxnvl3E5La2IVsWgV6troDw5mBNcaURdOAnT4I0EKFWPMe0+lnVZhqb3yaJeOb5ayuX7Y1pSQ
vEXfcZA/N3kVas6Hrh8bFlz//oL5n6kwyz85zLxr1Eql+P6gPuQDemYPk9jG3cppXogIzqRIm60S
qx9NHVthG+QeiS0vjnaIhTxSbRVl2Lj9x3WtFuUBHdHBu99BnkE61BpVc0XV9RId/IVfxblnl6FK
ttUQBbpyH988oW+hpRq3E0Z7AGmD7rHzRbSQMTG7ISrDURj3ZvueFzeX0GcJqP0DtNMAF5EMlDHp
Bp6hcVXhUX/MbK9ba0lbNLOT70sadJPaYQq2xGm0vpv5R0lXgt9FM5shK2eMFrynJXdu5L0Y60aH
AYBgp+xfUv1bXqPYsNZcvyZH2nhzQACcRhrkwMOldr+r+/vIeRRrrFeLBkYAYoHtRmgnl4GUrKUA
wCFVSImH6k8r9kzzquxNKX2xNsa76GVOZElHVCtSw41LrF00OduqEEHP6YG3zu3B6oyV+V+VpDPK
RFU4qQ6VlGjnVJY3sqDL1iDtl3TBes1PoP+fhDs/KTPUodqabhU6rAm4C66qrgMn2c0gBDguaCIF
7uxchgVs3bkYnlWRY9K0DrFFHu2fnOTZdO+ayfbNtXzpksXNxV40MKKScwE/aZPIoJGV1+HkGLGn
G/TA0ASQcfcAZrTbH1boaAO0NiD15/qNZN3470mV1gxqYai3CoZiA1YLA9j94slJV7BtljwCxhTx
mrSANXuBMzSRrOZmTOvQ6b6qCCAsY3vdR88/VoqIoMIfAZJZiyTTFRFlNYCMlMDh91r2bqpbq/5d
Gbv/TZJk2eBJL9VIxbJZX+gQYFg9LrdRfxDj61/IAbz2PKU8I3FJTrSO+FTEU1KHsYEidTeo+zSP
ArBPo1is37siWZG3aHo25qCQ4cZjQg5wFJLkasmhV2L8ZOpPTS2RoPzQ4p/X1brwdUC0A74gAigU
KTHsLy9fh8ELq67yUGjO0YafU5FEj/IvQ9Tvkly5z4w1jGo0BsnGAZl4ICHHjGFTVNulsCd3+klU
0C/UM+Ccag3R/LI1zH1J7GJX85hslJzFftJH7BBNNhjJp6Z8c4qI3w/ZAPbYXrh34BZJt2YRi4Aj
/vYZBSyX4ebZVhdTh1Zqjr+63CcjswOzzd9oPHQbNyEKkK4c7mWpYgSqkelfeGXHm1a0HfCym2HD
zaG+y0km/LHTuNePkwa6PU480SXsiIKkstHTtH/sssJ+zxGKbLLSepq6TvcTGHpFty34/5DB9Jr8
SzketYG+NKV9eEs2IiEHB2xE+YtyUPLhmSj/R92XLEeOY9n+Slnukc15aOuqBUkf5a55CMUGJikU
IEiQIAGC09e/49GZlQqXTP4i23rRizKrSJcTDmK6uPcMzob3jli4eTgvmrkHAtu2miQE2yU1jl+l
3GpEMmPlZWWO3zuO8M7lICqkkZAG1wETJkUzWYnjIMOVVwBBQxjPXRVQg0/7ebhzCeky0rrAnMe6
Wep+NugRc1LeKT9tUVZZOQW7Les5WHIyRxCB1VHWGDqkls1ew06MWTvVYkFkVydN5RJghXKadJyq
Jek5T5wRH/iGFJnOJ2hpuMpNmgb+0WMAkL204ldYBddJW03eEvKJNNGRl2+GAsGhYtTL3NKF/wk1
JgEFY1o1g1BLy5vyJHe4k8LehadW3+cr0nIfqvazWDcGisyujx4WAa4wZSBEVuMnf4G6ab41FcCg
ysRmyV2XXIDtgas+jWbQC3iRJ4QH40rHnVpYY9CfxTpvsLQCNymK2VsXk9ILFLUA8pai4Je6dV+m
0bceAdnr4MNUDGk+1E0yImWz/nwdeu92zINqO/ZMkFuwMgDV+/lUmyH9Rnu7x8Vbq50/tomTx1dN
/6j9YAcodFJIctUE7llYnDfhSszVqqPd9dSuLGvOHFQkEUkkVVBgBtB9Bdx1oYe0xSW0zgdMISBk
pzIboHFeBlYSjaA+fhtsKxm8MZ2xvdTbpmcLEwlk9PesPGeDjw1OJB69ZQDa0PbCyf3E0yvuQArC
86/tUZ94BR++gQMGNgKBEentowtXPQlkDouxvtTNN7frUjCLFnR+ZpA7lL9caz287TdtHZ1PYcda
TI0BeRqzc4yVTFgSU3Ei6Do85KdD8KiRo701Jx4thEQj2n8IxY0OT6RFTz3/cIS8ud5Znc2xzeH5
UC5MDH+KT515pxo4jNibBoK80tQZMCI5NqU5aU7Zibw7445e0NGc973SY2GPDowKQcK19LNA3epf
BiAetXIUL4p6DJSZsLJMSKHO0CRQ6Mg0ef58Ab8Lfn9u5bjY19TzEFQEfSnbFOTuvr2n3omo7cTr
+sGcfTMcbucPQTijifa7HSWl3BGTOdHy836cauRoFUZhKX0xYcwFhZbb0uYXQqWB9T98W0chwFzV
Oo8HU18SYHmK1JMJOSlmcWpEjsa9jSsDjW4w+gpleYvSI3WKyKbBiRm5iyjQfYLk1QjUnFWhXkCA
Velw+Eow8xagND61ZfVi59GXeAxPbQyHlt9tDHEA/gq0sIHSOpr3tT3FArYZGMgqvGPq0g2Hxeg9
Ir7ouQf7tzx1hxNCZB++DLAksK+i3v0ufJ3M3DialUhR0gX8I3m/OiX9+75AhbAOEf/BFhER6zvg
AISYUbYdg/IynNpN1J05QJyxHfxOUphiWrJeavXFV3dDsavMWTCewp18tFlZLmDuoDmEyA0dbVao
jtVjr1HapeGlcXnSw7/j86VxqoWjYTPlmNO5Rz1fuBm0CbpfrnxjC3nbg6MJiziPejUS8JcWUAnz
TBJbrj7vwUeL+00LzhFdd4xkJzoXxTvmbPMYgVeeJ9xyM+l22ectfTTf3rZ0dF3Sk9uPLsdo5GSG
7Faw8HyJPPcpfuHHHTqQj3GehyiO/nxCFVbU+n2AUrjRy7a/Yv66oAlwpJ935sNWIJrrAdHwgU6Z
hcpRSRiKcODUJ458UuO1tL6ZU0rmH86vAGAYEPYPcmVHWy9MfwcUwWLcxb6QIu3HvzN9sQHgthcF
B5WVn9+VR5nWc9jgXbGbg1umc2p9fDTmb0PYo8GwvMFWMe0QLsSrIVpMiKXViQn8YRMB3o8H4QFc
H4+WCHRnHVrndn055CkAxWRMpPU3Zi7Mo4H2w86MvO9RLyqviZowRrjA6PlcXTXuo3JO1CI/Gui3
TRxtJGNnTaTsD7E+z2BixewTI/3hW8JMBWIA4g/v0juVnHPjwX35sglQWKNN4sUdNpNT1NUPuwFa
PjZb5K2Bcv55QnWtZ8qQFDWgv/miGTduUJ9YeM5HKw81mH83cbQktGE4PQ2vL5F7CzKtgmkTac9L
lAO0Vj7gYujCbX2osV7g1jLsy2Cs1v406MwpVJ5EUxEls51/DUsQy2cf6aFW51baCAbjMg4756kd
+QL5iGARDuB3jhGdsnDwTBJHuCtRO/xlMbJDnPimR0eRz+jlHkfr0BlAAX/QF0afgO58OPhQkkYt
HYUx6xjbFvalGEsQiSHX9tRNZRLIjeWIEwPz8dD/u5HjaLdvrVkDzQYUiF3aqFrasHP2Tjl6fNwI
oAgHzAcW4tFKrJVBPCHzGhnRPrmwIDvz+bZ++P67MAxU/T+ff7QMC0q7ogFt4RK3Y1avxmhJs8Fs
7cfPmznVjaM9y3LpIA1DN0z1TIudH3///PnvkaI/ptS/+3EswlGXcmgnTQBqo/KMVzQrvXkxu8V1
1dqZP4pFSJ0tjCHD1JnHRR4gD+bJxec/4uNZ99dvONoLQtd0hjYUsVF7EeQF8Bt3A8Cynzfy4ZuE
QhRKcSjMQM7t5w2HMtAXpqBGOZ8iu4dEhOurE0182I83TRw2pDd3LE+UDrZmVV9aSG6No0louMUe
9z9s5Whmw0Km75oeHYmHNlV1lfY8XrFTjqqnXtfR/HbY5FMnB8vGn7MDD7M4sQl8uDm/eVdHEzue
VacpJKGhaf1QxsDEe9tY3pb5ifVzoplj5E4dVdjZQ3QD1iLno3SSmRWJ5zyP7q+CQw/r6K/+HCNP
Uc8g7eChP8qlGA0OKAZ5+XwGn5hex77MnAIwrxv0RdnNoi8RrioOPZDohHHJx838dcE8OmQqNFM5
Ay6YttzPM0uEcwud2M+78vGw/NXGYfa9WSlBOXQundv6sneCpOj2hIQpE9PCG06Bqj6ex3+1dLTs
eRewZsrRGzo/FhZ56GbkdD/vzKkmjpY9C2M1EYMm5DQPQLg1150M15+38fGg/HUFd35+YUCCcz3Z
WPS6WozfcrXsxr+xIGGA5UFNBJjddzq6tIZfSelgApf2ikqROPw8rhcMJPbPe/LR0AN1E0G0BOIr
77D7Dbwd46CO0BNUTQxE9LqgT+S0a/gJnP5Hw/K2oaMdrPVIZ/wmwA5m7VSo03r6ZZU0rPm3LRzt
YeOERMQAk97L2N+OE66Of2Mlvnn+8Y2bKgtaGA6e34UvlvPgtmeqPzGvDi/hOIx528TR0esAbg4C
XojlIZd9haxWG+809ntDHnHLTFvz7fPR/3BQgNVEcfJAnzjGhs+oXfQhanOXff/gmyDx6l8VSDiM
iXOwJoXaGxSbjk7HuO8InIYqeVnbMBXyV33+lPdlZuLnWp4KKT58eajpAisORp0dHO2Uw2BHZeHj
QumEZ4XOfJ6QJ7Zynxzn70zlNw0d3uqb7dLlRQMzJTQUqQTx0TgvPh+VDzsCm4/DBRwy5MeFXFRn
IDovg+oSes0ZdVkK2FddP0+QgyTD+teVWg9jBPIOSErAegDy8XN3ULMubVnHBx5I0rC7UJyYZB/F
5m+ff7Qhl1Xgclof4klUrkiKEAlo77K9aMoT7+2jXfltQ0eTzTMDHL18dETyKZHs2iJ1IvMTmftT
jRwG783gOzyKCYQUAaqe1F3f63Mx+al90gLxsFm92wkgHwCSPbK87/wpqSMtu3Ur5O6nYlmizCq/
gX4E/LZM8rhKtV8vYBD/dw6dN40ejRR8k5Vy+kNmOb7MpyqbWNZAJ96HjMrnM/zDlwjXZ4iqQf3j
nWqeiuOe9ocZ3tnnvkZRcMXNiUX64cEGOWV4EcSgyB7nkEFalV1jgb5TozBA451qu4RXF1F0+3lX
Dov93UC9aedoPsTwmhaTBF2kIelDeUrJ5uOnw7MB9DoszWP0rcUmCvk4g6e39m70plsSTSdC5Q/H
AoTkP5s4GvSBh7Pd5h3u/1+c/MYHbjE4MRSnWjhal1Y/tf7coIWSXVX+ZW920S9TAg57GOIxAMmg
Cv7OWx5K+dyTBKySPn62ivuhX/Hu4e8M9F9NHIbqzcIXQyUpsUE0HOwtvOub/kSy56MVD36oB/l8
gABQTvr5+SS3RBAxxK1TZ20CPUB0Ic5i+37yv8vhLm/PffN3bn1vmzw6MZFCJl0B6ZhLztpd35VZ
APefMbK3ajxlOPPRHEA0C6gQ1iMQskfBGYOFaB+GM4IzfrBpeXK1m6Dm+etDBHoNEMMAW2PjPGok
cvUUaIlXGFF5ZTXBhkW/7lWOmQbRSYQzIKQhb3E0mQNmTCloKy5LCD2uTqLtPlrwBxPp+GASCdT9
4T2+mWVdBZ+6DtX6Sz++9c2Fc2Kxf/T4Q8YFhOCDkd9xaNFXEch0NdaJFkk1JuWpusGp5x9tJmRs
RCEYdkNfLCFyA7jQr40whG8h4IhCKwyIXaigHS0SRJG2zoOh2+cEYPHoWfb54vMWjs+N4xaO1oRb
jENkQ2V3Xw5rqzkP4ju1K0+Zrf/QJ3l7aqAVXLYQ2mEQoIpxnG8fSTzF7sC7fTvYF07DlhNlt7Zb
r0T5VLGbKC8uRXzIXNtbQu599xFwrzwxcMv8vLfvEo6HHwJmB8oLNspIIMD9PN8E19Iew8jsaRtf
VVb81NXUJCWnXmLKYgWznM3oeeC+slXYWs9uDtkOfw7MiQzE8eb342eglO3ixgGB42MNjUjHLSA8
+Bk265dg0K967eVZNw13Y5MDulSi7B/B1jNx5+gUK+BHMujnwYBgnxdDc9SGQfw7byEGtwcf2ndq
PwOrvIIJS7UNdb1XM8SPQ05XJCD3DZPRvpn0lhb+V+X2rx5T3+zR3PUMiCYe0xsr4hV8ZSvrnNqd
WirUZxd0Gq6hb+Fk0CSugdSbM8XJJvdnCGmMSxnOWzeez3GcpaGmmYA/XkLHemUCCP/TESLPU3zW
zlImvAlfIxfwsd4uMsPjIo0YX86Nv+IAWvYlSk+6ZUursDaxg6PCMjeVE+YpAWGJ2eaUyPLxMj/o
CRwiq4NvXPxetSM2dHajWai9vq/Y1mX/jXD4j5fxP9mrvPzvd6//9V/494tsJsVZ3h398197/qKk
lt+7/zp87d9/9vOX/vX1tVa8Pv6Tn76BB//RcPbUPf30j0Xd8W66Mq9qun7VRnQ/no6fePjL/98P
//H64ym3U/P6z99epKm7w9MYl/Vvf3y0+fbP3+yDwd5/vH3+Hx+eP1X43u4VtNpcvvvG65Pu/vmb
E/8O0V2g6dwghHYOeKq//WN4/fFJ+Du4JrAOA1oCvNIfsrm1VF3+z9+IE/0OZSQH2oQHC6MIUk6/
/UNL8+Mz1/r94JmBgwxnzcET+bc/f9pPo/PXaP2jRpAped1p9MXxj3ZNHIbuAcmPC+uBmoAd7edt
RIdT1FpjCDip6fusLUo/NRi5hA1RVrrGOm8qdW17agH9TbETltMtOmm2ltt+bat+Q4N+3WoNtwsr
Nyu/7JeOsvIEsk4mbcMxTwWPkTSIr3jXJWX8QNsnSRtY0VZJy4otvKASYYIHsKQAbfW6897it1PI
uwui22XYQZg/Dr9FgID2lWMlahBLCpkjxcWm74qvzIvnrKSOToRnxvu6Q4ERkrgqdV11T4cgy0MU
IDmNx6Tuhwu3zs/azvWy3JO7WoANSPRlUOJ2HuS4B9btvKlD/Pje8bLGg8o5lXaR5Ea/+u78derH
RVlAU0vzYdmS/ns7BsNSiCYFAPq5KMVFUKJbcE4QW6/tMpCWvgZBbLLAVcswr7+TuZCplOaLUqj/
T1WdxpZOqB+/+Hzn+WzD8/uRtP1XSEe1adhFABT6c5E0A8DC4pBE6LupECljDbmtC4E+jcnYtUMy
2OF1VAbQq9VwiQMJukmRifgSCKh6i9FbWSFo0a5bZe6Yn7na1olr9EXNhyuvdy5gpJHOTpdqJKrL
GECrStaPs7JFEjfjFmbiYQrh8L0vaZ3aSvHFSGSziErHWpKBFqs5rK7yolmIUqz6SI0Jm688Kvau
qs5J7G41BG6BiG1ulCmu2aSwuTEil5A2SQePhC9kpJckDLY4zXQ2Qew1iYSrErcDsJYIrwKNxY3r
ZK40OcNaSYwdWckcyLWuxLkoxtR2G8iaK/eGRJzclArQ4ZoyK7GHuF45Zr4nHjuDxPpNq2a4prTt
Mxejlfqja38ntHESMwXDGjzAMNXuRO95ZLOsdnO2lJy7G2catgbY5IUA9iitBHSBgVH20wII4axk
3ioI9KVS9Htru/vANA91Ce6Nkt6QjH55wXnr7FwvXzqIo5cxHEiXhPqQWGvjPVfTeoIRSeZ34Tav
lJ90k8GxooHstgT0+Gbbu4yj4cnDEbRsRXjAIxX4XW3+BSZ0CSABDLql3BsTkvu70qgvSsR3FhH7
UIA1nreWwhJ0xnOvrjZihlLBZIrHwUC9nypgii23uS9NidXoyPMBJZ4UgFmwXgR/dgsc6hJmcEUY
FAvuWuu42AuvbxPKvWHTFTCkqkzLkwqYEyfxRnlGihYZDh1AOSuXVcZtqHaGI6x28ki8DDaO2Zor
mYgOQL+uMGe24ncAesMVYajWFfzt1JDnWcgCfK0YX6B/gcuNAf+d+tay0SR1FE544LIJGdvU5s5z
De95R/MSGVYo2AF+XaEtfx1zoFlLMyUdE4tcXAAw3S4aLJC8u6opWcbx18JuR0yF4oUNO8hUxJnL
1WXuQddMFE6feJ6qd7CSqhBOFSG7gSdXs3ZLu90FJNCpHzfVQkETd+lYLN/Yudgo2sNcKGiG5WRD
A2uI1Y1vpt2ETADkCU2LHC3zz5su9lPg2WscSAz54RpuXkPlFhuPjHM61TD1iYd+EVVxndWhvICJ
0b6c2ba1o3Ht6bbc9na9wEQAoTQmZ1PTn2kRf5vD/hbQ+HtR+amqcplVI3nlQR8veGXRhcXoBQua
1JudrddPZ1pygBL8yaRBUIDaEbloSJK17krgsP1hWGnpVntnQnxDIpNyxtNKDmvc1C/zyJwXssRe
YDGxNgPPE8aGM+NHW10SJ2viOljPsbUzFfnSBp2DZHhvvRZgLiZRhP2rcaLiuaydamvVsk9gnJdF
sxp3loCnjKlYl0BtcQB2fvSXYKgvARu+8UPxWKpreKOt64GA3loYzCNPLGB6Amh9KaZbKjazVNi/
jd1391Pg6D0BxA4a2IvZ1NscgBQrCd1IJ8Qf52TwvWFpOIQkOa3CdLDn5sUqsX1OZVACw5JfkAai
kr3oYCFmcoBrRDcurZBdDNWTU9ZW5sPKIA3LCYlEL3jqTfONsw6W1TZkebzOX6vYXueSQDHZyiSV
wG4jN9DB+XJgcxra/Jxwfj/7PFjkfbUtSbnhkEWofNVkPdEYH3oAz3SvUxiBAcLEWUAjukEdAyR0
Nhdp3TdpCXx+beGMac2ed9GdCnAaGHqGyuA35CHBlYReug8uDo3yfcOsV6XFnR1S4AE95S9zhckE
rHG1DPLRhsBEbTLe03I5dXQZ18BkaO3aSTu2Zp3nIPu4yvRpZ4Zrr7ceRz4jFK7zNJbqqbQIyIY2
NgBIrwRLTUS5j2OcQODAPPKQNoCva9tetZrDj62LMNHB9VlOavaXBTET8L6BtXZqMn8Z5/khCsxB
hvTgo9VUOK+IMyLu85v16Ms+zeux2AqZF88cMo9Lbyag1fth7mfhSCGpRkuZ5gE3z1buVpt5Gkpk
3z3zwD1nuvenCRK1cV1dWaW/iKc+zJR/4eMq50Py1Y/HtOmtG5d4D1Vd6tvC6od0Dh/qBvwTSVtv
mXdejwBJ1DjNscmSMuwWvuhEogf6NdZhlIRN4yUM4laZ1+ZLiLVsRwvksbp9HSCct6N2NGQz8WGB
N/lPRYFbUx36m8om1k3LugdnCnCWhdcU/Npu6N0HjwHB6yuyd5lTJ8xp6+1gd3XqtnafNRqnpSib
bgPbkOVEwPsp85RKdtHVBSCm1saMTiIrMLwcu0z8ul132OMdq89snqdlKHdVMYCNxRJP+Pchb3eU
BkkNwFLVxgkddIxbrq2XoucuWFUNtBDs2wr4FdxrUWhuUdxu6DhcdK6zyrvDegyQf4ahRjm1KWTb
FkUR4syUO8sQWLjnaR1gMcQUrFFzwxz36yTtJJ5GnK1qM3BryT3vTosxdW1oOcwFyWLwQoIC3KYY
agwGMAeo6J3bpcE5P8AaCj5lgUorz3l1tFhJZ1dbUcbjKZlMn/glg4IGxED4i3Cas1kHWROgXtqP
iJcYFkJYZSGB7Ts1a8qbrWydFYyJU4RdSxMEW9J10QrGJRjyGkq5fGJhRr35uqyDc1f2MikrCEqw
cb6TkF/GLxn81M2NWbdmuAd93sm8CQdaNwUXpka/feuZhcGZbeE809P8ve+HPW9lsfSHGdLqei1s
tgFs9wKTGiEfB+EZMOSgjZeokS5E5a17TffcqGelr4k13DRekJW4hTbujZTisW/YQy3tVdNFyz5W
m5mIXcXIBlmA89avshEudZkshJONA3zQG4sv4ZMH3pKavssy+gKqbXLYG8qgfZShegUN+8wfwFmj
cqe5WA2OWRHurfLSSXzerEp/+NaDKcuDYdt7/ePcrmOLrSC7hmheLd0q3rnleTwPX/vJ2Wm2s7xr
FsxXcozPjPBTz9NLpE0SBXfjwGqxeHvIVcL0NpGjOlMeYpsJ5o2m5E8BYt1yLKtUxRFipqZ+dlpn
HYDe2pR7YA8pEHCtn8VRiX7VeMxkBd/rEhMb0bS3m4IQEVW8b1t5IV11BX3YJfaPfRDgD8ro0h+r
xayuXQ1Iq1WNfeqIC8GnLoHQ4N7iU9Ypx80GgsOkhRUMUoz5Jp4ex95a0kA8cC72HgJVX9tnMLW4
515+19QeameMMwjqdKmAD51AwUTa1iNnvsh6CQMgOF2tJ+NehNNL7+ZZVBQJnAuhIQLBPzXGG1PH
9x1E3NO2gxeaspaj46qVcclV79p3bfMlHIPdGMQvmEkAsnTltXNIbfQBSIK4jLDFkA/PdQ6dkgjM
SEd43r6ewAGum2o9j855UViXUAFcVBqUP6UDmlADz4gqfA04arHg7dxzEh9uFAe874xlgGnZx9CY
N+BxzqlVk52ow3Qe75CjWTXkkGmKuYaSdX9d8z6bLH3RjtA7dsxZiTMwJ2OUeD2OADP6GwoqoR0E
j31/EYvmfGJq75LoBqmKrFTuF48CNottD2eGUmBkNndmfi6Dp8InrxCD4MSH8MQiaJk8bHtXE7TT
9Wz2sjXuFSSsv43wSpSWf1+haJv63gQSSpcO+HU5Jef+wBdl1G0dr19MvPke2/JqZP1CNl+cInzN
XY0EWn3GuDWeM9tP8oFeNC3wqLp3tzi0cVubE6fj8MMr8L+RLrltNjYUwvkcfKtbWaa5lhsiXScd
ROigDKz3oiFg8M0L1uZriON8LSPyoJogLadiXPpWVy4i5fCU4GgQ1bAhAzv3Ud1DCRabjYtrOpwr
Bzst8jJKaT0siKVYWg59lPh5850UXdI4VGGYrOuSRNEitLGb87DvshBu5Rt7QPWbhzJ1RXRLm/yx
qUoEWyjuMNs5b9r2vp8FSr1uPWybKqApnfx7r5qn1JT9nLlu8dw13o0krlzVXfkEkmiZuJFsV4hM
UVidYKQETUxSTXDTIupLT9vHqqzBWNSEwRZxrNJwKF4qXFpTNY/WlkoZLmcTgX4aBc9skNeWhmqt
baJLBddzPK1skknqC8cy+5kF51CGqEEWtcEHVi1WlJ79BaUuEFA61knZskcSYBsg2qvWYZQPqwJC
qZnU47yyokmAeAOS7gBzaFRkxyFFJbDeCm0VeOWcPtg2u80hjIS7yoBEe8vMRYmdmOEAI2tH5dA7
432iiE8TywGuOzIlS1zPnAmKCB4S31ei6NJxcK7rqEnyIF5QrptE+JBhke2rG9qXQs1LKqSdTiEF
v1OwEkzcgdb7kDu4TLSFm4VRS7Kxn7plHsg4DSQPb3jv5Qu80hH7wwYCirhDMkQroxwvO3rAsAc9
Bden0tAsaIhz5pm6hp5F0yZFfMhiho29cUpAqv22FV9pNFabgHDwlccXRrC2rWI5eZgbJTy5SLQb
CC5K2tkGfvUdStmJO1Vfc2pFaznJEvt0MYTJ6PRfKz7c06LeEC/A1Z2521njaJtjLxGWu3N6TPOx
ds4QmkJzCXtVpiqelg2k0Ym3C3zscKEtb43dWPFiEtBQdweSb3C0VECzcWZTHH4+PJImGS3BjudP
thjtxVj2YhXjbr1iHXIwY25ADO6bnG54IcJqYc29SBU8zxILqw+7Bz0rGN1P2nUT1c4BcHJEIa5z
7g3Nn01cZvZon/Vhfe5hJkY6f2KYanVIbnmkw8wG6IEWDdTx62UOIe9kmO2FD8lERSeKLAyOZaj6
eklJS5X61Cxq4Ncdw9aBPZwxZVii4mnZ2GTMjOQqlX59ZtvueYFQrXLqrRr4qxeXC+7125i7a0gl
nnntswjo3aijyx7eZRApWJrI2YbKJL0Bvx3ehQnv9Vca81SL6lmVw3kr8jMxPbLQpLKerlyPXYxT
+YXUza4p27WPoC2QflrFfIt63FUki9QF6EIrkmc1GXaeLC4hBYZMkrlk/UM7Ftfg6snEm+eFHzVf
kFXwNiFCYgSMUuOIJR5SBIHLloJ19lIUE9+RHOEpbc8NdZJqFtOejv2FcOIrLMssD/Stxygo9eTV
Q9w3u+ZhyFuDZQzgdM2vy9GJz/uxCO5bo6wFzI4zPYM3wcH4col6FH2dWJRg35X2jhRWmFCcU8kQ
xAAPFXe9ZkhntcO41TmsEN0mX/hWC8p13Z5DE5sntplvZhHG6WAgETkCyljbF2ykQGZLyGCa2ath
NNB+YeU0QW/EviaxhrigEveObJNubpGCEA3CdwMwTO8kJbNdRCj5d10quaHWEO/ruJmQyilcA5OE
aK14eQltExyLES67ZgmvjHuPzXdOjJ2zL6vpDLLMsO3M90gMxSmp8gAHgwtJ3NAu+MqxEOQ4TVGa
hc/YJp9zXBC98IbV403BxZe+RUj9I4f9v5DHv2he65tOvb52+6fm/0Q6HziPT9L5/Hl6+jmZj7//
I5nv/45iAGwpUHADsxL/989kfvw7/iNKv+D5wHQctrX4zh/JfNf9HcFLZMEbHKjQQ77+z1S+jdoA
yKDQXj24wx4+/ZVU/s95fDDvQPuEbjzch2H4Bur+ofDzpvwMrl+lczXjVt3jXIs7PZpFVBN+GdpM
3YQqGH8JGwIFRcuGMHAMFluMlLp3bPzl44gugz7HNXcURaZsj2TaIc99rejyzQj8UbV4W6U4LlLA
oAmwQEiUwAwEnUOh76h0D6aeKKIO9m9zMznMXogGuRHrpoldgkMJt2DA+NM8dFArXeBEtIoZYXRl
ldAGX1YqwEnAkdvoSm6n1C7Yego6SKqE9qC/uRriC7IiEJUKammFOxG4zTn0G5yUIvLimZZ+eWO6
yCdLEY3gaBITCHcXj1y0UCCKB5HmdmPihYSruXwZbVUjipNDyFYgigcYEQd+K+265hophrqwtciq
sqRdJrwICThdRZV3jpt+pS8lonxn0ZFmKvdFw8YX03B9pvjchE9VMUpvH80svGQ+pyhphrjQIrkK
aq9vV0PiO7qZxoyG8ewhmCyY7vxkjkshL0Rh0b2cx9KFiGhYQtkq73BdmrKAKh8p08HG2bqDBaZy
U6JdMWR2DvEbXORHBNbrw/R+Yay3xWNN8s5N1UCqoj0bJyPabIR0x/9j78q2I8Wx7a/cH6AWIMZX
ICIcHvGQtjNfWHYODEIgCQkQX393ZHdXO7kOxyo/35fKVU6nghDSkc45e3D7NIZYunMRVWLmJvHn
PkK1zaPOAqHF0g2gRZfZDdJmsoHITefNu7ZntOFQMYlo3WRC8356FlUzwZy0tLruIZp6M6EK0fv+
GCeNsEf7MZyg7GxQQCTz0B46vABHb6IJibPaAjLRo/QRzFYnFagvFqkIIq2YYrKh9iAX77xhVgX9
dqUETIRua4uJsM04Gm26TO0JriQ2atme4RBQq/xwyUMlnI5mNQJ5yG4WHWr7rhg6wZ7KJm6WYWM4
zC8zvuBW/9J2Vo9qSawiY27xBYDjyHgzaL9LKfMGKVKfVxBATYVdwQIXB4tvxB04OwPLWW15NwUs
yQYI19QjcnRvkU+iNFhEYhwM23Lp9laG9whRSVLrGFoktaxGUEpaQrPlIKp6NlJponRGdQ+k75DJ
70vDh2WjuG7G3WJzUj5qyXo0GTAaBF0Sg+J6eWPNdo06p1uwDpXRMe4zt2s6lHUALgDgt49DATjI
pHAHsMoo3hWxX5/BIGhhGc7VEb0WhvJxSEdcctGww4R1qLwRKJv4Ez+fBub3107QRuSyHWfRXtQG
rHBc/sC/DFPbWyqcYkQNw1khYKBzjcsdaRIXuwKehRa1cV2dqynwN6DrFm6G4iy1IRLDkQvVqKPw
n3bfevQMxVhTXgxBWMJ63XXk66C13ybUr+d9jXzFPucWKpuHezgq9su5RMNA6c0g6SAdqA7Fix63
6NxbAdv2/uwHqaIAcgMnFIVlpoqKO7thsE2HRinv5gSeTfzMNUPgJSbglGVF7eO6UAEDjFIJt7o+
QRdvoFs2ajudZON3Z4AmBTa0Hzu0CXk9xfaGWIrGOY15PEBTh00P1Cnd8qrARo52vnC1c1/OwFAM
UGNqveax74s5OCNq5mitEq/zRfN17iyrtVIeo+x9FURd0ST2vFj1mRmQI2facwFDsIPaDlLSVBa/
7JDwV3t0oVuxQ9ZR/egAFljSavGZmwQtRX/LjavykInjygWvqOW+dtoROqoBt6ZERJ24oMsczbgD
T/64GaHxMGYuDgSWUVinzfdYlfDdNZVfeV9QrUedKXFUW+K2480xgvVXkE2Rde4kj71mQS0WPMq7
onKWCHfQaDb9t6pDscj96qCuG2NdTg1281Bm8FHrJHpNQMajFtarJdLTj1J03SCidPSgQza8jgLM
NGCviRlhXPNjdquBiS//fz9S5jfcwQfC5/j96KqX/ffvf8IdDv/iXzcky/nLtu0A4QtmHcC9AgX/
nyuS5YR/4a0QsIihZgY9sgP1/T93JP+vv+9UsOI+4Nj/DXdw7b8gxWn70KOOItxw/hncAdgg3IL+
CxiCpQZQoDDeIfCegi49/D7/vCVFS4yzxZQvUnvWcsEMddk19xpDU9ZpIfZl3TUo2JVI53imZjDT
ESxRWhvQclqixgdmAN3ULrBTTcpOm3yaleTFJXrhKNBC5Zwc+nw2k7/YbBY6o79XRuqhmYgVVwnv
Se8V+8BxZ14mjHSh9pDbAkL1VLq0b4FMKBy/QutSuPVMS7hwWTayv8xlY6mjB8TfHp2HCl4cqoN/
4OyqcasXv9X3smp0m6NOqv1nYBNbd8P7mfR5gEMSPmS4fcYvBz5Hc+75VQhPzU7PwSZmcw+70LCk
KIqw0rbPS3ewkM6OyhabGcWAX0VlDSg2eu6IdiaRMb+L9WSrGw5psa+W6K1wH07uIM9sNto9apZB
+dKwSYu0mFygO1jQQU41LKPZBvyskBQ/lyiJK0uA6YHDdBtZwDZAvizqxm0HdZMekuc96sB0hFXA
NvYMtc6UZKS97RvSyTQaBXqmlUQzaFf7AuU+L3LjVAFzgXJLqUGDoi1FOjtHPn0eYDVxRQr0KtNJ
yfkXbo6D/u6VmnbXaFrYzoVTD+UDbj1Bn9KIFJAig0v7jsw1n76gWA+EGMgVjRmQm9vRUr8w9JS8
c8JkG/0U4MQ1UKfBcX0T8jIeLuwRI2300Mc92nohyoTMCO92nFoebT2gI16Zy1i5AVqPqqQB8vbO
6lFI3njO6LmJ1Sq32NRLFyIFL6uZJtJHay6thSPhyAaj+W9+V3f3AEOUEEBBrfIBlW0Px0wzRk1C
Ja6HoVvMXoJUZjAbE9GZZPgrqGGXfe/+Gl1cpFOK4/++JoA3JEvY+XZKK1veyHCKUMuqNU77ZhPS
duBiG3RtxdOCEmmSCpXzbtfVkEl17LqNz5UrILxP7dodNsMg2uVKoWotNws0d5zEzJbjb6q6i+l1
g/oO3eIKab5wbfOrKmRFc858jlZsU0d1eRMONS5TAP6iIqV44HyDRqFAic92ll/2CL2gHYRNsWFs
YZEAQAT4N2VAXLd3jINAtJ8mywdNqcXpfuDBG1y/vVpu67Zu/KzGzeuuDScIaI2FBdGVspYHCEqA
sgZU8tAPTYyCj2BiI3toUcFHrXnX+0skcLnmobXTHDfkM7Crna81BJ1HvKg+9pbU9QtB9oMM0USC
7RssbXB2FjO8KbVu0HefRtxJgayt0EebPVGDDuKDdegBOvBFeG7Fdlbj0tuq6jk0OiHhK6AXx2Eb
6OmAAXsUBh1OPTTX6qRlLers0Ck2aKOLWSaC1mGTOl0JnCWNzIC738wXgBr60HlAClvee50OwaGI
tIw2blFM3gOyAXsCZ8Of2uvaQl87KwsKzfMFWpNu6jJ0pdCNxcH9PI7z6OALcFpjPVo0ypaZOS+Y
5WnK5z7wbhulbNwBJtey7nGqj2f44tYGNcfoxZlEz/fexLwAE84ECsyQi0U1T3YcZEgAUsh27ACa
Q7O6w7Wg4Q5FpW4a5k6e1XM/Dts6VE67dRVALzUK2rbtZguLXP7NBTzpAuIkHsldPg09rsyGQRYP
IogxOtVW/bJI379lY4hIDi0kHe56kJdJ4jWl+BUOnns2IsrzJ6Ynp9pETi2iXS1gonVJVdcplB9R
At5p7cbPBjcKVKsGzFYzAQ9wCYFaFMKCcBzDgzZe1Gzl7E9Y8AzlgbQeAYppkjjQprqeRu65V01r
hQaetTxAoZGH4UvkDVQ/DVboqy3B1PCsmCtK7/1ijlGZtGxSn01B7fh7b4Z/5NYvfau/7nANu6ch
EfAW6poAbV1P2WiUAqz8iuu0XyYxncJ+40hKyY3NqgnvzuJDn0lCWZV5JrRchKVlcTNbK2NSQElm
76cwlcf6ZGLOMsp0dGgJAqZfxhGSOLuiwuRV4wEAkxZsqFEvC5a6ACBHLSZET9mti1676NxpazyP
2rBEzZIuda3ShQYqvIQ4uCVfo7IsSjgVFRL5eGJaOSHL9FnJf7hqRhMI7aHe+x7Q3v4yRNI0oBn4
Y1PMaWwxYPs2Y+iK8EaW2kCedGph4xhSOC5BSNEbK6QCHS6GOPmASGnGhul8hIKs2dWdwfmYeXLU
SCFgblV0GW4mMIBMoWPi3rEg0gqp5LTQzTzPDoT6rdlfrpuhcua919QO2sehp9HJxMVcpyEh7q0X
wU8NTQFGRLm3IYXg7HyncmkCstfgXxKCjvZuKcuIAp41Lm6TNGUDedG0jXv4lySVrqKBQ12MVepn
XVqmvxgoyJfhBqjIue22BWyp1UsEbTa0yErssC5zoEcGRP4gjNs9NsC7ETdjSxSg9ELwcvm+hZGD
3W44MMvFvImVqsxVh3pmgfp0xUbopesB2BwL6fTOc1mNF7dU0vaAkWaznjceTrmhSBEgIm9DAjQ1
hgQkNo7sr45tjc4NKjQz0ppZd864M641I9OhurWXPZZuidjkmjg8WDQSK/gmlG+GqxEiqvpm6uQU
CKA3oFX6hLSd+5cKwizulaulFVxUaFbRPFK077JYTLBYSQIJH5IcdGPLPAgwd8evCk43qKJYKNqr
FPciU6P3UcK7DEGcSXnnF8gCh6QLS/Krl15TXLQDerQQu5Jt8RXZai82rIrCBwfkhCtMXLjAJN3r
XjkItMJDrRiuoN8mHzAq6HQWpbmIOQ288xq3AfpgKqTZL3RU7FV0quBnbT+2I9qt2MYo9jZoIHYw
H51yyvjopyMKh8EZ1T2gpqYkHjsvLIiinUH7ZlHPDCsdqxD5tnyaWePfS6a7rwEUEdwvAXOAjeoi
I70dR7Zen5UUTqUppB8BuYsDt7Uzd5wk2osRjDEf2haylndT3PvMwv4VtTyDqitpk1FVDh4KuNC7
ykbQ3/x/6vPv1OeQrRxPfa4P6Oz/uejlzz8LxId/9a/0B9vsL7hCgRiCTeKT+CDC/y+0N8Dcf0Fs
CtbvoQ0Avhvgb/6d/HgEOVOMyibA4TAfgAT039kPCYH1Bp0Y2RRGBNvD/ScV4j9zHws5V+hFkKNa
8RwnKAQDyjKXd3EIIzRRls6uihb7H/GT/jv6qjQLdXYbwUNYt13jf2VqgOVwu5woAB97ckzaHzVt
dICRUbLyruiam5jxKBv80P/k4Eg63w5OFFeCuWNx27XNN5zO7r4r+1Nu1see/PDzN9V4Mg4tarR4
8gEOwKA7uRcWaO8nKFWHJ/xvMvvfKV8RnWJ/8biy2vLOsxwISU5Wj+KjHWclMPL7Nyv8ndL7sedf
sbUmfIK1LPgIx+j5op/oNoSt3gne5LHBseDfTg4cvik0tKPidmmBEys87xFibNhzf2/Ndx782Nys
6QzF2CymruPbQw6JdIgC5n0AuUWVfWLdHLbNO7P/27/8zatV/TwvHbpAt2XIFzi6cH4mfZh5zz5Y
CzMF/apz9Ktlh3T38Vc6Ml1roVIUTsmsWhbdNlpfLyVOqbbwzIm1dGzw1fYFL6XrOj8Ib+0y+Ga1
aJmjPvz08YOvLN3/XqjOav/SSHIdDnq8HYSzcUW9mZYepda9qx4joOXkkgieNvSGimZjdUFCyrNW
fy+Kfai2+G8ffy/s4sQXXanZ/fdhVvtd9M7gLRCcvcWhD/DHtF3KC4vdTc1VUFIw5V8PV9EZbeXR
3Y/RcwgEVIct2wpxXtiXDPiAf/8hRv/wOziuEyT4W2YZKLP/IkV84kl/T897K+zwrt6sMDuSBZur
cbwlgEEQ8gqGThpgRsh8AfCBM5mEwavLksjIxNbSPHU9lYSAS9pdfE4hffzx68Mp8/5KX8WZFtUi
S7oGMFkGIP0UQ8VQJBFTsG/EDC1oGeyn6Lngt+g3OD3yTPuyx50Sgv1QI0gL7wCLUGf4ZUq3BYQu
IfH98ZP9Frh4b4YOT/xmhpgJaa0tXt+CgoRegQz302w/R7jMUXLoKbWHinuP6zbn947VHrAFY3db
+M0j+CmXgy1+1Ty+BMDkOSb1nWusKw0vx3kov1gDOGcaAgrOjNaFm8rKXESOdRVqQD7matirgnwJ
JvlKGRKQIgCW1Zm/iZGBZSCyuKoutGXSuijOZIQkbVmuAzXf415wbtsFcsrwwqrgqmDZ54cZq50C
VXJ4w4/IGjzntrGGb3UnrjoOVXjiAkg5yl1Vt7c1eESJsKItKpCZadvHyQL1aKYb6UOoWE0CsL75
HJCZ89Dtd8MoLqJ2vCZOdwd+0raEMkRqdJEbEXwyCq5iuDMxAC0VzEvc8ZDWIIFKAqOrnYYt7RXg
W95NtRCQm/Qp1bZjgWod2OcFR79p8B0k37oo7IBqsvl4OR0Zel0Ubia39mIG+x/UK55j9NISl/Ov
nxt7dfny0OSMAk5ELoR7AIMV11FU33089pGzzl7FbnAEWMPDg5G4HQ0Dqm1+ddu0srlpRADizccf
cmxyVjGcdARJcGmG3Ezxrfba88amJ5AEx4ZeReRQDk48iFDklrB0srT9nW5iL/v4uY9NzuFD34QI
UDwiqyHlAF2JCOo7PgVzCqn2jirb/eS6WcXH2Y9gkxw4MleWyeFJMifgZpzSQjw2OasQp6Fc3o3l
IvMpxHkT+6U8myT9Z65nfx+Gay9X9O4aeIC0Qw4AwddwqRNAoH9+PPHHHny1UVlcmRpcUJk78bgA
O7rkkErjJ86k9wcHfObPtwoL9FaNE8JOWzgQaceTQ5Xon1k6/GdSvLX7R0PQtIVIr8jpHH9fQFxN
+to+cRc69uCrvdq6qGt5fa1yNkQ7FEV4NoAqcyIYHxv8/+xRg2JehMFRegZNzl3SqQB+/DPvEzCc
P6ccTEWpKYkQZYSszqDz7WdNIU9p2R5e3P89ySFi9efobGSgD9SDymMNvKS/QD2tpfeCNhdOu/ya
vPq8U+0Il8GuPCEHdWyyVrt2CAKz2PQwWZz+wnpKSYd61+fmarVpY7Al6eQpmbsSdKcqDsOkhwbD
x4MfuY9BB/3PuVJQsCprDuLfqMLupWO+9XUJF3CfxyLaoIplbymWGVp7wr2GZxv6RcIUaGr5zh2u
DOKmG/1iu4RGf5mXgFy3IJ8nHadhZgWAtuvWTJfS6B80GNCVHJ3gkwtoFRCgph7Os2WrnEfRzxId
t0QDiv7xnLyfjAF69+eUFJoVMlZghLshuoSgzgG/ScJHG3B+oI3lpWaVBlrMHvYff96RxROtjvMF
PNW4s4TK5xb0YmlT4Bog3/+5wVcxAnLoBeSWQUk3Bqh7S4YgQqLheGL09w9Eb60Y6BALprbaqNyP
oHheAuxx4U2KZYN2nE8d6MDj/Pk2dOOjFRtQ0GitHhkDaqQb9K+Wz8X+6PBO3pzo6LNxVc/RAFiW
QQPPH34EBv68H8+9c9hE7wSiaBUWotkyrK6lyCHj4O1t1TsXaqq/A1GAm7jgy6aZR2sfRRUFhBzt
5qEhAiw0NH0+foBjK2sVOvqwRZQNpMzR2b3rubwA6+fX54ZexY3eajwoDiiV96H3ndveD3sYf3w8
9G9bhPembbW50XAguojAnG76GZVpYUDCIB34CsoC1LqU4HbzZvZAjwmfgqryskk4aO0jWIFXB3If
HOi6XbwUMGieYn0fss66YnVUbCdoTyK7MVZqFQUsZpnCcQxs/W5xA3jDcDvetZX/INBdzJxlEpmF
5uBmtBaQOiK4ZCGqA9TmKHam2mHIwPMg26hul9SzhbiNjM8B3jQwEQw0iLix1yUEyICMuUv0TGO4
jMoKztEECJH73szquaCTOXfQmwVbezr01e3vGgAr4AbDJjMU2LdlcuAdFwb2bgri53Bk82ZCsx0c
lZEn9Ty+zrWF7i5De/vjyT+yZMLVhkCTozUG0NJcsZlmxtAlsRQ7EemOHMxr/1X4YEbeCAhGPqPL
kkKjAJQmu/sZBiFqDlHXQhaAg5/sNMg8lr4qdx9/pyNRKlwF9FFW3lDa8EhFKK/2QwEYnRUzsZ/d
8cQnHJu1VQh3ddtSAFph9iqLS0B2o6R35Snzh8ON653tsAYqU3fqi9H24I4LEklaxRJMuRiiDXNl
mb0Dw4kTb+fYl1jd+OYF3SY7dAbYtIkbLYtvYNI/fO4NrIL4XFMWGTEJuHsw8jWShN119gL78ICe
cvk49vSrWGcgwtGFteG5XdmXEzc/QJJ4+tzTr2KdBD68mUrckSRwWheAarrgAAf2FRCdp47pY0t0
FfI0cWloGxXkbm3HlyC1jWcklDzlJpo/VSEH5P3Po05bOjTSuEEecJDcZs98AYHrhCjykckPVut/
CQNRjxxjWy14RLqRVxx04o9n/9jYqxsMNZMu4RMf5OhkSn9XfS4ZBr/hz/kANxdkSI8GeTuqPYun
l5LEn7uzBKvl7s5AuMvBDvKwjq0U0GmAUSaIL3xuQg4T9ebOImMY8Joo9nNROXYW97OXGqc6YSt2
bLZXVxYyzYC6tizIARABA6NV14Wx+hNPfnhl70SytQ+SnIVyNVArOYD3/Hoq0EgpY1mf6diBvFLs
AQccTlb28TQd2VIHYs3babJJJEMwav08mgVgH01fA+IkretgnLvtxx9xbLJWu9aKYwodLMfPJ16n
wCQ8Wm7881NDH+Cwb5++rCfjcmnwkoVFofowONvZd8SJuTny4Adq0dvRo0BVtBk1HtwUEEuJuvux
cj53jPjr/QptCEHqQOYdQDdwlYPjK/eeP54V9zCz76yg38pjb9Z+AIO4qoFyeT43l50KQb2laTtv
3e6hqIps4FdzDbs/Zzezny55bckTuAAXJNiHQ5Mc/k+c1wvdLsWJuPe7X/be86x2ulfNvaHQaIfG
6ASayJxGc5s50IMC/HxvF5doVHj6JhTNno7XHYCmPfQUtfB2s0Cx+dDEEP9QFfPvUpN/eNlv5mZq
mn4JgrbPcTnY9q0PAqFs9Imte2zFrOJC56maI5Xs8yLyr8JenAOhdyoSH2mjATD155NXBQ0mu4bp
ENBT03d4O+o94+ULivP1li8ENVDhmz3As69VMT54Dn/kEOO4AxqapNyHFCYrA3C0aVlvxgB9q350
6owAhnUzOl552w/4vUFF4Vnf86/1YI9QO3W/odlwRUBa/uQMreINWFx4lALyuZZd/XLdCviaCET+
jxf+kTvg2iplYX0AX1voV4u5veqNAiICiR30TSAbVE6f27neKuZM6CDV4OC2eVjOL1qXr8H0+PHj
H1k9v43D3yzNJYTyE9TtYOE4xxsWN3lTAMb98diA7b8bE34bML8ZvFbVIqplbnONnuW+mhfnnpO+
uYJRPVQL2rrcx2zgAMhFAuJnAORdd0S1d4smMh0m3m4nquosgnX1a1X342VEOhBqapQOFTJBYCGc
B9+d3W2hpp+zJEpkUw8ZQOYja2H15zry3kEg8u3uLdulUNDixeQrJ5FuBe3XTxbLvFWQqpelI60s
aY5dtAvC7tFX7YmAfOzFrmJOGPnIXFvg7WjU/QTj6Nk55bNxbORVwLEncM5sDeJ4Kf1y4w2B3IA1
sPt4zRwbfBVw/FDCeXKZ6hxwXbZxSthpGS1ObdYDyuq9U+r3z9+sSNJZPl+cGcOH2xFwO9xqUBy7
7fQeLXfmA0PSQCWvfyGHo73+GYfOjnkxMvv9oW0CfmNWtRCzA1eSBI8A4G19qDOXIHsUU5X2zj32
abpUDxQsjIg/AdiAOzLUm937YhSbAdVJfJKKnif8FIDgf32sA8XFz03e6tYz2ZbbOF7b5vNiv9Ie
oRXSgCc285EXQ1YhCN1opyG0p7kce/TKoYpbu59752R156mhOQnqX0fzQpSXvTvccP25uElWNx5S
TpBNWdghbqLkE1nBBvTlL5+abLIKCy0CTGV8eCP4wb7wckgafG7cVUzoWds5UzDTnIDdkMWAle25
luH2c6OvwgL0KjqGhBOj9+KqLPQz6nJPnxt6FRe6XjDKpMdy4Hf9FAhtDj1P2mWfG30VGCq/j4CP
d2m+xLIHTZtee4Ubf3Lw1Q2Bwy0XYhW6yU1bPjlBNaQg1H8yKySrXVksU0SmZe5ywzu6LSU0a8P+
c6/TXe1KSOMA/4Zbbe40MaDzE/RqWVy4Z5+a8zWWdEHVqQyg45l7wnuCMtJrx5Hqfzy287sE8c4N
3V1tzqLklOqgq3PbtXYIxJfY9n7wiFjri2gPPVT4gOyHeX+I0fOiNpV6ClCLdY2bmnLJjIcUm1m3
5bhsiCY7ycBsB8OfPmCEFoVh0vqXLkYJ1Ihorc9Q+008ZvbEuaxLcFcJFmn/1CP7BM0hIZDCVEom
cskRwHnnn/V6D6mvQ6gewinhdgNqwH7BsrAme4/zQ5Bq3wXfZugZpVJd4S9derBJJQlI4a9R8cOO
vkAaNPG8GyS7lzgMIIr+Q877MKigAIu6KhRC+iAVTXU4FnpwCZ3K2+HTRaju/RK6j/giNb9r2J7i
+1jVz8JwvN/voJn//hwM6aAWDBmRZGyu8GsR5NfxHL4zA7mFEi771zTCRABcxZ3ycH+Z93wYQGaB
Wtu2KX7qkW8xITjNRpufF60H1XI7Y1CIhijKubK3cQFGUrg9nHEmdBI2tje9oy9QMXgqYiAt+ZPr
7ylcxzXSGofVG9D/n/AMJeorZcvOXOdZDiAad/7X2mMXRac2THRpYFebpXSSQV25wWWIBlJVQlgG
FVQNrn9pQ/FnAT9O6rPDFDrQ70VSpu2tlkGGJ1fqa9P5iT2Zi84esrYCfJBnYEccvqOrnyGPfIUi
QGIvdiY+WVT4nSS9uTxUE9q9cIFr8qGBlqtT+N/K4ZTv9WHRv7cZVlG/rIaR2RxpBES7HkLlTuhA
abUhUP1PQP1XKXj0/omtd+Qod1dnQNTLQI7AhOS0Ki9Hv//ilcE/slv+O9N1V2eAoILTTg80D3Tl
7aO+CMHUgpT1xzHj2IOvzgCu5zgoD6kuOjbPbIJUrmInapnO4QnfewGrI0Cgae37E6nzDmu/At/e
kdM5Nlil/Q3W/+HGM9DbCUsPLKRqgR6levz4Wx179avzoQWTrZ2boskj0v5Cz8vKi3jgD2As0V8E
PlnXEdTDT1wujn3NNZ5ZmsIL+BLUOawMxcUE3fnbbigIlDVrlD+0NV+B5VanZSN06hU6XrAnnXjP
CfiGkJnU+zosnRPHy5EvvoY6wzmkbWUL7yy76fkV+BDttRqi9rmGPAyipik3ummHz62dtc9URKFX
tpgGvobz9CLa6JmBGP7xCzzcU99ZOmvgc6vIwiRALLkDDg/iMxSyYjrGaaNIvYcsTXxmxa3JXMft
T1S3jmwEZxUtwtkx0HOjbQ7tjjEFwAXdxvaTjcbfnihvwlwEExLmo1ma06n/2nUcFGj3hN3gsede
hQdSycGKPFDXBTWPTjB+Q73zxGI6NvQqNhhtUdV4bpOr0H4shuZJyJNOxcfGXsWGvhmksnunzePR
fipovG2FOnGB+x0Z31s8q93vFFGv29ircxlCIns2NoeSCPMeBmPCTdW4UDO14Mc7Q3BIuJt2Mrch
vGrAOvVZk1W6dnZQJXZBOrZYZhlovE+QwNzUZSwyFBWcM8lKD+qbZbCl+BLZBD9EmlWFOCXbdCyl
XuNp5WDGyeFxleu5gwAL3XaIJJBmSzsaJXN3i/uMAaACf9hQKqTgnR6uWlPw5Idk0/j54Ua1gEiE
U31Ycpc+cHbezBa+Ed3hZ0iqVcA2FBp/uK1V0tscrg5jBAYjbls1+cbonR7GjHjoyQ/emRp/2Pp5
1CfOhSOv3j7s+TebIWChzf0G3w4X39rsnFObDFInhzv6O29+DeiVkNGeUB2Fg5DDq3tTc71F8XT5
4gVTdDbWbbCB7aDcUIfZG2dqy11nuZDUrCDQtYMnwpQCbg1RykXCWcJXULACzII9UrdCvQJimFDq
GRyo8g+TvJ5kjaI39KaSMYQ6ENHVgjg1jfB29uklcQANE9C7PoO+fg+xmgDSfopP9GJS3ZDKkrnn
tuS4iQwNVBsqYA7xhjzrS9THdzaIiv7s3FQKNiJkJhUkdwDIAGUYkk0tl0lYcaiXF1C3TzpomGcd
TBagGQidJhfK3FtbM/LFm7xlC8Ir3ZDWqn9ZempeongKfo79yH9WEFa6WUhPoVUJzcR4wUMAwu0n
Qjv6qYBtzQY7JAQbHMYXhEduWjezfVkAxL8NwLPdk8aKsp6Q28jxX5uKmE3hWFbqB608a1Q1nwNn
F4L77zaXIBOVOyrESx1BAppPI0S4PPYT8gPlI6T4vsY9b58E8/wLzx2K3XSQM/ZtzlIbkgw86cg0
3nR2q3aTmqHzG0C7ogVAJV2gEnvuQV4dJNsQN9UJDpusrx/bWvLrxuJNZsGt7BE5EaRIwccOXjzh
eDeNkrc4rlMFPfMzKEuUG4zdJY6tzJYa7eAX0JWe+mFKG95TOAVAsb6gQ31T85EgCVdWouvm2zTD
wMBQhBHD4gVyk8bNpAUXFIgNDfdWE2Kfcu8XgEPeLnLL7gbDAukhrS+6BaAaPHGgBKFKgqkaa7M3
4IXb6CYH1mujYjcjneZZOdTqjDjCgiMIpBBrFrrZUFYjmK2ds29g/dhls4S0o6sM6NRdG+4Cwuav
9uQT8IG9eN90s71T0N0DwRo6ZWNfxxtbBn4OU4LutepK4kDtKWi3vebNeQFLxwT4btzKQmMe2q5d
qsS2KtT3SWw8kcCnb0gkYivgYxDc1SoGAmlQyFq0E8JFF05TkHPz22a5jHGG3krllT9VUPSbsWjJ
q1d6EtKqtOhfKVjl29jy5cbRtr3rCzfKTGyJ6x4acSmSDPLE/IHQFHIq6qVpSbjvJl5uBtMaKPfa
0FV29Tj8sj0fK7S36XkEvt1LLSPofMLqBRhJatArtuhOg/i9HYOySWtiQflc0SCJfB6D6atndbZA
pWMvu16/FL70z2HhASn8vuUzdoTyziEKsB/liIRXI6UiwkmU++wL0PGhNPu/HJ1Xc6PIGkB/EVXQ
5FcBCpac09gvlO0Zk0NDQwO/fo/27e7W7Fxbgu4vnjPg28AUgfxEFv7GqgyinrWG3tmGm/0xmoV9
C4E9aHbWCi904sUk9Kyz02qs6jEf+zDJuE0Opg5GmZTKb94sqA4X13CgZ0CrpWN2ZbuEfm3/c6ug
8aLSNqc9AyZQ7SbKNRROC+sOs0CVHqEHeytZ9VKdN9sFec4uj3UKJtHeB9KswgRBIbOjrtu86dYt
Dw0bNa9qnB04MrbsQK/lAevvVgNns5MFGzQYLfLTBqKt2Mmh2Z7XkBdnkXr7O7obGytB3a9erNzF
XPcdrB2wr0FjMfwaGFw/wunGR9vrs4k58EX9lIafXv8id3qDFktRqxr0bz9AIEyAm1xVEcKeHgP4
8sksRIMuJqzhgDhSG3QnWnu3pE0Z6XxjdTCd+jsJ1eewqc5O3H5iu8rxxybe4PvflNCh6Vnw27Q5
Fp5htHtcNgHbPmtuX5ptVGc5WkYCy40iZheYKtmQaMbAdbMkbPX0yO79EINQNZNRMdVWzRo4RWun
1LDBrO9A/v+DLbB9jczG7dwVAnejiwgCEtoAGyZMe+n1FRsGHGHbtTzwcD4qwz/CsxNXWL6OVy/s
Iphn2tmlsyfaWNBL+76yeQ6bNt0HO7O8bcdR4cTsFrBL1yuxt92xivxsrpMrwjyZ3MlJDE+4SW3l
W2TNGfHrqEXU58gUgiLMh9gpR+XdWWMnIpf/+am0ghc7bfqSMYp7lP609IlKg+p5lmH6mKuCbXkm
c6EN9XUQA/HIjR1of2PFvwKupCnp2fSGdJkrqyGLF571Za+u+l4bn+IFAos7xEspoXrW3DjL0p7s
qxmDIAmLd8d7NLqy34VAfu69tRhhQYBmnnYrffk2FdlNPsztoRKzk5iAy14NObTH3HGLu361mt8y
91jTW5b7YEyJW4rRvue3sqO8WfS/NIUcODPkHKk+nL+b0gn2GxCzd0dZxklPvf0xNVbN0zVl8WIX
nG3ABqBEmJ9WUf6YjX+fl40TlaNlP9ads2Ghm8EOWpMGg5M+a8EF0DjoeIKx3bAquWXsBTCqHX+Z
ANa4X5uzOqD3+IECsdT7uqWHEeQGAF5pYYMZLHU/NnrcjRth5TzbGB7sjZjLapqktoXB2Xg1CuS5
mww2sZ3EB7NrakY0c5UiFvPRCxG17taGf5/ZX30LcxsVA9JItCFcGY/EMz8mfK1d6XYefy5EeREg
MWiYjo3r3g0IWhdmXcQ+lPUJOENxAMTEb5SpbD/klnUIsrn/QKzWHgJH+XeDkeIlrHrzSXu1ldC4
qyDApzZTvWZlHwr4M/z/Q00hFjH7lxamqL3vRqsmzpqA6Pm2L/JYTrMJqB7sOPyJYT9Nno5EGXr7
1Q4+IIwg88Egsa6wm+qu4hojdk9ssI5ot6BJt/2C4MUMeSN4R9NEiEUBMZlyNuQ6RyWdcEN4ONm/
GXBwlPlF7ezCoQXtWTQG5KbJLIYXbw1gkpEJxLkVYjroveqAWWQ9cBhRw3NG8zC0I1//dTezsAwU
hdbsB3gs2Brthyw8zbW0L8yuPTlFDYAfeNZuc8B92SwwM+kg/10j2zsWddF1pUKb4IdU5u4Ch0wC
o5uKIcyWO8OsEAK5GAwNO3VOfZvryAeKkTRT2e4AUfg3TSc6VBaeca6N8E++ld6pLRzjAqnpNTPB
oZhM+55mfFkfXlhmcelUvwMelmOlujcfUCX4IwvUE+vb1gFBjPHqGKXxRQXUjIbebcGoLuZ7sxZI
M4YwLq+mKzeYPkZ+wGh0rBa2kWsdg06mr96khwtCkjK+7neG7frMYaJjZSzzq9zM/Ccoquq0ogQ6
CZnJvR1wavPGohPAu8PLMYbFwa7HEO7V2EQs2Rv5zgDCcmn13O0l3JFksWc2hcNBRaFtPW+gJHd9
yG5sP/repWv87NyXSIWMsLVvoKZfIZJDG0DbHJZ/YVML9EO4F64f2ZXWZjgLRgQOCIx4cBSJaEJy
KPzR0aTd+k6OYrx4ciH6zax5etiCJXjphmGaAK0W9k8uTGvvzUN2nrf+nphRvJTz/DaPZRppxv7j
dcvMeDVE81RWHZEG8yIJhLrwfkiH6Z/pVPomC4tfL+wBVPaFeMW1ZgBVS53uiIoOqRG2YSb7S/8W
hj0jzalJ5b2b8vWSSlKKCGKYvN7Zctdh0NpxVqZ8MEYbm1qaRsJR2n5UrdrmCJhnFZtOUXEWVuxT
l2GAk2m8W2Xmn7e1Kz4drysPLDkDAmuaOvaLfD0uQfNLDZ/8Zhrzc8W5e57YMNkvCv9Kmrb/ateH
4cpnFPOB5XerLXjzLSK+HowdU6fWugfIuUXSw/s1ThV4bwilR8u2ORad3KFrq9EPTdP2k6cbsKQu
QDO3GkWILsJVHKN5KIZ9CERHRbmDB4mGt9o1eQ/iJQ0uZWsRHRLEsJpb/XRIIvbww2QiqqzjiTI3
JrlmZ2OzHHfTrhtCcdZ51uzKoOmT7Lrb2/nrkhhF9c8xtfdoA19LJgq0+6X1pdpNo9G8hL3TsALR
UFnn5/479egYizQzdiXqiv0y9N4BUkRzAqAVEu9OLYhc7CS20v2H9Dr7sy/cILL9zYy4Pj1A9sVy
ZLdujI1ZT4emT8eLLqzsWM5bezstVncc1FxFVrqOu5mZ+Kj0pvBumm3ndehUf3HVMCMR9E0guDxS
yIQZ48s53kwgXiQDOLS6juumNNaBU6rL7qoJXk1QpEFE18E/eXbfvgW6v8YNnnkx+RGSGl0U4+dE
xN6KOXBp6+HOyjNFBkvvTDqjSjDPwa4fnCuydqqey5WfgMq5f2KFJi/47ozwfVQGeewCerQZlWMn
QZcFb1L5qtwtq8WON96N2yHV231N8BHVve/8btQVoMznAJ3JY9PxZV5NEQXm4v0FmmYdO+EPUeWZ
DpNkAPwscH37wvX+dJMGRmrCn3BC49ex4XQBhLH3YkkdztTQn2LJ1vRLmHHr5XXWnDNob+cV5lLc
d2F51rXdHvn1tr3OmmuTSHk3Zmsx1tK34rtbyvehZeVrIGMgvSmte72NobFznVYd3WL8ZcTgy61c
CLmrrvNEbuFfMK9F0lg5/FthTcdx5MZWfc8HNY3mHZnwxhg8K5XVIN39WnFCBdO43s8Tp9vaL12k
y2x9IpUKn+A/4dEr8yWZDHwzrckXxNaDF7e12uhCbWI/pD4bGE7Q3bbXnMQV4LGHpTVPhhl4QG+L
4aYLYPGF1uo+1wEpPacQSd5qzC18Rz09QS7Lk5QFByZ+Zp83wbOfWzjf5o6U04zsoWNjTTRGFDCU
t1eW5eznlMcKhbl8Kxdgk+wskiHlxW+WrSqaVY9USAdWzJZSvbdC0R7KdpoP3exZiS7ZDG7FUu6y
eenvZjHgh9Fj/5t3afGnRiB05qL0XzupqpPhimu6LkEsghWA9pXi9zMGssdt6k65CNa7LqzTyK43
54DHdb1L+VsPizlvR2IDGVsBY5DppgBZTyitWDXSj/Ro+fC7HAXfLLa/q7S92DBpsTV9uD0UK+2f
uW1+mrowHr16NpJ+6LxXOGHpsSf8Pkuqv7tgI5lYmhRA4LIRddhBsb9C74CeO+5L09fZ7VY76eM8
4KecXfYfGsITovw6L26nzrKfLIH3zWG+6ZTJbWAd0J1f2WkmqyDTOGF3GhIcTH+047FWN7YUmwY/
oFHpj0fFBbUz4DKcEWIQE66+f+dpOqyTbIPbEY7YRYHKY+EmXDFjNNl8XC1GDlrg2DwXqP8gXIrI
y+bij2j4mDCi+Q9UPxzYBtMnzkl2+6COfvSeO+7boXkaZudezGt4WNa8jgNVlHcj63g7v9Piwcvl
Qxc0prdzjcW5MTs0rkj0TGDWi2/keyWDNw9QIgaQ4k8wdZEwSxWbavtHBoblIv2oUGr8Bg3mw2Hy
48JfzHhaJrFCbO3w2nrLp5l27ilgDTyp5FpENtDqSHHPvdCNhhlNIWc/FnhDunyZWQqai8vqGqwh
GbzKmadkwsv+tYq8QiTDgAS337/U9wWlslonliKPneyxuKHQ9VgxhUetZGsT7CwD76ryFvyHRplM
OSiLeqrdl0EM4qZrOa2cVh/XRU5P1raArS++e5N8NGCk8lA56wPpkX8k8Z4R8UBvmOruvcyze6eZ
eZKHUZOdecu7Gk3/bzVSA+Od64Onis7zWZSGeMqdgv1Ke2rehiFzHlI1XMWKctnN/VAmeTYw5V5Z
3g2FE+uucEmQO9NPmT0K/4zTdmfnzjl16OMHOHCQJolsX3UeEoy8KmINpuW1odxwaxKa/i2nkjoS
tPnjrNYQVdZ4W3XlK59ZAT+//1srS1JOCqdENx4N6Q7zowqeCcgeYAmQNlviqwjrF9W05YlhXqiN
hm5nrLsBaW7KVbNoqhCrfUeuAo81k7cN50uqyzbZ9IbVc+T93PmmX95OhTFeDHZ6qDe0KHfqYP30
F/saZAxWpMpijdIru7fDKjaGl3Aq0cG0hn9TzunEf+Ouuw3TLEKfzUyyvKDYHU75mxXmoPGDi4Lt
mSjl/fFc99Vx3OXN5nE9FlaHFw0lyAul/mJvtLk6eKqAutikAV+nG6fTdOjGoPk7ZZOFr8vXHY+h
2d3kXu3tdavMo9PZXkQyIHfZ6i3Ia1rGT3Zuw0i27u1HwzZ2ZosqysbPejAApNwYNkxfTT4fd02B
3MWmRmnmIUL5oYdLMjQuNFs8w75s8qQmDoo9w/DjVoEVxKzavMs89G4mQb93QstInbi828S47ny/
JGkwsxuzH+NuGHPuUUvvW7bxLlNZGY+bkOWrXfKp802H50C0MplCRRRgiHs/sMgUXZfXK2jggbVk
kEQDP666+mY7Z4yI8O85t7xYcnneys05X8V16DatS59JhivaediRixv3qb1+zevVv9MTpLi+OUfd
0tQHw6lmIoDtx7tWoZj2Q58xhVGvriDjYLBj+koFuI3hx0ITY+TXsUSzQFnDqB/tDmCqg/W41M1Z
2Cl8gsx+2xofbEsPnlT4F6lZFhLjdBmGocRkByJlHMUFBib83nAek2q2fmyuNrn0EfleScA4G+QG
0+dMNcUmBrWW9NFxUUtPW7NCXh6Kd8+nfl3KNr/vSShOeu3EGaicGyk/8CIkHmyi9fmNjwDWG+np
CkyctnuwqHr6lnzNpQgegnbsOFrM4EaGKosMQZ6HLXBHl2HmWg7MuPK8aW96IarqbklyaPeI83ia
TVePjwyYlj/WpHZOb77yRHAFGkURpbiNd5Ywj1pByYJZQ6x39Ob6spnZ12inN7Lu7mTjoT41lnOx
PY6bF/vmcijyQtKe0Ex7uEYWB64HOBd6qxQbCjEj3G0SR+7g/GE8+NmGMhzPKyf92jzNW3oTBEZ1
9POwpwqBCq6utkTa4VlxwSnMiCuzwVm7zcnGM7/Lm+G+7O3LYLT4lZrplebpA2yds5Uuj+PIt99i
tI6tynWQVG7Iomf9kDEKtevKAqeyW7QPVRV2e71s83OQeVTEi+1P1op+XxhfQ19+bTZ1fQfaQeS5
NEZkpdkbxeGxD5CzfLvNdtOtMHTzHH5/UfKoYAUcsZvhxHuDJfxS0/MalP9aO20sx4y41Wg//Er+
y8aaSWoui7QFr8pW5qXgojf8wrqFnv9EiyXamu1RDGZzEmJoYiVopm0ShmfQ5BjHp99yto+2x/Rr
Hy4kQMMT5YLqgMkygEmMCiJb5gs53aWG/B23m3VcmIONkJjkkT+G1W2+mMadn/PjW9h2ndI8SyaZ
OXoQSbltHj5vysyZI+Izs+g/LCncjk05dYTxIQFt9IwouY0mIKFRigw7HKgk6bw/FlXGdKxo0IBc
BXJtPal3GYC1dvIUusGYXyppHn1z+8NWlZloizCJGG86LtkYRnOdUn1al9seJSETQ9+Do44EksZO
kMhvdfnjDeF8s+FfpA4GPnOBbd0XH6UsLuTnZ3wOPL0q719Syz5L/6/rivfOHG4wM4Hevic0iKuC
YogXVsW5LBVTwZTmyWu0qbfIa8fivfXan1FzXIRWtR/s4o9OlX92lgBerqLmB8jUvm1E9/S/l4OR
9ZeKCvtu0NsNDGrFhCpr0IalUV/7aHQFp4u01W3V0w511YOzdjdjl31Q+0SHEX6FbUcBrMePy+z7
brCaiylJqYfCsk75gONd27dVOmTxDMaX/oG4Fwbj9tlggZMWfnmSE7sa4fbehOa4c3R/WBlsaeFa
RRO9tMh3evTfrXButi3bZ9kzUJOzZTxYmrx2CT457m9TG8lt3e8YqybamzZ1u/g11dd6+Zc54XTI
O46I1TF+K9s4WsKTJ3ZUTqQ87YlJr5JWy1R/67SrDVTXa+AeWI8pKWRjvhli5sJqOtq1i5kEvRb4
6Pq1N8KVeyXA+UDDbwmZZfOHz1Hov6NBa4oup/2Yi/k1vb6qXlijrXV90jerdwhWjJnJnj6kQDun
xb+KBXZDTncrNm9qWUQQpPvVC/X9f0g2+qPBVqn0chHj2300F9JfcbWMFKxp5ngMEnv2PiiNe7Ho
rV+Isk8e44NWCxwOSreKKGrKxE675iDT72JeyHimLjaWAX5tW72vVhFETt0gELswP25GYNoTBCU0
8tGa7fzVfTJocc11/28i/kOCAVwytSSRbMuM3GrS+TGdvcHIuqH8fje73rlGP9JlJFebzmtWdJrz
zEc0Yx7yzeJcTebZ1/xRtnvnY1mbz9frTMjlPJlDew+B+olVmSS31QEW8rsfFj6kXRX+hfR5QCoS
VSB0UYWaP1lj+bHW67+yQpjduBSkA/SXw8jC2goKzagfgiF7MiUpd4/6gKbkci69dD/joEvWtDw2
vZGC82nzW7cQ5SEU6k2Pgx+tXntLjxOP0EKbxJ4BmyCUO1Cd+e5qhuEm7taNrsWUDQG16PKDUhe1
MS+HxU7lnTKOjEfDxnuHLNvz8pWzp3k2lurFdG0+n/HOdhmQSPtPxfMJGFu9BKhTEmTYG9um26e0
wu+6qD5FOH7TY9wSAw454PWljblgvMgou+dpE5fS/Gs5g0+Z1C2PDlPVFzyqiO4y5UZGGzqvC8F6
Yo/5jQUdD1cCTY3SsOXTKl037lV3bApF6pQXM61n6uJYFe2dYcn6Lz57N+pr872fDRRUJUUHuTZN
5G4Mp0mbC8oXbf805SROmcJlV3UrjOFtekqhSB2q3mbE018AeLdQtIPUGNBB4g83Has6etP8hjxp
vDPTIk22wGIU1W3VHgfF8lw7snrL55LCsJOPz4FPKS7PM31L589LMLl6z/40+499N33I3FmJPwIL
4EHebWDiVXpLauM8N0ZhvnAT2E9+1hGk+QtqPvwY7jYEeyEmQhQv9/8gbZQHvxlbPmvO8tTU9pPs
cZz+H6qGskJ6wKbPdOm5Ai9W0TJNOK7di712TuK65VMXTKBTANLuyEraeLOm8BG3bXAWsuUkgUS1
K5zii1XW9tAQJAM016AMLNpYTCCIA52Fldazmx3x/L2sslCc3Pb8WA+uJDpsq104wevLO4rfWQ1v
wQB1TWhw9noU1wZ7C8fOSCs8OFPKFlK/HDfd7TeLpxdThJF4g5394cTGGDqNn3qDvbnrFC2VkNXd
2HU7kZheJs9W1TsnYxEiKaZmRfPen+tGjFFbIkess1BQCcTSu7NZnXvJLae9CLEV8EmgUqKkfxST
zxRABeB/Z1sllEa35KJMYebVpX3PYMLymEvjOn1j/tqK76tqXfvFsds6dg1F43GYtnhpjHe50BvQ
qh7IJmjS6zB99tHQUVrh4OzxSG625BUsV9w8tfEKNYPC0sKOMw9QSXQ4uvVxEpM8WjM1A6qLHjaG
INjOC86DA/rz4ZSlmieZMZkMLwhXfDyOTvGCen296Vyjj2vt6gftX0sOjvajMa1xdFZG8aYnyJjb
OoaPQusXqgvmbqCN7nCe4/Le5iK8W7YguwilGtxONfMEWg+HuZDbYyC0kARucLJ6G53aopby5C2F
/SULB0B4GopLUQqG85VDJ6t3rpcCPPWDKkhFKnpsB7q+Nt9Z3zjnwkkLyrBpsJPaa/6mowMaaG4s
AkTmSODDG5uZfmu89CesOeKk5LidtJicCzjpDa8w/q4fzWt1zx/unSiX5vbmzQp6U62629UbzSe/
U/WnUwn7ZtEt2Wme9u9OoO1vmmSoXLa02Zd08iLGu7grqJg6cbGt+S2VzyxaskzctcEQ7tDsNVSQ
PYqpBRuwF9Euy4EuWJ70Bd4ItxrH0zDVlPPWOTjQhbbfh8a0Hma+lJNQrToPRDcvFZH8UyjL4W82
i9Vnc76wY7MxEbFVPfP4FiMuhWJ0xtKIbJFl5g8LRbNfx8B5YW2UW6Ml7bCazvgndmWdhi1S8gof
WykNKvkK/XPRccwwXl3uy4mxBMydnX+zzVV5t/T+9tfeWsU7MkDznPvpazAl+UXXhsdqNTkZq6I7
YB5w/vHUT5c5c5o984vB0zarMQLtzrS4Ax9qpR7tuh+ZyPPbYQhanJ4bKb7Vgdvd0aF1WNPq1JIf
Vj/nZ9D4S+N1LIaLtpf8QbWZdfHHzIgblMpJ6ah9aV5lKxRDg4Pk92Q2x/aZf5NL8DU5XnO0RgrX
xTRdcQPNZhkUqIX49LylJ9xru/UfSuA1pltIszRrs6/Z8PXJNG3/xZd1OYKYcXQsxLjQr+HgpSFN
jY9qgGfOPAAhZcAukL8lT65VtuNd6fNlMhbnBF8uvdZHmqLtl0DW/tuFKKNLpHwcwIH7oAafg14u
2e/iOdVToRo/9tEcKVoq+ibMefXqoaOTY9nlvnEIczOu+0vtjGzgrPqMOHE41Z7D6MRSefJ967h8
wvo7z/wMY0Q+1kdDSB1pOYBnDZ30WPlVoplyT1KUX1SVDPYGOh2w6R7kd/TF3qqemzOsHJ4SM32u
w7J/3YY1Y02DqkaHsLzxUPloSksGf3uml/omFJzDZaWGvbAq69K6yoyEph3k14zx4K4wv0wjzO56
f6bNVGHipe3r30+2A+JEDh+GGuSwK8lQOBNRov1zmnpmvY06S1nOOZNYhf+oLWK0TGeq2vV0TR46
xvL20yjy53HsGREoMNvJkD9NssZRfx3c3o9Ls+1txEp0vLPu1LOvGueBKxKjkqTqfmef2yDNv8qK
JqSZ1+843A2EBHTMIqBgbhEjI5SffuZ175rPJPHdhduB/WLAaowArTNjNbvCaKuDzMcvjQqIVujw
iSJkObA7PT5UUo8RITgyWciVd7Xj2W9+pcajU6y4/Byb0tTSE+lfZY3DMlh7s0tV4s81kx5uraNm
65lWy3L64RbBrOzWT+Gu3mFFnrinixOQOgd+4perHSO6rJjGp1+8hXrZh4FBv1iH6nZEDULDhN5Q
loJgtrStdpLGzd8+Zb5O12i0JgZ/0P2y07KFQX6wU2R4lZlVt5nvzg2SQTs7CNvhoSzwhHtj+OYW
AW8C93P9kdvDcN8twY+nzOEidMahMLYmN4uoXznz5yT3qHmqFxMI1LOz9pQKhs4+pRP2CSf3K7wN
q3dpBV1z1c5GRKHnt2m8BhCVai5al5LwtoTJqbV61sxn0ld39Zu7pCUNTlz0NohwFpIrCjV22423
m6jW2EoFmWDKq+/VYPgEZKp71xk+ePz9EyrOJSZja45LM5ofVZDON2uuaSf7zC6NKjNfy8FgkrPq
nwjH+mjVAv0Fbq57vBVLLPzAj5lQs0j86oo2I8OwRYovFaAleXU28uuXjHQOzvY5ZXpjIMizeS2G
NvHzrktUMJCv9X14x9B/uVc+0bRBdztKvfpvHvTBYQ4pWuW52Rxtc2YqwpvGs8c1hFmQSaHz3Ony
0i+OeCoEfmiM5OnBNtI/aarEAUeIcVnySXylcuAfpVovlT+7p5w17QM2jPyEOXk49N2cYX+mLrCb
tWvcFXLWkTPb849qyrXjd3Oew0VIeMPzxnxNXvQHzE208Yf5J7AnhojJ9h8yHNQ9neXAurgZgqTV
pSMlcczeOAz79HEzTsNXhUiRr3Aij6jD8KearBZtiOM9wOlkML8y/kzZWl+UpC0pkKYkEm0Ud/ms
bkyW9w5U/da7rTSmOGtwz6pNbX8QOPtx3vg2ZsZ1fG6GcHiRuhn2erCdE0hOEWvuho9CoxAPiQ+G
bqZ0kkdOwZQFMqYnCumUwUfb2WF5l/fpYiEdw7SHsd1X/N1dN0SqyTkOLXFPA+hvRr8uceZi3ve5
ZBK4OdEIj3Ww5gi7x/am3wAg5dqcX+Z6lYkxr8VLgeAaIZuYfgJqVBTdtuFGrr2b+CsaLIoadCCI
Ibqduzhv/Kfjjcude4Ts/JMzRcnnqeaDlxb11wYX71U7ldpzMKSXYZrzc8v4J8AJO0y8jbWH1arU
l8VcxafhjIHHmzOmMaa4t4nf6sCn6zylWTc8h14gEeQNU5HIbpM4kcY4WwyZrG2Tnq0Z1JhQYn1m
UXKFIefYsb/W7eNg9YxCVT0z8UIG5T3iIvcIDo3Ye7CmGwYXlqfNlV1cLquKZyHD25Gm1DupMhlm
7tjNj7HkrNwh9qqO+OYobU9CXUprXu/JoF99u1kPwFRd8MHZJC+ZpV/7jbxWyE1Gsx18zYWL2x4e
NlMwFJZpPKI5Y0eXmRH3CYbOp1t2P0GalZQCCuqrwBooW3i9/jXFRuunaqaVQ7VFVUQVkQOfHANa
n/kt/NQ+NJ1bnpw+7Flto2WY7kSW2TIqRoEArGn412hgjOPqZtUxwKd1h3v909ArM6AbjLqjFxbd
pSlW5qICNh39fizpLPct/Vf30a684sFKOzpcfjE8ruO2vBQ+kLqebh0rd3TM86bSh6o0PuslKCMm
sdyj29M6qa7syAPUxOxcB24e0xTFzp5xOAAdneUd88uvq+F2h8Hp61MLNzOa241F7s39QA5cnYtm
tv+4AeMoZY5aNFzSN69evgvgfXHVNE7CQATLgB2P1JDa6VOHR9107zD9RrlX9J94Wos7GQztkzsg
C9oFQ8zwirUVBnuD+Qajnqn3jN4FRlPjfqv7gkq+/d1zIEfc7r9l4O2Ve8jko2mP6k6obrzz2E7c
Ji9LUp/pxCDLw1uzXr9Hy8LC1M8Ue8cy4O6aWm5b6nZ145PitI0d/IQSEttO4Y3e5ZvjJauNSG0p
EJ+t1CkS5TIEOoZM47Fp9Wceuzoi+ge6Y6a+ETP06z0jPhruxVjlD5IJiI+y6LZfsXbtizAZxPDV
ZD0x2FFxEE0t9XbD3xnZXL67xmgzUV/icLMYcowZumdK0xDHdDL6GwN/E7ukrqgfVb0wS0TNVtL2
S335HQr2YxnX6ZOeIayjRQuWOe0CWHbnZIwH11bEHCzXh+6cw8puKi0uo3/IKc2dllDgl+1SHufc
Gi9wwQkpERKko27Oda3FQqsrpe2eZfp5YvDuwLAXN5au0yRkKvFFml0dE9Wvxz4ts8ii1n7Ji6u6
j1ZhtOLzTjz6Kbv/IbUp+ii83lVIidb+DlRKoc23DMqI1WaE93ohENcomQ8hw3Z/JT1W0nH0xKuY
q2Sci/ZNek7H/OFALSSazLCMXU/+x9yZLceNpFn6VdrqHjmAA+4AxrrqIvaFOylS0g2MFCnsqwNw
AE8/X6jSqlOq7sopm5sxS0tLpUgGyQDg//Kdc8QeFYEdnJMgZ31X0Ftc57MmAALBZQpto+R96vec
lXg89HQT3zVj/JuBZLBsE6sx+O5XAYjaALcTsRHdR+WibkiBY/STktBoSiHwvw+ZSvbZ/BZCpp5q
CzlhkzM+HCVynIi8sk8j4BQDqdGcSRIFhIjCWu1Eh8GWQzgQPwgEsDWH3bWGXGUUn4EbxIX/4Nsl
SIk1ilU2QfNRqdj7RrSfGT4me6anfNEYhHxJxnc8Rcq30J76G3rw6BNRp8s+bJf6VBNRynmW0pQ0
XKBdquYDHZFYO27ZnUKi+TYDjdHzki7EN+ix5xxyMNNMVHxSda5PY2cQA/gZLMck5LgP8jK+qaIq
fB1Hpnqd0tHWL6fukORUM/VYT4RXsOE4LWYUByQbI8Wrop4JadGSGYaS2NMlYzwctF866S3biWfh
SmXpdOWnCBWpiFRykJQPBCaw3XSdFNIokf1HTyxZuvZ0XX9mXF0+TBrso06t6Nxif7T1XXa9ixOn
j301mKtpAKbEVBTNTElP4vZjyA6sUA++kzwmdhvtbWKSeTg7XwBphmxNWN5z4HYRYehBva9M5Bz7
xofg8mLiqutYeY9uHLRXM8Qc1z45py33EbMdGXKrs9FKIsUk35rUymAh/MJNnt1EHvApTXL53Ic4
DqyEUTPzm0An23Bwza1oo/hrzN+vs2CkK844POsmwsZjToeTUwYZqZvBsm3CuNngPRmvC8lUI8aZ
DUcrnrnM6x8laPsG/0z2iHHavmkiM+gHMnOIAbfXjjUP59FZUK+nJj9WYUD04hJO330ZcS+EnKB7
jp9mXXOUs1w1pGlYekSTorMl3iLH4bms04JRTTy/6ADpO/Phb4s9DNvRhay0CaxM1vi2WwdPtV8T
0bK2BDDaAu4QiQCUYtCIkL/BnBSJh99O70YuzSrOWX8O/phsyFhL9i134I2dLaiNBrv/zMq42NY5
itCFZvVoz4E6FQ1xjBR21dc8L76Mjs2gM+EZ4vmIOqJ6/mJZ9YI0xpOw4ZrEbHjehxwFAxL6glt5
lr7MoUcIq1HxwO3gESr9QxD6v75N/zv+qO/+LuLSf/tP/vytbmaERkn/yx//9lSX/POfl8/5x8f8
/Bl/23/UN6/lh/71g376HL7u76+7ee1ff/rDtmIKNd8TVTI/fGiCzH98fb7Dy0f+3/7lf3z8+CpP
c/Px178AMFf95avFaV2Rd/bjr37kRSt0lf9IZrp8/d//8vID/PUv169Dl/avVYpy9pdP+j0y2vuN
ACNXMOfyZeDQqKCl/HtomkVktI0VK5M/MtMkAw90wr+npgn/Nyr2EKPBMAhth8rmH6lpjvebL2z+
txC4M9PO/j+kpknfdRxeJAhkqFzlkMP2s9xPKO7McUhpow36IeDt1QBd9icS5Is6978Ef7+/iB+y
ovJs4rN/9dzyShBhe4q/ovFIDtWM1TEjBAtCwqg/kXn/rFr8/ZVCzgCXeO7ADX4RrsZyCYtwDr84
MwuslWPC8aGfqzrf/OFN/v0y/49qKO/qtOr1X//yzy8DLOjKwFNKKN65X15mCSvEJy1R1CTjBNvK
Loenek7Ai/71y/ysr778NLwMT/wQ40bJ0fPrm0NuMFG47uclgZLIZOS+xAEKSKJsHQ4pi8wk328O
eTX/mSnAf/fC0hXsh4LLNWj/IrfOuQCHzrM/u2UWbVynpNXmIVgTe9oOW5WXYoOyKLuBGG7/JLbg
Z23o339kUCFUIARV+twuP1+PdVpb6DCWzy08fvZpKj2mX0bpRe5IYrXsQ+9Wntgo4j8RxUnRkywa
NKb5k8vony9Y4ShKekdw0Qr3VxsllC9NQWv5ecgSZCxt/NQ2CFFzjst/+4UIOiFG3laKa8n91WrN
WFbC3NXFlChvd9Eg2y26OKpT5tl/4ghFEv2vd6Hi8cP/Jh7WVyrwfxFeI1fAx6VNbpaZ1c569tLk
Mvqku2Si2pSPaWdyRihJHnprMY/RyQ8hS1e2KumH9KwokTI1QsTo3iTTpqqj7I0QVsqBoVPua2l6
5BHwD6hzl6qtoo1aphxlIfcIoWPzIoIV3GnAqtCOC3V228r2SUsbIVi6hbxY4re08y0QgTdtQbJJ
lPaizBXsd/K4RzSAMmFVtS5h1ZZyXX2OXGe5DuQyXMFizNOuRIGX7kw7NK8BrZB3ra0wqu6D0Epe
XJUvjHfdya4PIkMqvvKYdob4m7njbdOqod15lHpU9RfWYYX1l/eoAFKntcDIjw6CoOR+XSIXC9d2
UdbvjvTZoBaMO0a8sET3hCbcDleq6fAfK/ISLRlNuz42UcOae7EoM9ZI69gtkgFC9Gkcg3uaIYKC
H+VEw+Db+eKeSd6jQCrzdPyaQMK9d3YlgxWCX8HwRzqkUb46XWDHb4NSEZN+dlk346CiAfCoC0jr
chRDhcreg00n7anthZvYj16ABNjeKM4Z674elIZFAvypNGYXkU/uLEZkMkXul0EPFsj6/JUb9Yiy
QKObjprda0ylrRtrkVbXfWmaOs3ce0GIYlAeELOW+iGzmUcQ1UEcdKQeDenw/bQPGTXPoHpD3qfn
EhFSa+8cLwMAJl5XJqidkG1ace2BIsz+0gdPZRG3lBzryzrJwfkQyCcH1HJkAnhoOXlduOjtROy3
LxH6LCQ0YLNDQ/5xW8dedBwbFQAVAy3I/qnAlJMVLPug7vvSuUOLcsBWzF/HiVYkuhrduBrmOylS
hIQkqzVul+1VNktTgg7aVlV9ugiC6nYjI5YCEtVl4zYbz+Wl6LbTuGmP9MUsnYe+tcsb3GZz+zyO
ERb52k2770BqZmEh1QXXl5aiOdaUtC8uXRrgm6eKj6xAdvS9IYHGu0E5i5q3ayOm9SIerds+KNJo
D5FrJc8sDES7xhzXFnu/Y9J+B5o73nMsyPh2aghqXjltlX2ZaiC+/djZsGos9hbYS4ruCRsB4TSg
KYsK3CsEv4k6pCa8zKMZghFQz5YHFoxh/GeVC3QtaDArMLxFsb7pnbASzLYnv3mLE+aXOxW7E9vT
QDl8qDeh91uFSKVj4J9s7HZ9WEXWp9n0o/tE7HYU3aZ098UuYGggP2dzziZ2VqWdvIdl36pvOm1d
NjUEXzu4DcgBXOiFOMMQMm/idg+vM7tVCDiiPmO+PpKHUrgsTHpzWUfqjh6TTO6uAObrEt88zW5d
UefWdUz+gmU7Ql5ZOl54L5PYI84uU3cozYpqGyhroLE0Y3GvpcppSAl2CoFKRDuvHGv07G2aadXg
sN6IKwMxmawbpyvumb1Md0MHEbWCbInDTc/4ZWK+FWHCnsnU+T60/EKBo7MEExkkvKTwNL6asQN2
cIctzZgARQloztkZ8nTfpJoTNi2nMt+LSUX3sVtMz3pqZxtFiOR2Sa0a/Tlm2BxDOmbnsaq8cXyK
2Bh8qgmFIHU5Lr0YC26We7sxUylNNjZZ9FzVkFbsN7rkOq799IueDYRYl2TTneMlEqF0DdW+znVk
GTS0MRKEoJLlrcFfAs+nOZXPlRHx16AfGKKTMxZ9YbZYfxsKpq4A7zUNXSKyj8QjIGKd6FR/VZZt
Xzd4d+cbp4dxYyYIH7c1bCS+1Lx9MMQy85m3u9qS4Jl1+FWGVZpvKg8sbZljNtBxZfSLNjr5AiJV
viWCSEvOj6p968vamtYqNSyZpqpO9+w7DAHyzoJrmOWhv2b7EoybzF3SN+mX8n5s5+IT8xT3lbz2
CVA4mKscyUSbPjp5ob8igPU+DbZlvvGEyjIMxdIQ9rY3Dqs2vxP5uhkZp5nZRnVgLYn/fYqngHab
lyE1vDVutGnsjhD1tKD3Xc39YD8swqsmXqQDhmyoFW00hUuRrwJaa2vHD83It1zCvN8X3Bxs4Il9
MdyJ5cLtN7BlYMV0kbO7eHDd2Is254VadL6bpSe+D2neX+HMbx5ZzaD2Y/RKhHqVD6K45taJbuoM
zHijvCBa1ojdUX6Qj+OXG2zHE7LoOCWJG8mC6ZtbNX7OFmJK0xWxC/G3GWsEEP0wcQ1AlsWzUOBj
DMg7y/qm0JE/4sBhmreOzQyzSGfkfaGzKl9BDPEuZeBmWTt3ruTIyNqv9BYMNodxXxoT7floorXI
iGdwlZc1MxGmD2pNZkiV7VrAks/cMpWzNzB4CYntGs8LjN8NqmrRyAfUAtPv4cv/Vst6nX7ral1/
739tSH/qYW+bj+qx7z4++uvX5teP/P+wdb0kCP3Pneuue62+ffyxa718/N+b1vA3SfacR667DENl
M1b8R88qf2OdH1zKYltCViMZ/EfPKp3f7AAIMLSlIy8tK52zBnZM6J+c3+iWfEXD5DquR/n57yR9
X9qeP7ST5Hx7VK8ulzudief/mlKVt5JsE5xjVohgpvwwOdnyDHkcnlDN6Cs8Fu0/a2D/6RUlficc
8bTcyuZX80tXYpdW0+taj6uiorx1E4m3y2KMA3o4dchgqCGW+z+8G/9Ni/nDdeqnn1J6DAw8yVtx
+efXhJq6lSnP/JwHjMJta5WNcxmtNFtYd7UIqtkpbvwtI9Qo2xYQ0Z8HLBIY8sTe98ntIEwbwYIT
6eT0EvauCXb/+tu7/MQ/f3eh44Q2OfCe55Lu/ksH7FJGRn3s4rVQz2S0jZXmeIsWrW6lU1sMuwrg
6krW8/AnrfcvRm6830p4XEPoernSaI4vvfkfDIrSQbGV6AiCwB+QHKOafeU+LtylWzWIoOxjWqP5
W6VKdLdD3HQOrPYQtms4DsvB2odSYjW3Q1o8SHZ31p/0cz+MyH76vWDnQLvu8WgVFIUu98Afvztv
8urSKKwlGkwl8HN0HXXXIQZCBZuDSXctHM3B6ogYYkbfARcINtTf68DjWqJt0F8H2af35VDl1jWH
KeDNrCxapH/97jncxz+9gTTwjEhsYfvKdwKYKPVLN0hTp8KJsucyV5DHNI66LT9Ndma2eEHOu/ca
m5gt44nuGRrSe6O8BLnxCr+/hSIqruYsll8Ib6AUdqpR31sTi+GMsQvwASeBOrZjzICETKhk06RI
kjd6lA7jtJC5dUbRBfiCOGXfxmGRUExiywsYExbTvRemztsS1co7NCIaomLVDKhF75ZMsPazQtSc
91lYLjgQdBjOoclHvixWAiSTxq6Pu2ncFY6zZHeJMum0j31UNCuST3BS6Xm4sYwee+X3yF5kg1kG
+MWbbw12senS1tLHoWCyArlXVvt+bLIcRt7yWaY7fmMw6eCaw8297qDI8IW6ZZcTzceFYQZqwRpe
cgVLOWVr5Y+M5dkMTq+xn6gS0xGEgRsFzIhOjloAuHHJyQVTNl8RQsLucQQbIbKjphT3nZ7jDV44
ktm4r9Nrb/G97hqJPrJbYU/825oKQW+UKzazcY3QHLGix6+yr5eo3bfh1ENLL6JmjzpiD8WKy7bf
YiUxeQnFwgfGshzW5CcTkyNN3J6aKEZm2iOIKJ5G3etzoC+losmTbL4dbFfSNdZt8ez4rLo3Ibvo
92JeUC7LzkVk5DA4vPCS/ps9dxiw+k2GQjWGi7+jgOA5vbDXOltjP5WrwkoEG99A80hrMHj5RlnC
XjkLw+g6iANvp+YG/QYiShcHFVlRjdXhsl4GmortNKOa8BYr5hoU0N8YT1U0stmQ3C+MBN/T2rDs
mVMk37QxaqVLx7mX4NbdKcrY08CNyXB6Gjwk2qvOrZNwVyaBQ/5L1d7JeCLjtgUEfEHM646HyE3U
YyObejpKa8QrKGMVfh/kQEWrcYoZmThdmEqI0rE+kp+GB3TeOye3CF7L0sIsXVl1/ooaxBLfGhV1
O23n2fucSYnBrcp5VHXuPDlbBOztNmV3dZ4XdTZNv7w7sO2rduj13k3F+A14Nru2u8zGLhW9Iyk1
ouJ7WDBJ6kEwbrAgKY8x5MqL7Aa21X1EX4x3yaaevITKvK93oA38/PMkiNEsgniLaL0FkrXqi4fI
ZchYSY9r12vwQ5vKnhJVBxnPccNkZokDStk+jcQLnSIOvE5eGZelV9YdOimHgVmCG+wc2/9QfZw9
EcsXfm9xomEEwOcTKYjg9KlubJeiNvDTk9NN0Ec5aI9Xuc1WLrpBb2ERWtf2VfaS4xq1Yek6xluD
duPSi2SsHJs5jxFkxSHGk5rQLs7heTmR+gnstGTyDQOT6rabBC1C20ZIOyv/COZcX9WX0hT/JVmf
Gyl4qtTYIyCJ6/OMlhZz3W5XDF6zm1vH+qhBAa5bf1q2g9M0E06gUXIyHv5EDMuG/Ds5Hkh8QLzh
bxLrMkkyVn43dXGAXNevEQSm3fJgQ26swZO9cx7jD8h+y0qu594awnNBls7aGQvS5AeSJNda2N22
ISoWKZbNyWXbyy05fSAXTd+bzw1gSLyK6LyvhU78nabDRM/mpPssz2FxYbdww5a9uGe/2MMAaffg
E4G89oZaPrchIxvc/PB3WCW0izg7CNb9qRD1bmiz4IA8li5guOTREj4w7+0W9c1VHRfe0a3seZ8l
NbusCpUGgv5qeOTkL94ChX9W5nTjroRIie57BwkG+r2Lj1xL+/FQ2m7YHaxlGO6JCLnIPdJInSWJ
1fl57CFycVlY7ixm6StpG1idwIbCwxm4XXMVL1+Jtyb5AsZL7RZIMU4fZkXBfT7UuGBD5w/NkSnG
Eh44kC2GP9wK5Qbf2gTXEgMj3OWMVXzat9Ao9OXCNptMJUiN8mzYgBzq01TIuzEwR8/FYiQKxFU+
zkjyrX4vcrFvfQdF+vJAGOOHdpoHGlWG3+JtjuPbbjE7b0nvUqv3jrLT7a3nduyvCx0MsO8wMDJx
HotGXfeIJxkFjPBGhTlNZct/5W5JEgPiBy8yDurKcvkUmXDatUKqHR49yIFnzYyf2TSJIQsRtnGa
fQDxJFvPits916C/zZXp30YPLQu7QHQrNlf4tgv4PXoBLgF11kX2pretQzIvk97ZDAgLplF9lZ4I
nhzmdVeEzXmABYLIsYtm3dWkB668fHjN2mXnYGiQXqsyH6CFrcTe+anpCr3iFxrFrwSQD8M6iALr
kUFnvOP5nMRHJmnQO4VbFvIQRbEdXLPykcE2lIl+qm0eqiJrcCcxebk1SztED0x0F2YXbkTvmzAX
Y9cSxaeywkFbT728Gtto2fkEo2pwJuCNsCPpbu2mZrpBYRiaVRBeDHDcuZm26WgvkHGunY1oHMZW
b23HQ7MXdPKmVS3l+8xQw1/XNVpquEcfmglF/PKQRfzOeQwyqF97SSm/tAPCl60o0YUtoOrIDotY
jDufOuoT92x7lc32bNaY1vjTCkcstcnmsrlbeADtyNlm+4ueqXjHtQmrqQhmdO4cHPTchu591TI+
ffKp7dF7mxJHI6z/lNgHxvLufVCQdZGF+ffGia1PDLNTVAVFWh01duFsg70cTw7fR2IS5+LTpNzg
cyLQ4pxwiGuqddanXn3sU5dpUTvOZp/YdXvwqhEnwpFJVZW20KMlIiRkyVlxi3fI9GUQJdxlJrvT
XNrB/chfX7vSeRmDTJ/83BPXtVvEz2JmGDAkone+StrAc6hUyJK9cL5n2vU/xUOntwDUwzd+s/JL
70RIr3qEpit+vKjblJ2wcPUuZPeCw4CTk1G1uFsEYsVmrrq3SaC4XejlmMQOzUGLvJtXeVNOG+59
qgDMAFxzGOLC+dowTwaIykMCS2uf9cXI95kbFHY7WOqe+75mB4ErAe/3NJ1UiY3F0Jp8Y0AwtxEJ
aS+Mn5zVwrT4ZJdErqz9ZuKdhGaZd54lmfKAJporKNJzGmfjiRhm5o9EWq2Q7Phvsw0xETTcbkM0
HCM3i/desMwSUkObG4wmzmYu6gdMC9BJzrE7HmF44m1rNcDfsnee8kRW5xJt/83sN8x00FgQpFpU
4QXhr/DyUfSX9nS05jH/SmuarDWU8X3IqbEP7MC6UCfecpu4FQuaJiOsTrp0RPSM7TvqRYwvnNE5
d52lP7n06ods9tpTGfbJ9YWiIPMuP8dYjPpLhBPePNgCQi86xb51rLIu/4yxgXmV0VB/Gih29kWh
7okU31PEzSs7qfXes5j8BpDTQJFSw9OVmlGQEjundYbrxQKth0rNONAKvH4KxPQFOdbbzCaoK2/L
5sk19Og1/t/7uYJmFQEp02maM/mZmytcVJ1tGPfDTYg5KOu/MgEgL2BD2yBAbjDpW8iL6GjwXOdZ
iyX+rJv+1IzGeqLkcjadrKzziBUhPDtvN+9722WbNoFfnTtPPM9xW+wDiJkziK/ZVIN8S5qkpA4Z
2i3JvOP2soLZ50g9W6+rw91ApgoKOg/YxgLfSRIdQjLO4tYqUWc5ia6uy8pGsgiC4m+nxKWanq0L
JJYbBNBJf56Z/64nCyAs9y3EcNYwn0uv0k/Jkn/HS0u/l1DvmxjxYr3C0jFY+akwKI+YmjVxVqDt
6pn9gj+GG1XBPCblO+nnEaLbpDrj9F3zYIbX793W/Zq7ETZrDX6cVOL6xp+khWVmjb/pRdKYuBkZ
ERWVR7TQqY8q4y0mPEp7+XI/BL148r0kO0ztWO0K0+Kn2FSApUOm8UocuoVsaAbkNtuSnc1z91tI
Zfjhd8WyGkaHcyaKxBEM1rq+hGXvZ+0Fn1BD0Dv1fWHOVtGgtxyL52CJeeZKCV5WVCk5sqJ7cWrE
fz38VF+TWLYyiLaPC76JHQseG9YxJHbB6saLEW7PdL6dlquoUc7O9PEj78m0SlxkOuTv6d0Qmucg
ktWaDOHiiM30nfYcgjMsDmmnruYddOM+mdNq6yIFadYt3h6bUYHf2gKXCWjScVeZlMdRThvjcLY8
pRj5HixKqWNAfUFDV7nfCmWXu3IwDy6ZazNnQZi82Kl1V8TpsrNE8IFHgTjxbjvbgKPlGKbpPsQX
Z9u1/c0Ms3jmWUDrZqzykXptOeRez4RUCM7SKb0Sg0T7i4dMgFoSZ6UttoDzfrRqnJFCjveY2/vA
6CvaURx/KX2T7KEjXLJL/PAaUpXKqk5YOlbLsPMNJJ7OwzcdBo9ibJw1bGK3bhpnWDtOUe+UmA8W
NxA7Ec+9mvIge6+AHV9MGfArYOaNpYnpVu68VHds+hC1GT/3H8noaHYj7qjoiUqbokYm0UEuy+dU
JstOe8iY6XeHecUBBmg+NsV6cQM1HAPkt4hr2Q7Uq7wfeQvbBZc4D6JuBZtEyR/EFB92Ub1Fff1S
TFPw3s59duYTy1tfDwlBRO0gr724YfecdJ33OR5q76TAtm6sQs6vueV0d8ZpJpwIzdyC2MpXr7FV
v2Zc3VyPrOVfC89u7hSyplPrWd51Jyr3Dk2cB6tJe8ESwL6noZQnXMSqfYOLI8aDXgPtaSXOsWLx
dMKv3FzjhzPd1wn+XW0a8sfSXGBoy32E17YYbXjma+eNzhuLctQoFuuUvaxMDrOq8/kQEgflrjQT
LyJhfM2/6AS025ptS1n3CT2Y/R5ZAIPhEMzvLlf43shg2nW4AcER46N6LiO8q9FANfuJ1We1DaMc
fwWGqQ7GP8pnFWhNILurTmNA7QvXDFu2iBSdSx++1EvBtsMvbfkxWnro10PUtve6KbJnd+GVNlkz
DvfQvPNp6tgBFHnefYvaCTUahNHnujb1Ka7ku5UW1cmbQ71mS+8/UbY/FqNMr9qMjnal3OXeBK79
kihK2aTBMdq27eQt94L8A4EGzzehKLO6fl8XNvwlG5KLVwE1Up83T9i1BPe2j6wD8Vp/CDMbf3cE
RaupyZAUD4gx6jm2HoSp7qe5SVjJDfcD/ivfCo2BrVvW5jofzRfHDguXA8vubUQ1VgM86o32nicS
qZh5jSSMLoldnp1O0QGdc/N5Qh9L1l5unWOF+uryC8fTy46vS0f7GxDsCpVolqkTzjkGK1wIb6g7
7Cp3UVBwveONDdWBSO3Qz0RSPDTFnOeH0Q17a7d0KBQbMasPHynvtnVMdt3E9WOJMKj+lvSTN6IY
EbJy7uPSx3CwZqxxO+bobLZGtmzdps52Ts7QtVTnwyKwTuPB4m1jJ5+S55bp0wW2bew3J2zUvIsK
M3xFjzsA8ndtuMczFNo6xzrlrBhI34+oVVgCYm/H0MjzrBAv00Z46iLQz/L04HZ+nOyY4FEdlzOe
02eJ2AvD0C6fgwPL37A/VgsDl6tGxIzSEAxD8ZItL0jxdRxrkxEXNO9+OLxz8s3pqjYhPo8VFgGv
LXAyY27I/Wx1uWjlZ5PQCt0k+Vio70zg8ovD+oxbEv1rhocUypLCQ4zslpTcq1x1jXPLbp2EjxID
aqSVVC3vI8Dvk6AhCGVYDA8hR3V0RmdYPLONLJ7pnsjejOzS+7p0uRr2aQVYcmOPtUj3WIEmaK+N
dwMLXtCeZwJBQDslKQbjdK2sVedJH0tmiTOTi0jfdQKTxpMvwAJWdSXSjQUHe1UVDSa9CL4u5SbC
fsw4ggQrUmuM7xMJz7TikYBJpE5SyFBiKIrveOfE3cZxpJKf8JDtC1yn2Xdz5Yqi2MaiYXIokLMj
4TTGRKveAk64cWx0YryfnWIMz2AyP7itYoPQCcHHV8vC+6oxF8YyQbfT3QhGEmwUhO/4kKSoUG4n
rflwn7KzwjBPF09Rw+W5c0Z7XnCIx19/my+900NgJ2gX/QirJjRLHcVENYMijJajyDGIL9ORTJCw
ojLtL+vY8YcXFh64y+QJ4hFVIzkqIokgw5WR6jg3uK0eJb5u11Tl7KuxdcALb5jKZFOnrJ7WmguC
RSrVp7/OWIyyFwRYB34ALGQ9bjKm6CO+xBEodL4MG6JmUlgLKjA246nx7/FR8GB7gyhVR3dMkctX
jYtti4wtfjMV3pOlWnLSmrIegxBkuGjpOFumJ0Aw3N1TaFxCm8aZA2T00kkdF1BpMCpR8syY6uY9
8XAlWQ803F9MFyV32nWr994vhme21Jhxjo2+9bQN6CBqv0jBgUAu2fpOZj+4kfQOUkWOPib4r2E8
13XMaYmAwMYUyZi+0i0WOAll1Z0QuDqvh7Eqnl3q95dZTMtNWPthuW5aTH45UGv5SdqzTVR5OPmc
zZgnIGky4c5iUs4pPVUIlgKEouVL2ldYCgSl9tPvIzKOZOMkeE0eNOonrEd0WpU7xjC4fsWct/sQ
mgCjgQB8acd37kLDE8jAijnCgavGLWg7TD5Xn5sLc+qmBce7pe6egtjtb8CAUDcOBZeMDQIYbHrq
x/jQ93LBGH3ObbOuGwiHTe3GGKISocWtnC2lK/Y4l1FYWdjL3UmW2e4ZiRRxZ71C/3G0RFrBe4yt
z8EdxVOEl0pvzevEKcMzrBOj+gAPAjLPML5bF3MvT0Pau+XJVlSJW3o1Lm7Ej163UXKwv6byUnam
dmkevR6/mXVSD9wVNo0799xQWsdZjzzqTeFTUszRxRknBR9paMEVyZdKU67il4bkpivzGx0QG3Dr
skAVDCQcSisIyrJYW77Hj9BxV+IW21i0geLH9W4jz/mY8kwozIDc6gYMFQVSg67iFGjnongfuvqr
JsBJXzT5Dua6ui8emecGryk2jl9n0SbTHtOn4llQdDYXuQROXTazgNVA7ADDdb9E39tP423A7ZfR
EvjTizPn2mx0yHDlaKPko7HWFt+hX4pcbZO66CUuclEGFoB92w3AhnyLRgbPoDzcoEPc89YlxJcl
e99gUb7CJt+hM6hIrtu4xDYz6Z7dZpcHNdUrWvjyih3m3GxCz/NuvBCOaw1aYu9N31nsNyO0/7aP
8mqTwmAi3h2dqD/a6MPNvnJqd9rbYBWcGF3CdmWsYG22tSnmS+JbY+ptwY9jVjy4Cn8LWdTeVmHI
M49DeNgw50BJR4NTVlizGXOlvSWgT0SLuHxWXll/m31f6g3HuJjPkv4IsyxCGShPSwOPhaBsNqib
6vaTQUxXr9uyZs8xW6gZHn5sseYS6/CjvaQegVMswd5qbcKbMQu6GcG0gNmwOSPZ2oZN/EgSqxCH
y8Nzq7jZEEAlQ/iMoaGPtWke9A9hytzkGHSmqrekdnxoVEpraDRqujr1wmMyMi5awdH1z1JGCz7i
Q3cxPs1LyZy75agDoPQMLsYibHaNrsK9tNBkr3qm/NVh1IKTAVO9uF7FVXUVOaKKznkQluodB8xk
xnKwb+ObTvXcvLIkovDKnkbk5D2DEnHWuZ9hATr2rBLpn93iKMM+WjZtZzV4qndgeF1txRe6z8qf
G7dFDGqmXERf0I8sbbjCQJboEu10/audwkM+i+hSHQSO8YOtzMfQR7SGfu8RMBQFaIJ6tHH6S8ZF
jQ8vnqUudq1KM/cZ8URIaPt7tLchvyXaS9OAIeIRw0nx5i0JzCjWiF05EN+uM32PrzdG0MNS+1vd
hu6ENlwjxA9aOfwf9s5sN24lzdavcnCuDzciSAaH25xTkmWNluUbwpIlzvMU5NOfj+ld1Za22273
XQONAgqFwt6gkslkRKx/rW+pj72BqzMv4GF5gwDILM2bPiTq3CANPrig157DWAQfsHaSKQ+UOic4
MT/A2I7ZYbctTJi5PFQYmVYqdJjmdI53SNkuQcOImwWlJGiJCeaFnSe5kkk+Ec+hcm/JrHfPKe55
Hh/QRHtB18cVc+zsRVbN8NrOoaZdnLfPZs6G+iZOKoiCY5975KpqB8tkOo5gW0yfkE4YTA9g5+JD
m9AoYPoUTQMAcL9o2w/ownD9e4Ot78bFxntw06jeJEaoXvI4JzriW675AcxRd3SHQnwkWKogbOJd
MM/GYCLBlZVVA88i6Q68DNSBYxVmMaSS8qmKKocXeD8aejcJq2AdqqOvYPWTg5FpFABv9M9xRusz
hXtjjePQJxueLzSk1MVTWZlbZ+o6b43rEfCMrZUNLJBFcp9n0XwbxQYtEGFbCJvuBwQub7b1IUMh
/GrCcFpL108/8guqDFhGGZtKN2r759ECO8e4wZIMvYfkorNJIa9TZJSasTSovVXISXc3+DX1O6Wb
Rx9n9FZseFXLaJUkULGySUwuqdwgv52BcL8yy+ZlJwdObFEuBG1QxIqsdZNH5poEaDcS+oJqwL62
OBu7yoLWmsYgnQnm8bWSPUpglh0nf8zAZHv9ozPLbNPXPRl/WGRHWWYMx2TwQKa0YO0hvZSscZGV
ajsnY/MwjfLVi+3ksuqHe1fJiaWQepwJReuC+emESxTv5tqwm/gGII/a0DvdLwx4xn1N0KqzTmOS
cCyjv4tIp32dsrG8kFgsrhBTefCxjBU7oRqx0arm2fDDBdEZ4HtZ86f5i/PQDI6ZC2ZhHQwQvl2n
csqNn+M4f8ox+p0xeAOy2FQNPCkonNE8tti6ueAGyktCbIzTMTE0dSu0l1/gJCnJjAvPhSGW2AeT
e8a0moP+lU2sknpSjG8fIJz6Rw7I2ScmDpD/MMAhsi3EfhV4sbW2R98/h4NcftHxwCo2TlF5P1ae
exnPyfToVzSM+R5DpgSB/qGQxoii27GkxmWDYEFvVxzt+hEhi8xydq4MVvKpMB3YcMJsNqNRvRqu
ORwU9R/ZZrEIrf9fNMqJrxrMIeFNdFH48+aW2+5OaxVDuerDoKQCBVGqxYq+pkKk2P7a3fHWm4O1
wyP9wnkAR4KpLHI9bz0oDe9LUVQR79yk5k1NPkmdz7BUnkdlMm8TFGkko8nO8teXfWuSOl1W4SfB
+iUkOzf17rL4TLWap46BdmG4HpmzCQgYUDnGH23ucThwi8H7zTWlWOw+/2G44aq+R4jKJNIAaNwl
DvXuw7bOYghm+twN9qJmJqVgDiV4ea1wEMFJifTY3+mgY4gr2VNjhvCSA0N/TnxD6iw1u5MjniYa
EAYOULHg8Oq2unogXKKMo2OgmGcIM0mpnhg3s4eulJ285mk2JQy/PVwqQHDYH0yJ7J5dv2QE1CvH
l6zMfpEfVFYW1wmyBsDTbLYuB4zY9x6nXHgjHdvaa8pJJTYg0VfdIerzod92yThN23QkxbyRnWI8
l3AwItE82YuDxKBxFNhbhlAMVFze+XHPBLVOuiUUOaW08YxjDbnWGeajsgrnRlvEFGBsFbjC9Mha
F2kPDZat1c4y2Fyu69DGV59gI2dbaOQBaERsKc6miYRURy8WpBSntpiOTgZcZqWVQv3A5FOdyZQW
gkX3tR6I1GFDrgCtveSFF7PX0Np1ibGm8aOTFabax8nggbMP5PSceTqGFNNoXPnpoFtB5ENjDKix
qG+6CiWag2apeQWgjhlrAQsRhmIO5ZzTTIpw7LtNc+7PKcuMN49JhoOowfASwk9IN1VFV8UmMuJi
H+YthjkQiVa+TZyO5ooSTiCygEx9Xt/YZtRqyvrmzJaZ8Hc1mYFj5U/gWU8/jj+ymd79Phn5X3Oi
/k/KTy6+xf/chXoZhy/NjyZUufzz312oUv2F+5Qhouv4JrnJpWjxe3JS/CXJcQD19TzYUWw+BPbD
fyUnrb+UdFnWiZDh2HRtXgjtdxeqlH+hfeNnNS1sb4KI2Z+4UF31NiVGOo+MGmdU8n/CJrP2PiUX
N1DRwxrqUpiZw3megKdfsyVMgR+Q9flmWl6SrNs+gHJtVBNwhLKtO3GGDBkYe3yycl4ja02kbwx/
yKh3IxcHjmaK6ytEUoM4MMOhfZBUtBnZwNUeSAB7I35QXTwr3UVPrU6IlnSF9Fa9otiBsrfaOusF
nXNPI4kPhiWmnM886A+8YGBRZkUwuOeToLBvF1CzqEdW6AZC25bsSuIfmY5VDQ6VZmiXpoXuHpK+
g9hLcwoHvqSoqbVsoxT6WFhE8+uEbc29QA6hQCpNk+rgJZgzt5WH7LvVTmKA4kmyyBbAxTwEnlqp
QbwUdeazmej9bLDJX/RUJSxuWgCSB2JAHZDwJNABgQPwEFBgJ8u6dMqe0XxAUB1VgeE9aZB5aCzI
EIYKvvV92T9QsDqiv00BSuxEUGbXDwN2ldHhLDa5IVKRqCcSEqIfoytsV0svHcoutiCbPbg2a84x
FYjeAMsE72IC1RgwmqQybyrc7buOxNY5yR6I192UweM1aIdCwEouO9gRqFSc5p/LwU4Zc+kiuqXQ
GAVSpz7Nn5htNrmtki+5xf4FxcAH6SnLeJFAqqZhhmHU+TqlsU6vo0k4INXKwL5Ms6itaE+0LAne
qH+U4wjZjfajj5C4xm06EbGKS9OiF8p0buLKrp5tEJ6YOWp6Tci2FZ+nTkaHmd9XQQ2eO3+aGcV+
Ix3D6sQmicA+qpqR7Sw7XGZASZBuPRmZKM/9IMaVUWIlPBD+4F45yFzphp1EWN5lQ0cOSrmm238J
60anF3kI1+yisLulUYjVb7ICiiOc1voKaD735UpIv50vSdCkVNN0XRWugTHwxRom29zld5FSjNna
5R1T9OTcrmk9UqlzMZT6w+x3r31ZURJZsWGdAtZtNvLHEOIPBgzcjA3DpY0A6b1lWbvI2hFMIi6l
p0Q1dxMQcg6NFAL1uHgYFLjeM3zyemOB5V/B9ytXchgYoY0zGGGFWdREX46iDFhsqGea2oxPXSY4
hQOrKe2u3c0jTstsqjJMUv2FrvyNHON01/GZD1NW7c3W/RQIa1sWnLQ8FxizqTjlTIArDdFolFPx
rdXF53lynqgPPI9xEcyaHSWVoN4L/RXfDCapiRdcGWQmb4sGXohNAQpbUiJKdOxtg8qkgHLysZ4l
FENQofQtFHG7cqYAcRAiGPFYUOaqwidEYeZcs8VnsW/xqqOQz2w9nga+73Md+HsnDy/8tuahYW/4
UJThQ1eGZ74ffrFr93ZMMA6OcfYFdS/Y1DZE+sHoYcsl4SPz8mu4esd5gWsnkkHisorOzO7XXWV8
DJkBJkH2AICYQGM4Q5jxkfawuQX3FLw6N21V3atqfDTyjn6XlABSdy6SMDuosv8AOjG/561erz2G
g69OQmSGCVO4NuPFes+pZTobK+cmGUnkZLA4AB1DnsDdPQIM6gesTba5NeecjREMNfzpaDCrih0R
FQYUKzVVBpjcQQ2EQ1vBBe6+WCjru0Q53zwcEHD1RQYXurkKiwH704APVgaOf0HcjDvimuBOVetd
UuXGALVXN00rH6CH75LSoh4ostPrzu8OSWKiipbq2AqfevvgMXLsp4Kd55pzuqDgQT907Ex5TzTB
LpzBvjjQc3H5QtdIu2CrHJEcwoEEJtakTU+c8kxVGIaowfpgxX5zHtZmcta74L/JYFWY04ZzL21v
3b69qjg1XeI/hEvuzs8EvW9yqWpGo1mzH93xc0Yxz22DgLbORs1sS2T1Ju4QoNDXDqYc9KXXZBas
jTjENCk2sVVTcGKjHEDsZk+WwPmy9o0dMtDs7TvQ/R+znMaDrsf8bvKYJrX0oa0sciA26oMam/tW
999yp/yQwhMvKpKu9dR/ykuqOD3DW/OyMS51NxGMjZmZdUZ1ncUKALKp7ztChjthyzPYnB/K5UU/
Znu3p1BFtkBgUtSyiF8UBINgH9v2HuBZeXCidtfRabhmKrIvlb/JJoOnszauhn74Vor8DCPIJQWu
x3YWxnEo7Gveb/mlO/OZUdHiFU2VDM9V9W0qNGJ68Wq205ljR9upXsBcZXlBOay/b8AN7ObCuCYT
x5TMX1rktHGEr31W4aR+ioZxWwWkiRlAAgMyFRbbLHPX0Vw/l+V0BZ6DqEbF8SG0pw1TIRwdDaQn
mAz057TmDjrgzYw7aeO2Dngx/5uh54/YKexrjhtnzuh+mJGUiUBgNsuLA0t7iigYmBmvu0Korn5l
1JnedSUP46oOMyjaBEoE34BPzm9nlXOCH9bFif6sJYQ6lhQXojJQn1l+wrbA0DB0O9ktkyeeKdx+
Xa2fmdPOqNxZZ0pGsrPMQdBYoYt9a+PP5AtYx0Yv89w7r0/T8aLL6+RIaCI31LroehU716aX49nf
CYMVp3w1Ze+WFHrxyjAx3maEZqkqaZNBrmMyCAmkFMtGPpOIv+Z5LMdw/mKLutPuNqDEypOUEKV+
Zu6twhhpUA2s0mTM1nadNvYRGhG9HvZg3vPlmRgEmBSLMzFF/pWe6qUGIRZPteB3xPmBPeSa/QO5
49sGakqpDq5BznCV54O1q4lMh+ohHYvMWZPPAwdMHJNn6Jqqu8g0tnCQaBI42kkZtqT5sMNBRp6T
nK4XQ9hVmH8OJpNEtleW90LmIwSvWEBPk8feS8Uj47tx4PzCnJRgAD0mZkHgANKWbdf6IklGzCBU
b0CjvjGlA0c2RowFfYUzNNlXWapCbFHh2O5NP5np/7B8nOQbRqLNROxU9LXZ0u2k8nqT5ZXrcXtB
zSoLzFPlYlMprYIAdJpbat16mct7IZ1ZaC6joGnaqzYQDS/Zht319ZTT8LC22jrfkzagMJxMQBs/
FrL5wsiriu9l2JbuLaa+Ljx6pl2VT7HNg7plC3XVGD3W8mGGqd+As+tC8i4GwOHcbwZYrExWR+hs
uEKrqBj2wJnqmVdBRjh0VTSY015I3E/x1Zh6uvvclYRnj8EgmPtENdsyAvHcdBtUVbrBLaNnpk8K
I/HQGmPykZxANnnbGCCuu+ughKDOw+Dbp2OOkSRxh0Q/FPCob4IcxuIqbB25NENVmck8w6/ty2gA
qwfDc4oZQ+iMDvvOT7oW27/hHKDC1niLApEIft623ERsmfOtkfssoGSy8wKB2qeaJmJHs+GXnudA
mn0YECQCTB+abF20XY0dX5UyWupewsLdMZ5Os6OkIs3+BDuzD7DpNJBNKsLa/lYvoEtu2uCBhrfI
kI5ljJF+mrtu3RhO81l6QC9NHTFg9tLsLO9MPFJq6vaNruYHM7Cqxz5LevZqVolZL97qVpn7kWKm
YhUYYbupdN5vrEh3Rz9pgR9TOXdBT0Z5dJzUxjjdjwek1/FotG59g+dPrxUeA7VqmSd13O4zZ0bh
nrVnHlwa0+Fy8driUxpbPyJPsoyrKTYO2vTg1AHrGPOqcy+DEu8GWbuzYqe8a0nmULPkZWuIFfYH
AyvRVwLv/VkSGQm1aK64AD7bvBZTzS7RZY//kgXCeW0qUBSM7kzjyet7tGWTX/mldmhjkDlBlCpO
GVOkNKTuJIR19j2xuYvcHNyS1aINqTijKIfXCEZKwQEE65YfUMXJuvJUeY63glEElr2svataOukT
Z1Zw040B+bVMcdJR4GevW9bKYxMLvVPR9GSUajw2KfU2qvETzPnGjLsPIWcbh7wYjTB1jgRhBHGE
gfpAs/jMspOt7UlXnwHM0ViWktemQTD6hPtSb7ysO/f7tttYQCmYcVYcT9wea5wPHgFH12AND36L
DbehbHATLeUB3oR2Ba30pfVqDNwqKq8Rjq7yYsgvwpjHfh4tQPsea3lKm8ha5m7KgSyn/twca/te
xz2udTs6JsI2tl7u7GyiVpsyHJxtWC2OlNCHPl3H8XPeLAdZNy+xSeL8lb1MNjDGs9s6bDg7jjb9
y/ZQPfBJ2KJO/lJclw8TJ0mqVWmAmC8xSlfHPmhcPvgA8NeEKMsn6dLvucY/0mn+ayLM/7Q4sCmJ
+P3nSsztS/ESfs1+1GJO/8bfGCu0E8t2BOuespnrKAd197sYs2CslIlKLuyTukJK9t9ijHRQXMQS
10V18RzLJEj8LzHGPBGuGD05plSeKaw/EmPeqMCEY8HnLOKzaduuIO7xTgUGikbuJw+undiQn53G
yu4tjhvdWup+GQNwLn0qNXvDH+7QTzK6b7Xn71ddAs3S5wYI/GxvtWeihGg1hU+ptc34H8PULa1D
8fl/4yL06qJYkQe2vHcfrTaDmhwBsZfQtj9PbtPeQdCGM/jrq7wV779/FFcIwW3hMmJBkf2YW+29
oG562yN5GrHIeQylr22PGrzQH8VBFO6XX1/urXT29+Wk4JHyTYxE5pJO/SHEm9JI4c69ew3DvD4X
2roNR6ku2h5569cX+tlXhHT4rwtZ72KuTuETEcT4M2YN6zAq1Eo0JK9+fZHl5vzHDOLvT2PZRJsW
N+VJcvzx0zhhOxAVca5prPNv+Ic4BOhxns9gSBk7DuqcZrDPRb+bffz0O3NNiTVCORbOkbc3kXxu
TDOkd93mFrMou8ELV3e2jf9ZWbu59NPbvvGDbeFmLmPD1tkpKw+f4tAhqmoFvV7ppMrP3cavz9DE
JcMa2mni33wBP703noIhQGSEgMz7B6tp+tpPXLhDNat4mlJf4dHjsCZpEr+a1uxfVZYtDr/+Qn7y
rWMHM3m0UHmxhL27M1MfRXY0mtcapuiZ2WC8mosg+vMfJhNifvyOxzuRadvb299gRMdzIq7JC8BL
DjwSDE3v/WaWp+Q/sV0u0xYPldkEh8bh5u1lqihMmqaKL/Q8uPTO40T87JOsLc8aL/fKTezRj77K
JNugzcAJii0NtW+MhmqLorBJiPqVkXEQbmYW9nHVulCb6EfkK6F5vAUJktBpQt/27PkYXKnDW8ez
79ykJFimFdp7QO66ICdfY0SlLMaPq3vXyav7xs6xlQ66bl4jzrjk3UIPOjJw2lbC2dUEY+nesh70
QD4KemqX3HUVtT6wueSRqnir24aiZ+4tYmjPQJ2wvrLpLSTp5F5fhMZoXVfaC0xIY3H6VUlGpmvb
nRO5Ll0H3nNtWcv2g57xyfCtm4bgg9612PkQQGWTXy/qM81A/B8mPcFNQ5aVopUvjlyEhwxIFkSt
usqbdd1WHKjKCXwQv5+ge7GjojbWKVVuz2Fv6ldIPzaW/86FqzsiYa+9xohuuY/+kfNl7h9BzwBN
4ycWnhNt4ggLDLC7E9jfkh3k6+AI6mwEyNmaAOXZaNUgmGmCiPZFKYcS2m6bvmKOy7HIY24LCTZ0
cwnbP14m0bzCJuolFKT8sG2MF+LtjLga3gkH30kT9yzobfAOmq6FL0XgxJiTfD1zrqgNC0nMi9Ka
kq/Cp0JQ1VchcadLsNE1IfzUze6KxPHbVYn+cs+iEnIaGESEK9AZHz1j7C9w/nvWprbS5moeWnVe
o6J+peOZw0lyQrU46L+fyaUDcIlTBcyltTVIthPihZDBgns5oV/ECQOTuz45rMgnlJNEmK7R5Bx4
Me6JHaOcsPiKhQKiDM2K0GUIlFZPREnwm4Mox9lKkDxZ06tEhLw/EWrmE60Gzlf4rE4MG/vEswmL
ZnoWJ8rN4mncWtiMHtyqd/LNDPkIF8iJjFOC7qk3zQmYk57YOeOIOzQ/MXU8nCm34Iu6i9oqrVfB
EzpdpUqO5ybOUwg7C52nOJF60hO1J5vwNOA6Xmg+xYnsU2DRJoJ0Iv7Qxw79x0flXRLrCxVoIDuk
sYYDC6plDjeo5mSNDD+MZrAZFiznajpxhkIBcmhkptGT6QNEZOAfTenxUhRy2g6IyA3pGLhFAVbZ
51hL+95csEbjAjhyR1x+a4BQk7M2FwTSWANDImKhrtMFkOSfWEm4x9oGU0eZHssTSMlnRnxZn/BK
cUGisD9Bl6ASVU/EkviC5oXKJDBaPvIXtA/F4AJtcorZPRvMHCy4t1CdcNmTE5+GBrBxdQI/2TTE
PgZFN0db84SG6uBepxsXp8eHLBXUeZwwUoXOkxdAbMClAugSd3IhTjkLe8orvLpihguRqmql/UmT
6IzpFU2Kj1DMgFeJ08FIlSVQKxq9AFy1C+uKfg7TWBkFBKyAmm9S1Iu7GceqoiB0nCNnF5zQWWNe
W+GmLKhqJ3TrQtdaOFsiW55BLfpPusVZgPOPmSChoAo0V3fCdIWzPX6SC7uLroGMjhLOx3jxTniv
3PcR0wCNRR8E51hM+oanpg08GcBgaVCE1KmfgGHpwg4bm57oQcRrmRPOCS/GAkZPF5mg8YrJSXY9
lhPI4VgZ8sJhqw6Vi4GM2PbKJJelaX+Br5oVTAtKTPrXKc+9R3nhgjxrOltdtWNuWOuwg4kmQ7uw
z4YEMvIww/v5oHmTV19yvKXAzmwzDowdRCvJG6gucU66WO1UHl94FCPjYOZ1TACxGgFJYPF0m9G6
VXnjEaIQrXnZNTYT+cmwSNZBTvCJQS054A9tBnB/U3RFYa5UZVZ0u/G/yTLwq9Cop17FA+HPVGc2
Kmx4bZojoug4x9l2wG1zLq3YfS3K3icUqpN5P1sj8yQbcyTsDRvnwzgEA3MEIlvnBm59igSt0Hls
FA28ZH/IlYkZuCM1LI7xbUiN9lOGHKN2LbP/blsmIv7S53l6JYpseDEiJV/Yf0PJ00XMV181UTRy
Eg2jBGGpzfTWqD37ujKjiChZadpCfvLiVtzVU40toZrAtR1qT4fddgayKNaVVVJmakTNRFytIkCx
6YihhzuX5rJvkEMgpRD7T/XBARCEjuUmqbmex0Dog5VVKUqi17iQuHToHmAEJhIYf10Oa+HXRrwd
qnSh4+V2/QCfzqU7pfPzhwD0GngRN+m7cwDsE5eAnpuiWi5PFtxqKN7EMlHRbaJFDsQIEhvkaZ2v
GioogVQqhqq1nbYMsf1w7Bm6OV2QofDU+bDTdo4hTnetDFeWk1bGVjA4Crd23zs8ioKB9cqLsuDZ
0raNOyWjNAoxkd+OhLhCu4ZHn/x2MgPEKXYzjbWmh7Ho1kSSowDnsYXdS8UoAHhYZopq/L5c6AUc
K4CGxuFYo3vx1G/dNOjNjbBUalPsAEpynZBbBxOFwa3+IEw9drsWSXqg8aJkpXJouE4OcQAZ9UJk
VDGcaZYCf1uqNNFEGEvrAduRd2SOkA+bblHRBFsFeGdiCgMauFzKHIYwbql1NILGv8stm/Xn40yj
ISpR3qjrOZfuF7MeGeEEfo3pFyXXWHsyDUh6uOTk2TGNJGJXFBjxyWaLI8OqlZPx0aRVYFp7rZXA
WLSIfFIZO+TczmBAFQr7jpgBqxFB5BqOPaku14aC0loj9dfM5yTGZCuQr7q3+v4ASS3jTEIGfW9O
gaGv4slKNK1FTjQz5tWVcRhlkt86htV7h2YaXdxKUAb5l1qMfQPAAGJa98EUpGBZ1ezn+8aXS9kA
iwgp0a7pKffih2FvKtGxqrUA6eJnQHtlGW+oVGA4NTICFnuoQDXdK35tuRh+567S6a6HGYJJM0kv
sE8XZ0NYGsNRz3bTr30/z0O8qyYuJWrAqpeWG53yJ0QNPM4ewBTKmcZTaNqKQgeLnOVFXznJsHLY
qfRr9sA93eX5ooHNRr2MlbrZ+ZhI1tdVHszZfTr7ib+K9GwsaAOQiHsN7YdRcmTcaSWd5jx3hqE7
MrFLB2y2cfK5jwc3+47n/V/d6f/CTfvh8PYPgvpt/NI0X//PxUtZvLwVn/5tBDKk+MvETbAg6SSO
H8vkvPcv8cn6ywJjBV+dM4MnpMsh+W8nkI99CHUJI5Bpm9Jz0SD+1p6cv/xFc/I9vIruArhWf6I9
vdcyQLQjnHACRxdb/r7lmP6DltFMHR0+swc3ypdfJ5rjJsI3fffEs1R+f0re4PV/xR3nUmhNHKVx
diJ4Wcuf8sOlWimTuq71sVGwQ0fY3SuGe95vTuzvD8/fL+Ka5C64Q0K8+zxmZXL8iPWxks68gWw3
bo0l8P3Dl/wT6ewnN00uJ3PuGr9u1Lu3n4TXkjfXOeQV3+u+OQrmGE6W8VrbdXD56yu9/zj4slzF
VMkUpM5sPFtvr+QUYowCYKEJx2D8hGEGUbhKy3bz37mMh54lCfF47023nTP6lQvjl14y666PmmAt
RNH9RtdY7sqPQhP3C9qD4KlWyK3yvUqX+HOvpxHHaT5O+37sLADKrYP1OOWvOpKrqc/+9FM5S8MA
U1nfwdT7XqczWx/9xrUw9Ac0eRTwaI2q+Z3G8bNPxU/bpSFAmWxY32l0bsdRGA3rMMQ2QoqC2iRG
e1wBmSBw0aS/+6Z+fTnnfRtBxjBimA1J1J1NnyDNiWEFE0o09zRFSq/+DcjR5L31/ksD4Gg6S8EC
QrjzTiea4W33VPcdsmksvpS1iJ+qfg6xAKTMRdd0a0/BKs098FHO4IQbk50EJd26b+5F6IXzZrLV
0JDIydzHKpeTQ7ANx9ihSH14LHNWOvdtXmM0r9qoPfQlRddfIcYo4xoKlsll25bGj18/Fu9/vUjt
vOzgATqcevkBLx/5h/cQW8qA/XYPWahVe470DXNlzz5g+4ovfn2lf35ZLi86Xu/sRTBtLq/3H68U
sNmlo6o9FCHABzqJ3XXfTMML+woFXHeu9B++l5ZPxmVgPAArVfR2vL1eVk+yrcLmUMRuS+hhmPae
p8dDJnR69+tP9s/3ElfC22rx0OMtdd69l5bYETUs9YGxKEiNojSQXynG/uOLLG9wFj9WDNaDd19U
ny5A+aA8WBpuvu3CiGEfLXe/vshPngYFuNozcewpx37/VjIthi69mx/o861IcKAvJvRiMflT9W8k
159eiQsoIcUSMlju6Q/PncJfYBm6PBCgiymxIzxflkW1zcbI+k0PxU++HYUlVvIfHnReuG+vBHnb
1NLID5MJVDXM04E+8aj/zXL+s49DPttVyOKs7Ordx4lVWouWfPZYkAQcQT7so06yhBS9ffXrr+in
H4etiYkWjrb1/uNQ3zfVwURDrR9P+3IJyqHfur952N5L/fx2+CSmhTcb55/9Xup3xFzaVke4wvW/
Ev2cPlRuX32gKMy5Kcxh+iYrXf1mjvTTS3KkZgOBAfsfw7FIhAp1IDmkcx2RCI/IKI0yP0BWLQ7T
1FU454y8/M3nZKvFt/92HWYvapFi8yUrljy98n94Dl2370K7yfb4QkJvOzijeG7L2EFi5sc2boKU
43PSTZ1JBWfVPVpQG5/ooVAFRKqyxUrCjvKyKovx4zSm80SerWzOHL0cMD2imLClwkasIv5+7MJ2
G+yAjs3eNkpbn7J03Bmo1hXAZeKopn3JQbTprxKgJ/FOIvy0Nw4AA3gCJHLdTTY38FX8JaKOEJwO
0VeVyELcmDGsxTXqoWOvHaaMH81GJq+xotLgLJi43dsmMMo7jGwL3sVsRb6J0/EgZkofV3RDC07U
vVjiktwMomj5eGaZs1sTxocaReQnGLbST3VMfyxWyRJ78aNjTeSigFOZx0KnwWttk6rd67SbPsNe
dDvc4qlHELpOwhekm4LCPSAbCLKxm+7CUA4QISMxXXhlVzJfcNF51mWhe4eaUl1TblnVKZoy9uEG
jiCZVeYdFKWuw3riJV7DUB4xM3lKgQMGZgFa1YlNOFRqjChFnO3PiN+cnNE58teondJLdBhwNQEs
zdsab7lYh3EAInIK03oNuFB+o5YkNKD+OcOjCGU1b+EWaySuzgam6RfTN2OCQbwKiKEkwNPywFhR
GlKfw68QKT23JQJpUBedcwinvsQ94S81KgX0kYzDZjHd9LbTPyKad0+4z2cMlnYoHPiKzXCXTC61
0lUwkuAdda6sQw1hKt505igjGIyx8i7QfOLkMLV5ej3bZWl9mKMRCSmSku5KT3Nmngnh75uqvgNU
mgUHb2LNq2pmNbtawU1c4WCkOSLQ7rCu+a3deFKCSQEjaJ11Xpp+mpQ3f8FMKj94QM4e2PXrdGsb
SQr6vc4VTKS+yO9CpzNgDsy1+zmfwBduXFb0eN1PHSeZym2MfGeCfwXu4HXt04TdcNhoeBvEW/H8
f+2jRH1DUZ3k2g/CaV7jJWN2meQpP/Ec/mKA11Bnr2HV8lprM4x4YEby6OusQzLTQwX29r4yWu72
jD2dCVjXpfGG7H1yq8bcIpTMWZLCxQ7Q5hqkGEXkoRgLsfZwMKN+KgHoA99vuKop4T1WYVHrTR9I
rUmuN8ae/RCs5n7AL265eSg39C07KZbrmnE6wdRp3oFtq75Egx/zQxL9BM8Qt+82YnqdrbwsFvJ6
phpA0JrtNA8OaDscrLpsgs00Zd6nrM7x1gMdm+2dj4webZ0h9T8xgNTVxiK9TOVFiLlwrRi0YB60
shxqEP8WzjTZMq2BlKG3MNDy51RP8W0Wz6oFYMIPHUO3C2qBsZ79mlHJCVOVORr/nRN9YFKsKJj1
+S4gX+TExamFTXmVxKoInqEchA4I1AS+JcJPlu0qpzWtFWXUIAJcJ8LHaOPCfE48q9O7KnaxYDeT
OdHJGoRNxViR5u1Peqhs/LlVPpQI9uQLkuAimCyoFVNIuGEFNkZGHxyz7f5XdqEZbymuYwP7wxbh
n7JLmX/N3rbWnf6N73YfUP4w1hUSyfsCAFv85ROsopqL1XZJVzGO/ltvwSJEIAuZxiItfSoA+Lfg
YpC8cthO+T42FhZMlqY/UVze7mZcZu6utNmcYVwlAWY7/A0/bgOd0h9bGBomrvepecKH3hIwF3n0
m7PA21X+78tYS88AWVoO3O8uQy9QGwSzbVKxm7QXBuPdYzN2cjOIsOJ3O7m3P3wDP9FEmAW82Vfw
5kTjcgnPU8SHjQrq7NsPFqQdQj/D5VVNjlTAlWlBtzLTooMXcm8+GQziXVH3If7OvGJF8VqKsc9i
HB0eLR50+bENKnKnu25ADnmEGkn372x7mEpvn3oR+7Y19Tzp3HB4MgKDXW2cjJ1aXAS8jgEVURQV
bDRV2RBP0jDDOrEaK6Mfmn0Xy4Tq8oljsiRgYfUugDa3Ymkezxtay8ZnSSR+CBiTWT7Wq1zgmaDK
W1gMEzakVal4WjSr3LEemyLHObup/z97Z7IcN5JF2X/pPcoAdzgGs7ZeBGJgkCI1kNTADYwSJcyD
O2Z8fR9I2VUiM1sydW9rWVYpIoBAuPt7795zMxvJYDTbtoWcVXVl6GlGs75vnEiEWVCFF2ihE+a1
aVHL+KNapn5972unZEYwd44kD85k/HeR6Ts7OdkuSGfUj+MKB4c4FNlgDxqnesEPo3yLGRhoGKqu
mHQgv5jJZoLJq+AAwLE7l+A93b1t6LWLQzqX/lTvRFapWSGDyNCDB9CVOL24qRmATRRakIvmBqVl
3lKN2OklvKkNaFRw4zHxUI2prirllB/cqtSIOekfZ4e8XZ2GjHblO8lDl8DNPKswWATDAEPu0TcQ
C+aOvL1anC32vWwH4hCj+aJlyrCZ4TP8KV0F4s6lTJ1pChBhddhOMflTk+SYUTzb8on/krPl0O93
A3MkgixMv0yFCOTXuuEQwLgUWT/RZjm5uVc9OhFrv1IJS5eRjzsG0NhQ+bNWL316dEW1FOAXQXRA
Th5XwgBvMnfyyWVh3BJfze48Vu/alezRS8+vLZrzlT22yDgIRbfKV3Kuh+F2O85615Afa/2OAHou
WFiMe2+wzEzyqiFpgnm2opOfRQQIYG9eV7Qjh4rxh7fuFjGNAFQq5t3NMetCINJeT5DD6zlBQe1E
XVW3zZWVN4Q6sy2pvj+DsbHx2o9ktbkHDOBeaw6wOccKu1AuWgZNpS795piYuVs/haNEq7LxopnF
V0XHxt2bwMUGVPG1vZENwJQbk+BrYlgSFNWtlclsuFEoHp071zC5oW8VgGWw4pWSEdPoTnnMNVOn
L5IDTJoMpAoOurK+QaBdZde4RhKPh76o9qxnzgv6ekzcaSii0jDHM5E/ZTaI0gCD5ZlDlPQuMS+v
yw27f4rZ0289B9L1APAF3c26bodFrcFfnTLTZWTPOa1nPnGS76a3DMVjjDxraOrxlvMsGQE729JN
PuzSoSweSGCv+itrhHN5nyd0YVh9VkxA8X6QNpL3HUmPohiidHArvb6bxll1wFO6gZPVeOtWrmXa
24WMkSy8Yc3iwBIZxvMltECLnMzhSrf+YoLPa69hPJ0J9onN3dA2VB+3GjR9u4PDJec9JRCqE2wp
fpITnrvaactp2ABt83MQpZzkcyAuuwntMhFOBDqTptuwlIavkU1mFFwLL1+I86YKwSN3WGZQwliy
TQDs6dic/K737dehn1vEM1u1ZR0IRg/ivUEdZV3gX8DoYHIrA21qYQA9eywcDkwUCPanuszgsw2B
H7uXRd+aq5r0+GJfuHwdTPMpbSgogAQF+4UUezBFK74N/KwNaGDg8NJs09rdSnCcyT8lFvih8Gpc
wpFhflgD9Imvk7GKU5gF4KTS4Tf16vPtkl0lAM9ibzbpkIEVeMXnu4onsqFHPrixchmoH6pqYERR
emv24df71z9ehzYGLUG0d0ynn1+Hfd/GkoQZpilajWusbMfbvDHhH23Lf22SCC0lZxOaxvaLTZKC
JtBowpmhY/SAwFbNqJLwcBllXrkA6cTx17e1/b3/FPvb46PXxOQPdTOe1s01/uy0ETc+TlCP4Eu5
zmRn0Z2h7YrAZF/7hIUjqAIi6S72Y7Exbn996ecNou+X5kywSYwlT897GdLS2MvoxQXvWK/i8oBM
ozz2urGPNkqh/a8v9fcvj5skmkm4AapGLPLP75LNWlWj4lIkeMavl1QUr+IhSH5zQ39/ltuNCEZu
pNkSRfriFYHcUna+hMu8WVo1uxtlpo3J5qPr9rQ9GkrlGlcrZMyy+vE1/nfCylGfLvUvlP3D0+Oz
TOvv//2Pg74M/sXq6HGQZ3wKTtPjL/2YrArnX/yUmdBJkAl03hVf5V8HfSH+JQQTDVqJgvM+p4h/
H/TDf/H6BPQXQ0auQHz9Pwqn/iHU/c9vD2U4qmqQMpuinzgyxOnP30o3wAe79t7HzqyDd5fqUfsB
3ZycvNFXQQ3C7itVuslJvamJDzEPbj9ZYjkkMQdMxhEZPEizQsn27DkkhU5XFQZ31uowXUOA14zz
o7iVshc3EhlXLY5xFgAVz1PFWTeqFCXnRVHpYY3AR9KPImfD6/JrIMPs3108S3EDphnNy36ANjIR
LdXYHC2P2quc9JTMXeB9TtC1LMUxaBZcXUfIDvTrIGwZOe51h0OTpZiMmQPuPUSkNbREauuwDe2G
mAevmYCfiDlLNrNWSeMF5NfmQLc25WdBHORQHnrchBh7EjQk2b7cvstLi/ageiLUJLCvG2XUQM9q
yaC2xKlbZ0dfdCTr0VKky6gxHbV00UgoIBKwbsfd6iL3g1FqAAe3vCF9lARtT7Bggq+MXtmi0Uh2
edF+k4hdm71cVYUbDpWVrz/nw5rqGy9JGoNzUakaFP9ioKzouRwHqDCOQnhU6QCzqO/OQXDuuzwo
vi2NW4sah18SDld2Vw3FwZpSQk8WUdLTYyTefIidfkacapCHpDFKGpjUdD9ICCz1m2GTRu7m0B1u
+brUcI/us5fw2t0ChCUMKHmN1BHwgi7gfALuggCbD0nnRehnoNSSmzLx8US5joAdOns1pxKF2pPq
/RC/Noq38lDwArf7ckgRcPUjc//Lyu4SzOcO/2ESy9qPdNzIIKK3mDVbAZIMl4ru8Aek0RwKXQ5S
qMSh5/TymK0Vqvg0JvmYKgtTWg1uekbH1Qc8zHoC4bwL+5UbduhetjvIa2v4AXGpSxwIZ5n2EBRy
VLtytYQijzlx0qHB3q45IFZlTImoGxcqHCIzMQSvvbbIkJOJwOKsRfZi9jQRbTSdfK+W0j6Pjprl
I5gMLRE5NUSF7kbyChhThitb6rkm8UbmpxEq0bSfe6JCdkO5Tk1EDJ0U+yHJ5Os6nHV8MGuAUd8h
Hozohqyhfdq4CqIaYkIQ/ksVtgulKHLMHWbE9M3gqO7JHQzdpTXfVGrMeFCWLRII3m5aPPRpDj3W
N/xi5/e8tTzGye4IAsu2DKXICiYCydKCP42pj/8zH5mfHhryU0K8b7gaQzlxhmwGEZ8mC2Ec1EnT
P1Ak27c+1f3DSvX3npYxdEQQRPWr0tAxvNi0T9MrfASDv+takeHxQ6E/7dNhY5ZDr+NlK9uSMbUy
wvd2RNkSZKKxI2SXfo+3AfO215xRJTUzerF5fEc1az6WauNytQuQMLqeC5+6jgteFRjN4yfYjPR+
fRv22gVS+aV5ZVbCeuBolsEDDXf6a7uOGnR+3dsi6CPRJinSODFVmuCZOejqy57g1+HIUrXIfd4I
1d829EnKa5qtmyxlWpsqxGleE2VFrmcOVoQAvyqfAIfTdFk/9GQOpe8s4AWUYpaeYmpvunXbwceg
zXCvE8nPFOC4MDEQjVho0Iprq0C6huQSObylhW2P4Gpsx5xnHgeJPGMjM6KtHO1dWQmI0zN+at1d
49IIrCt+t6lPtFKDsHc/hXqGD+c3tge1kMSaNeqDsZbcHkz35Aum6XR8mMPYNOjmYjAtyNMc60Md
jLlY0j1hZtlI5q2FSoJECtdvnc9M5oO1INjCSkTlYY41QBVCiHPJ/Wp36nWWVKYjNs537ycbYder
pEtceRLeaAxu6mG2veqjIAyhjsLRquVSUdetC7naXsI+QbiTABuzRgV8yQ95hw371TiIdnhXZ3gN
zmRFxAsSxEakt1U6SsOGhM9mP8ts1nhtYcHw7fdDeCwTiMvIokNbvgNbBfcjCOP+beBQGUeGpBF8
q5VFklu4tGBqdD5VN/FIG4LcXFs8Ep6UmmOFr4e+hZ1WNx1+Z/ya8IxzflTbK2lnqhER5ZHWUTd5
dXmtKBqtXU42PSw+VP5oCtOyuBlhE7GZdmQRAg7G/fa678p4OVHRV9OpW9KYAOoMcSaS8Wk5N66x
mwiqvv7aeV77ER34uhxDPCbXI3Lo64S9aXs1bPuySipVotq0w/xiLWKQBemEc/6MLJrds2HfFXu6
6kl7ZFgNFYUSFSBplLfjkh6hy42PVlO1T0k4B8W1ZYT2jvlQt8AO8tDrIoFqxtkxkGMmUiYd6GAR
u/YlSdz5xqdkAyBqAEeBRilp0ejWxOYEdMgruELJFCgEJ37iXAG7ADyKXGV6QEOGfHU2YQoyqW6p
Zti+aX8TYZHYRNniHY6QrhaXLvAGEmdWhh47xet6UfRhNx2TvFUPwBc3DkqJFlsfQF31bTQ3llkv
bCZF6ztPwwsGDy/laRwwOl/yQs3Dngw/j265mbzbgEqc7hFY3ScvLnWAVbhfLkUZE43XGhE0R9m2
o7kZ6thckqb0rtRrw5+ELXAThugwdwGpRI/V0LV3k9V5wWGmstCE8IBNltcgLXnHsqR2lvuFRg+R
jR3a74u4EwKaukt8QqeBvLwu02JFSkVUcRNx+EjfspLIT5JItOwCR0r2VfEt80CrXIqPYy/c4b7G
oTWcLC8nlMdYYSoug9GFtl/7IxM7XDUraxB+A+SXrlbOofcq3VpvZ9XK/imrSZWZIq/3RR5Ndrhe
xyYTn1M9J7daug3qVTD+X+I5RZ+UgQFkt2l0NRwIovTfiVEyxogn428bX2ruvMmxnwy65BFEUELi
D73K9Us587ofqX8qUn26ElVx6tf+YzEzb2ZYmVJqojuQV3avyJNfugWEMkCWYjoIhCRnVfEgoCe7
GeGAmTtep4kDeRTTlg0/q3emnd+EHCoScPUAINaWeJFJJ8vWGeoyluO+5MPnzqo/Vybxe0D0af8Y
koVyiZM1/WCNdfPOSb1FHPylcHNWuWa8zhrl21DeSUfYuWHi1Yesp8Oyr9lhz11uV99GpdJXnd/H
3zpMPR8Hjn7taRmlOoHxo9VkICxorD+JEefeAsw1DaNH1xABFkT8qfuWqrCJPxCdIwt2traaDyHk
dvFpLkU13hGnt6XzJCkJeyc4to69t0pqBfmbkvFlFx5Ym6REQd25QVjpUD8vAcKRIFyLm9qlWjQV
30QL+75x7O4tQ+G+4sUcaRf/VCD9Qyf+b9ek2qXqQGmKLg3/8otimEmJGiFZYKF3iurKlW1wWgtr
PiwxiYBFOXaHX1+PKuunFgNlDtdDUeUgWeeCaPye36Oy8DGUvOrA05O3HvttxDMeDgQbhwciFAAo
zM64F1C0D5Iz4h9pXb5f3d/sy3SaN2np5hP/eZyyFoSqQKDl9NzA0g09kBGzqJ9+fYvPWxnbRcLN
vEihiRyJydILFVzet3U6s5iTd+B6EfBz7bIG2+KQFGPz+P9yLY/Oie3Sa/ibaMzJu8QA1qJjV4X7
PrGqD3oK7VeDyYfuN92obaz24rtjZMOFkH7SkiKR+vnTsxw9reXcetQ0rD7e4tecWyt7vTAak11F
5tGh5dS9B8OlLzEzBJ9JjQOlLgHOje1GF5kC98MMiOERi85Cb3Kbuv76gTxv7vx4+IxNgCkGfAX8
op5/xjFJMJ1MPPy8CZrDMGblBRP6+L8dlv8zTJU80f97h+UOh0X3Ypi6/Yu/OJbOv7ZOJX2Uv9LP
efo/eiwbOGHj9KIXxnLPOvfvFovk/6Ln4SBox9ttK5d/0/2gWErE8NAGWJ2cDWa54Rb+1/98piDv
XvzvnxXlL1YemjQSUzH6dXaqTWH/4refz+462wtEGpq31UOZT+nl6mbhPoUXfDtZJeF8Zp3f+Kio
rxzLdKefntM/LLQvVgUuj24fgXawLakotV/0Vt1FYlIsmQEM2nNuGmKqPmOnmW97n7PsH16K88fW
41LfORUwip//Bior5hiz2TtlnZd3c597UVMOnKMJdfnNXf3tobpI4GwqJlrHNNZfdjklMCpj5pCM
LgUfq3csWF5FONJySWkcH1cueecxCHKOyBvIFp26RZ5/fbcv4uM3pwrkDd45x/UDXjz14na7bEgm
G8DMbo1hIl9MIRrrSNXloPYBeQQhXYXWHM3SrpcdhegnlbjC3iHtaN/LEpvt0dL++uRRO4sDoCHy
rn79AV8sSXw+eBbssCCbFS2pDe7686aTLQGSNpoSu9pfu2todeOlhYz5N/p18bcXbNtZbV5eSiAK
lZcvmB7yNtROWpDuWRMs5AXzonZyXCF1U7jbn/w5yV5Xg9UxPq+raT0xvIQTiWvWfZqIfUzfZkak
b7WuMflrPTaQbpLMgGavcvs2B281RQN/OovARPtHUO3dDQOoHjTp1FvmZIoFQueSQpkH0dy6X379
FF9sPgJNBf1C5TF0YXlhs3v+FHG+VAs/MuCsINaOXmEHR83PjcZJNWGnT6c3v77ey91uuyAGFF+F
WG4YSrxUfidhPkxBs1Y7J7VPdDcKckC8/RgP6NaLhyA2t6jpTrnudmHjfppsD85TvK+D/lR7NVMu
HmJH++7Xn4rF8Oct+MeHQqlLz5kVM/BfrCK+smwaGktFBJzKbltWskMVL1/XrggYUMN7LGm0Rr++
5sv3d7PHbJMuHgHLN5zt509+HdN6TlzmjSFRJmdaT8WxLrvx+s+vwoSLCyE4RRDy4ioDEr4uF6gO
dEm6q8TxEcX4CX7z/P7pXtgF0Ltz1JZ0dJ/fyzK7XkyMPVehqD07qscBGvrlHxlxfMETY48L2NfQ
B6MOfvGuamjo1gyxbAeb8LFy5fTgaOM+/eaBie2R/DQyYBfjKOtTMTjIkZncbTf7kzZ3drwOqoL6
YsKBxd5OJwVRDKZF+9UDeheNrZ186BKYbRcJ4WYoU4oVvx/aUvR7emrL6YZpaSNuVEacwm6wC7+5
kZXqu4vOyxeCd2Dx6XOPtzmI8tkgYhRzR38w68Cava0gYpRXmDcD+SoR4Mhv3IEWyCWB6ZD85GID
fR47wuovcHbWxb42qHxpANUuoFb6nBg64HmhHkwhf6L0DU+6zmhajHwhgI1JcoH9kOTz5145BXlq
PQmmCPUMSQJwLKbkNakU8mJezFx+oEYFz9c3vtW9KlM82u8GCdj0Pm7SRNBpMP1K2qljvoSzZSVH
Y6o1oP3s5dWFn5UUfQVIjJGK0p5ILfYFwMCeHHBrDx4aJPKmQE5IiFvNB7uls7ofwAH0dKBa9brW
prBJHw2C4TJe23HdF3g1nX1f0g27dtuOiKlJzKRtKgK5uj1Q+PQu8FYC73uVhs7RWigIdw7RJlOk
cxHok+gpNPdxQ/nOqEFbbN90xhx8pSXZet3oyAvb6WwDSLVs5DlwXJ5P0SE5CIhc5d8gt3lolopU
jDYjMW7XFsrSR3CX+NMT0j+TSJVV2R8WTyVv+3lmy0Mwom4WilukNjzSZJe3fQBNtllArq75On4i
ZrD4ivGdkhDdQkHnmU9/b0bDS4Ak4J2D0Nd6zR8zKVZ/x6sOphir+STQwi+HjA7Yh0Jki309N3na
H7bQbfrWy1wfF5ccs7PoWIQvBY1xoq6NLMo31thpc3SQyWR7lW90j94ZrI+OQWF1sFpdaSbvpvoU
yLH6HGf0qXaMfbPsGsglMhTEFHN+4zSr/kRXugz2FW717MKQiiD2iLz10yj1AKlCZONF5hBzsEdq
s8IW7MruDBagJvbAUfUc8S6Rahq7JKpGY+Cjux0x2GrOEBX0/cXgH4rAcsnPzMoD65D2dDZ3c0Wq
0TH1ZwIrW4cwRj7QlF9O1lB81gu7FhjYBNBo67kdnnJf90WEHxiyOumWbNIZ0/jHxWdUBiawdFEz
LJb4HMzFjOaDBHTiuKvZoslvV/1NBcHCP7cSHMhlHhOH+kaVoeKXgrJXRILoIcEwERk0M7bSga46
hj5a+yX1skNStzSelCoYSgk4Tv2NkoE7n+plWP03w9iJTx5TtvYNGr0kvnd6urSXiL3jc1IJ8BxD
O2Y6Inq63kJXZ+FFGdKVFoaLNX+i4Q6PGZAd9BeU1c547MKufljCbHor05L8X/qWPmEJEGAVaZNF
rPKj2/Wed2hHfJmRJuZgPaVF65oIeCHJgCItFDQgWk94weljy4ugHhiRhUuAoyTpivoVhAfC5jzW
zDAKgrRzcVAnMGJmEraHg6xNgFanQ0kjgPwxtiNdDs5AmTaYRQg2hWlF6PQbws9gTAZCu0/EMpDD
4yInTo9ePqdMp5oGwkFctE+Z7P1rQee/OTDKYR8e5nBjE4UdSXt50F6hcPbu+EjxdZx3ARMvohJj
NFhlJ/dzSWswKw0IFDs3pBmOqvZuM2ncsxUYxjCeXbrXRevXRF/DFZxov7VFss/KHH2xnbXhpUjL
xlyTLsBpKE+lkWdht/EtyArueITE/hQmg3NDpKqvz4CUiHNHzNfZexoZA9ygMlzRVasWIuIY4xkn
kbV1k6hWUwg5wFvIHKu8Tj8aFSxXNjlfsFiawneicUxLSCBV2MD8bcwJwYjj7sqagv+YwUcdIgRX
VUST1tvR/ATQPWdZcmgt1U2wctjXdokgzAa9lXPJb7OSr7zQsq5qPQmyFVUIFrnSm0APNr/GmzRN
BIwiTWcSlDtE9eRBDiMV85/1jd9C93FxHe+xaek376ZVSwVRAQ1VNM59D8MkZdi388G/Ebc8J0tB
JIFFOdh6jAxgStAx3mIQ1UOIXZEko5S+2LHxUWij10zRbFhJZb1ZSCSG5DRZlh2hx+m+uAQkE62G
2NAhBioNhqjLKmMfprydxKGXMvmYszkRFZuI1IkU7EwUhY0HODwGl7KvhqW5BWaE6iZ3spQXpxyy
u6KfyZKe2/hbNYQ5EbNaC/sV1dQckNVDlvNpTdvkWxeMqXtWhazeL5zgGD0mHYj4dEZasvOyGDSm
thKixGOIttfDECPu5UfN2J3+/BtyiyZOjGSW3pcMZ5Eb2FXwCfVa+1ZZZX3fFJ3rRAXTRsW4QbQ6
Uk3NyIsMPVJbsO3K4K3f5uV84QyzSwD2tOAP2B7IDQPiZrpMCRgbUfkberCKAcyXanQJ48S9rAt2
T6tlwFToYYsSVCuyR7rNsddDU67GChYoSi+WEUhftnUhOfWzTQ28vuB7LR+ZXs9I5G4Ns+1bHdGK
3rirU2d7LyxmeCtDZhhSlGaxnCPaGz95I0HAzLeW4+YMI9Hs9P4lyYsuU6nFSRbmqbW/8CsTpZeA
KoG8PgRn3TWKzgCO7ZhVdunktyF1HWZaOkGUAR088yAtfT/Y/Ve+8z/oUP50xv2bUv/usV4f65fd
Jf7Jj+4SgnwaG3JzhiNTR3hPifiXgif8lxSMp0KaK2jHyLn7d3vJ2lT8FExbWyrwfRy8AX/wrwaT
hZAfghrrnELeL79TO190lH7VYXpeXASbfs0TviTxiE4PqIUXxcWYFSLprZKjNLGR8yGPK/sCauac
/Kbp8rzS367jO1uJH/o2LXQE1M/P/ZwXF9KuBoD/pODBjSbf+ou7rs0HxvN/LJbjWmgqKQFZPyiG
X5QyheCwpZuJiOIZ6e1QDXCdmc/+kff5xx3RlqO033yVocP393Mlk3aS+LQQbXjGGeet6jSdZY5l
6esiYJ1D+0+h8NOb9dt2HFfcmopbrA0vi+v8kGP9VDsVwoUFbGjK5C6L+67MshknUe5mPNRkvvj/
u9iLh6gJ5ZwWSfSEdoJlPpUcFu6LRGL656Cqf9P9+9tb+J1igAAWlcb3cvrFs+yhMQxblBaMBOtt
zslhn0zqz3qM358fM6OtA4H0m27mi1mAUy1eL1JOzwGQwSsyMMFrE6wdgdJ2/6j/8Neltmsho6RF
vNFNfn45HAq0AVNjsblEnbPiZiJ+0NNvflT/9Nio120WC8kK47/48ZYVuUIox0Aqtq5DqgLobYez
6G+6dN9t6P+p2X/cDJloKDHohm86xOc3IyyqB9suSK1OmKjvkUtTQPMQ27Q/UfIO/c5f+5E24aj0
I0ywfHlV4CUA+K83LX9FAWzuSECmTKm7kHAhxucxJTmRZ9cL8UjjzunjAWEA084kAmTpMQRFbQVg
SDcG8YBvN9bOTE7ybeoySQaQXBvwVmMePnqlD/1krSVRh7WqunfEzmt9zkgQRXkxNP6nhMne8Jv2
6HbHL5/IRl/hC6ZHHnpby+unXyKrQdKlaNc4vxecVBSmAvQITUlcXF+880aCZcp+cI7dbCvYm1YW
/tFQ8PtXgmCc9rFNX2h7wZ5/gL4bmSXRO2FEbgVojCiBbQnE8o/XAInBEekx7UTmHS+WOKwL1uhD
f6L/PyyRIOX+SvYcpjgKeV9+fannrdLvN8RwjoEKtwVP4uWMNfcQszARL3duYeonfx6LHkeNhLfF
lD27rVUs1B91vP665IaRoDXLoEW9eIZWO2fklnNJuD3cIlaZI26l5TfbxMvfqABZQesXW/8GKvib
7T6jcMukE2+/Ucsp9gRrdFTB/vTbsMW/X4jpIbvCtiHR9nyp7zcFnTVA+6gcHC+9dFaFpsft5ttf
f0//dJUfBwZiLHn1tu/xpzcfUgomVQsRTRDOcjcMbb6XwZj95sX7h6uIAE8EbHJExryBz69STQ6C
c4GSHwdsddUgNSJRrLTe/Ppeti/4518xAzyg0BsiQAWcxF4OgnKiGXWS0YYk/ap9mxEGvbcghj45
1ZPYCqs6FYdfXxHexstrcmYL4GOgyuKK3oZc//n51WRJqYnKlCE0wQ80ReoakRV80eEQID2pz8EQ
eh9cnHoxPXtd0QL5XsjR7dYnLL+Du8ORLMqLlO1rOIw01YK99pIAnZjRQ3XIaN0Gh27Ke2yAQ7V8
7kJo3pFTCYN8rDHFt5V0Hnc/er0RZJzgeTl6cs3nXSh7MKOeXSflJZA+DD6yxdSzc+QaIDzJBdi7
cq3bCI6o26MBldOtCmf3gRgRtGADrgSNrGsLo5uRdV4YUZMt3PSGthHWM3KnS+ZVXxfMQWtkTcJb
oniaGrNbWl+WUQhaNdvNbJp2NMfM7XdtXKYfy4D+1sEJ8VPSAtBtA07VMcOhC1JiVfLUQTmJBQ2N
T2ikU1yuTNbCqKzZxx5K2s24vMcAHwOtX0WE7poSGZvFxt6iiP3PbrtY+j60MQ+BhJjchEKtoQ5s
IuPUiMz3Se0N66UdgrTZbOaN/wGUJPX5THg8OMy1Jrsd37tqT2CJJ6K5y3mib1J1VbQhmLOI/D2s
ZbsOikiHRiRAaxC3iBzp4Y+zf5F0EtJp2Nbyi+QlKPdWMHqfaXqm03u0dPGj34z0iXAtoVCTdDPe
hSVgTADO6KMAYeo7Yvdc63MLfuDOZSZEAl6ng+qi8ZzpNgnUmADHm5DmuHlarQc0Xtq610GNcZLU
V+cjivn0gc4YEsE2FO0nnTCJg+jb+11CpA/eS1yGBemFuvY7gB2imtxIowEMaCrRDEsjoQdyDYtx
GemCDdb40Nej3T74RdW7B/QkcXrMS0qD07C2cjlaXomPRXejtGDlJjTwqm5FhGnRaRQnFxcBXA58
kg8WHeRhV3s0chEjJ7znYSHlu9JOM48mlaf7JzfDT3AFzEJa50BpbO7aJoMGXABep2OBmPwNz93J
Pwg2OfuLKeOyv18Mqd8XA40JdGetVTvYwhb/YzLDZ94nY5vfVnAa5LleWh5sTVzMeK5gKxLKVI2J
fVT2VMhILwWW5rzLWv+bV5H+wjOTbv6FOcNs3YyNnfuIqumwXQah7vNXehgSJ3JRErefaS9WeUJQ
zrAFq49gHi8Uv/j2CR1XxrA/mYxHoNA6A+H04Ni+JXgafim2CTJ0J6Rmik5TStOkcEoPK+3g4sxJ
9eASW71U+h5Ktav3ZE5W9VU4jwHd9HAl9FHJjExHMyacgRvIvNU1sxrRXafk8FT1AVvQlLinTlaT
p/YdBa0146xo6Nghri1nOuKNcus9T7ooLpFKVfk+odTrEMmtzQO5J+Jc5fQg3rDkkO4lkH6lC1SE
ViHJDPJYmU/4i4a+/2qygUIGSIjKFaHusxcmQXGRmjpbi/cYDhwmOdOcvR7HcgsBbHN3JQ7OR7ee
hIcVTdQE3VwYLJxXMEfxEs7lWj7GPNYA17MZ5kPbivAuTDbReUIE7zZ07fX7OYDly9o7J6AmGlnW
BNeVowPGxTNo7ja7ZORSJsDRtKSDdk8ZTqphanw8leAfpogENyUu0GArsx/K0hueptUsZSRHPXRX
YCtoitWcUu3TMo9JfO0mnFMPyPsXFbUEWIGXWDdFOJpom4AXD4zawR67/AZyElu2kpOaDiQy4T0F
042ETzcBPSdBKPqb0k1oe+re4dPnnFpmqGJwQftZBdM720soYzT0sfnkqZgZ7yBcxGKMQPQceaRm
vbVKe40v23qKQTvYbfIm98rqNRW5VXOajrNb/gZy2glVNSMhIq+Kq4ZRGVXF0jVbVLU3BdGUB6lz
XjubKYjTNsEtT0pUMMGn6iMCOT8mctwrv/Za40CvJ0GHvFzjMItYdOrsUjZBvGmsyEpuqSTkTmKQ
BiM8Wu1nSww+BnHGJncS+tpwJBdc2+feAbexixkiX1tTXItTD9dipBoJSD8iEi4sjz6ryvve7+12
T0ta3M2MFog7dkZIK0YnlBJdBSrtsC6r99iydcIlsQUhx6klmoeq6R1CTqWjz6HOGvwnHZUQ1tGB
1dp3nPW9hdNRHkUPRDXKvH664seh9C4nyfvazZnfwFGxB/tAXhbpS6mtE9SCLRDfaDZVx032Krkf
8g5PRIVeQ0f23LjpVwJCR3PPx1TN2VTI23mBrFx9XNPFa6/6yvaHK1DVVRtBqtXlYYDWAhp5c+k+
uPyzYc9AwW/PTkfcGppWwpb3oTe4DFJToPRRrm2R3NLoVOmBdImgjnxDYjb56/i7r8kJZLiHJB9P
DDMg8lgB9IjmMijrxo/slkHToRHaGk4hHRX7uKYo6c8LIJjxVV3gnr0KWHjIohLukh+aOFzUA0TK
wkX5OqpiOleQfuTRB62bvR+w/8cHTQMUljSm6fgGyWpfFwDjSdEk5tLXmGmwJHfBW5Wgfvkcp41n
vk15PCBPkIWqGAkjLd41LMzZxdo59D+nohViZ7G2OBdhqNN7UySx5lv1JoIHuyBuDjBhgYSpOLRK
NNRkAuP1TnGyIFcf4MW4HuYeKzOqu8zLlt3I70VIq3/IABEw16jZUDk7ybvMloNkmlxj1a1Lav+L
2nVDBEQWvvuIoKpBnPPJJitQWcWEeyydJjxikjU001SDh9or2MMokjGnlnSAx0sUvCz32cyhbEkt
ReBwHU54sej/3ZhMxfmBnvJsGAGxb52GoiGKihwtQAQss0EUkLt376P74p1kpYivcBobckRQjmO0
ttsmhGLeheg6PMFYjUYRLGYHOOAeTmF+n9rOhPNcdgqDBWCE7NAuw/Z8S229ryrov4BvSuTVuSq/
G10SwBRlZv1v9s5kyXEr27K/UvbmkKG/wBQg2JPetxOYe3gE+r65AL7+LUSqyqRQlmQ5T9NM0TCc
BIFz99l7bWtntn1zNiKF7ik3xrMcVHIyBn9ko/08dKNyQ4TBsTe629o0J5jx2uXA2jdgQxaqwRjq
IWYfiE799AMDuQXzXbXHxymeaAJUIa7nvkLR8uyNkUVBrGT0ezFYsn1LLLUuz1lNNZ23qCWbQZh3
lI0aEtI/DiEl21W2rAZgBElJQSJ1Hoj4eWzhAqo79ylt87j0aC7E8dVRcf6a0s4J4JxHKfPn1OrF
VikHVg0hOTHC8zS3HCIikIPXtfRrbfJWcKiHxmNAXgbJbnl9h3/Qq0D380LkIx5znPSfpghlumsi
0ua7ljuq6ldsAU3SeYotAtqaJpYQJbrO1o7GTlytMuUZqGVTHhhDQidgmevNEcprPHiUQmqPNuy+
CHtaVn6MvSh5f/qJ1mAexBDYM71pdX4eE7GubWEIeJwJaIpBjTG+hqYVOv15uUnfY1xoBmiAqn6F
Gw5gw86XAvEQVuWKGmtJXGg2GHROGDGPIo7/mQhK4XR3g8FFvtHHAcSoU8b0g+Wd5rJM5poEE293
5nMNCgz8hZ3mp5GzjbO1uhp0Um+OUwmXPpnv/v4o9RPZ+qfTGwdD3eBwiG8WL4nzyxlRtRhOtQWL
udIz9BxNvhwx/ogwnM9V1Ib2Nol7xd2x8zWXjUhkk3gDNLfbhZgis3yG12U7J9xMNnGZL9bOmQoz
8ky77qvbHM9aeW+OHRudmBMbeKi19pJa41R/6yulHAOif0l4x1E7SnwA6wThDDz3b9AlYvGoLcI4
WH1pi41Dw9uzqafTc7oYoXsz58Red2nGdbFTQiAMHkKSTeayxeD/9vfv0a+iCjF/nQZ0cvgrXoCw
8J8Pm3EDfiwq4do5pQYswaYvOnRJOXoW9rin3JyHx79/wV9V/p8viEldCIfGDXCTf37BcU6Fms0s
wzDw5N8WpWVRivwHc2Dp/ykF8G9eC88V/i6QM7yg+Ys4ldnGCM+AdJ7VqmaABdDZ5hj8DosNEv/v
f6y/Htox39NlT+pgNY3qvyhFbhkmnVVE5HOd+tVNsvkyO0n7D+/dX1/EVnXSOkwO69ZHrL/+B2Ul
bdyisUeipEU8pD+KVI9v26KWh//0R+HLAtFUXb8ztvhVvykcGgYNDjleTMH7Xkvo4dAAGO3+/lW0
v34469+PpCJwk0Ge/OVCwDSduVYHQWz9kGgkRkCeGBE1m2ASKAgg+4PaNbdhoi36U4bBCRYFR7mF
zggNHqI+z6Z+5skEmmcetFkcYi3KhI+ZYHI3f/9v/XfvO340Bw2QlZq2OsP/+L4bbq2YHKZ530V/
b9SacuiUSvzDNuXfvohOGH+tiiOb/8sVpI3uqPf1jJrZcQxhrq1baCR1TfTr73+av7zxELF4rvFC
Ngs391d9KVtzW7S1NnSV9v2WjDa1pUnjKD4NKM0/oTb/+mIsN9dV27qCWDnvf37rYDIjXFmkBBGQ
2mDJcc3kg/Pc6pX6Dx/SX6Q67l/myiZbIyMqgvefX0k3W5GwkhrolYgGj/CtPPA0S28SMugXnAiu
1w+u+p9+7debJpZaVPZ1hfOrOznCA6BDMuNFafLcECCrtrrJ1fzzE/vv6vx/uDv/4eL9y+r8Kfoo
vz7+1Cqw/oHf0RfWb8QecIs6JttzdnWsYP7f4pxOP3waNro6mxYU1N/JF+ZvOmV0DFyGWLMSJGn+
sDUHfcHAANRew2FtGqb2n+Qy+NJywf1x+mAlj5gPFNhwkKi1nz7XP9ytZQ6Dkn33PafcpaQ4tkeA
5fqMpUfXvXKZo/ahsSVi6YrtbL26tvSLVVEj7M15Fb8pUiAfIhBSB9tqoMR2vT7gf41nTdA0K1yS
45THSObMIlqIZVlVV9E5vchXulCs+SAd+KKe81Pf6N0kfBz7fpwCvXGYjZnfio/5py4SRebSnBtT
beJwZ5BSRzjJtGUM79wFtqiWA7MqO21LuLms4UPbemvCE0U9ocktZ7J6kKQg8lNkdWheIxDKiWz3
zD9Voh/ZvhjS5IHuXLvdqa2OQWmUI2Z62elVHEwZgM9dlPRw79QRkYxvkla8ykERhheNVGb5ka5R
Lh9jov6hole8NnbSXLOpAHAX6eEcg5+KyhlNcwA0qS+5Y/v4CFtaySG5ut7c2rblcS+MUk9XCegH
NNGqe5fMDD0ydpp9Q49q8cTSBYV0Fva5th2larwbqd481UMXERIGhrF1lrARQRXpxOelWae7HFpn
jWbR1e4pTeB379ocktUbpILsG0eznDz70izdSyKldN90Vanf0imnLiuNDF3fzFg7kQ01UwZTX1gv
TIjLh5gSrhMlLmc8TEVChYxqymkC20930IZW9E0o6eLbiKJcVuy8kZ1b2L1sXhHugbYJqs19RycW
HTSL291IlsqwRbjqY5htU0drijkvZ7yJuoldupiyPQckc9qMDStWlDgcrDyCOgNjJ+qJ4tnCmIhS
a6WzUGpFIdY2K8j/Q89VqC6v3dHAkmiZC5QsoNvQxsCLqZuiBAjvZVMlXTyD2Iy8dO7i72tNGnva
iB2BR/qmyX0ZjjapXUl9sudGSALo4NK5trpO/bV0FbfdrPXj8aU00uyT9mztljNPXuzQUJMvp+ul
7o1uGdOcBMP3MSmEfi97TlfGhjR8S28NepvqdIwToYHXlnR8E77NWeQCmy2a3FLYjdrLcKAxmavD
i7GiVlgnLXtVPFyXkDpI42+RM0iBmZwjFE305dz7jjbON7mBGzGIAKRYFwQ/quHiahhfW3Swi1sV
Wr1TF0zd2xILlxWIQhl7vxSk7bcymZOjXjjTFwdtgcow9Jb+HIkEBpwr6jjf4zrUrMNCXHnHlgV8
cM+xIV4S0IxLV+R3hitYvaBq9ZiWHQIwpx45KgnmQZn2eq2DtWoHN0lhXU1XZ4XcbKHtpnszz1q5
K2gmeJSyMwXLFd39gdaXUYqNJfhCu1nT0T6k2w+9nsg3dYxbbl2NO8wBWZr4WeKpp6ZdJ2PjC7MJ
hq6p8J7FaQ9oBezbuSrThg5xaWBiM2w2t0HqlPWbZUU6/YnNaLzFHANfmsJQ0UWIbyd+ltmi8pxQ
tW+lrXPdcXDlOD2Bpth0rpU9RW5ohlesQcBrEI3yY8tqtt4tLJmmbe6I1vRzhcHb12pq53da388/
6spALTpbgxhGeyuMDEnbC0tZ3NPIB6ZnqDP5ge+nusH6b+MoEfGC4R5tDY5APxSXdDBZG01xxy3P
KJv5JuozzpPhoMpma7mlQWtkCLzYDy0nVfmrEwba0ozT7s5UY1sJ2oQjFGV7mIzRY0FBbBSJBL1n
iuHvKfqsBYdBsxmlUaMzcas3w0R+ujSs9lu7j6dvDff5V5K/4pMZXLu3y9jZGh1npwA1YuluK6s2
y9bvjDbaY7MOOUnnifuNDURpbSqxZPLo9KvgMUd0ynH5p5gBjXCsASk21rLXXLrTAiuseTumKW0j
j38SNuU0G5b3HmcuZEsy/zRFRTl4a1o+O0mLqI7heJoNUgd6R1XYJsyHho2l5QLSKDUFzX3INMiO
lSqfaQ6cnDVK5xyN9S2AKkQ9nYfhjKbR/05Kv+OA1239/z/B6g1tlpQf/2f70VV/npf4Y/+al/Tf
TEYSbrs03a5UsLUX6F/zkmL9tkbXMVatYVZG2tXG8X+hwExZRIooUDAI5fCH+KXffYawwrhM19Jp
duM0i4v/iAlMMPaX5A9TO7IluDBysWzAyWL/eYTPM9SnodGZN/DuaP3YLAR3XON7rwie8oSzPHMp
V1KDa+/o7NXfyijdgp+hFcFWfZ2Dn+7R/xHEYR/AiQw3kqwCwAHCI1rtitMSsmuiP4i72Gxubdz6
+xp9aw3tU2vHxncDygoHkvnUtv1xllQR5jpPFu4uzX7oXPtUdelDrCw7OXVjvQmj8CapAN70rr1V
gdC0cM+JQuowQlhh38DJGPwK77dHgpQv39D29y35h009h3e4sl7CctykCnecRmwLSo62thZGL8xq
pa+J8jwDjdgU2aJuJPzCV3zZ8a5mw88+1Uw2S2dMhMnwfYdq91SMqXUje9045AZTFCzwH0Uu3CBs
ZHersiH9gcfonRxKvtEXLd90VZYedApqg4IXvUndwTyVjszuyPtqhwLDvY/Vf3xKRFFJbwgn7UgJ
scqeHSbYvYlp3G8i666GAjzX9jvLP+1rSnPoF106FXJTamyTiMGMEZA0Mzw7+lRrvKq5XGinMi64
QMsqkDBvtxG12z+aWLOCOMYQHUDsclrPrYvorXI6ohTGpHe3UaaLl7wJDfCpCSJd1eTF1eBbEXuI
IDNbHgS1jjVXc9stU3lJWvHD7fPEhN2fLSNcHkA3MzfSHWAuGzpM16Py7uxIRNLw05KxEWE6oZ62
lDZFdCnABsnm6FVPTWf67LooBNvVqDd1YXSm34+5rj02aqRex1bcUUFoBsWioZ/beY4zCfpvBZRo
UnjvGorxEo6/VM5St9nmU3Gc8GPfjC6fRpwldQC7ebkJ2/pKXBEtrOGxdWWtZsD0KSAKROKZGVzP
jolulrtKM/djRWsqE+lMP7H+XjBqgn5Q/R763EsS6rRFVyC7UlToWrV2zWIZm1AXB4BEyw0TcXyc
F8gN/BYjultRVdTeltdQmmczU88UCzNUj2sDxqto0ku0FEHkJCckdGdDBXsQUQ45/OxUYa+KKYEe
IcrZ09qrHeEvhDghI1jNRdAKaIxilxdULmdgqYvukWpDH9dcvptUvWUJNF0J8Pq9feiN+7F6aCyY
TePMZP+NZkIeMTPvp/qKlNvdD9lwE658arPZcTsatsBVPDXUT3lrcrKCwWqUm6nK2XnOnKdSPaDY
bQzcxdlDyQ73OXW7SwukKlLck5PU5YGPimaO6ZTXk7+yEMGjWZpPRZfmS9s4IBd3x5G6xFsr5nXj
FOFcgVkYNCKvH/janLX0do50ANTvCfTdWCXiiU6M9Ofj/z8YxeK5nP3mPr0B8UNrmfBJ4584tW7i
5IfJXYUcVXzoQEk9ScDVHuRor0ibnVkJRiv8MGEsnkQeMh91hcV9rnsPsRyeARKO/pQlPyD23+Zp
3RFmY90zqM1r3cgvJaQ2nvZScdDN4UTb8maY8mvZdCDlk52mTMu+N7TPucym6MLq1djIhJKIOS1D
DIoZBPFMqTANUwjjg/TagTRLDCJD9RXrpV+lVRIdaMJkc5fWobJJocpgsYhnBXAdIwSz2kh+WnG3
UQOJOc42ijoHc5c/RBkbTUX9JJLILS52srtikf4yEukLx4X9l4lJSQzKPbnB7gvJ6B6Wb3jfFmFC
C4OuXNMYGFkQ5lBlvFF1x4sVUqaNR6Pdy5pecU8M+SGKau0ZOza92JSAvipVOfroQ2GgQOC7L1Ms
GesJ9yNrWX2ZRrKNQr332ephfqmZSZzKTj0O9hQWqA/Qjll9J85rrjgDqjXNotIl15SP6rlN0uQY
G6SVHA4I9O2m9TmEIsyY5YIKd/yuLh61XN5iENng88U/QNTr3IRlekOJMvf++AkkULip1J5puNqa
2QeGEN+KoweRzPDxK/W7k9AtYofHsqtoWFsn24SnimFPp2hs6kDJmm+apl+cbPhWTEnnh51ZYePK
7lpN+9YoFHjP0cDDR0v2BZVIvhR6UNtZ4LYErkNsQsC6TWCEAnM/tR1g4wizYlulmD036DQ1BnJ0
4BpJsiz1t5DaE/pCy+MEAexrlLmzIz7z5bbVUWaca0SU+YVl+lRBDD6L0DUvcJ2L5KbB2YABjUAr
ibogE1i7mnpTY4opTeJWz8vy1tEd0WSA8nm3W8bU9aLrRPXijhKqH081SlmCfpj2lvKWKOXOyDg4
2fryIpxslypvdruaduQFLOUj/fOwKtum3HCVeNTuefCWdoNa3rX5uDWr6bBENl8Hcn2mGG+jvr5B
NzwlRF3xypefQmD7xF5x0YGbDV17kKW5mbEju435FDbxK7nJ4zgOx4yLuAL4GPXpiUMvq3fo+gZR
VdgDV7uoDxy3/UJcFjG8kAM46orxqMBL9ehMuQq3/L6MD00n4q02YgFFMom8cTZ/2KEVGKm1C/UP
c6COO4UHr+J9DifrAT3sde5+FCLfj0V0ASzuAQfnTqym1yrX9nXYooQ4yS3HF08f4lvCAiZFKFiy
rRnXScqRGZr2lgzhJTZOEip+UOTfaLY7RLUV6B3l7igbdLEuvOVy607v1Az5Bh87RauWQdWvdnHD
cdcUCq4qtTvkJAoV8ueUH6/1OF7cvcRTdDLml1nGO6eIttM0+4qu5RgiZH1UiQ57ODTux8bdj8t0
hwuDwKJbBkPofvGl3RCe2IV5F3mqCOcDe0qaZaTyhUnlELvuljfM59Lw5zw+VAV0tMXZ0RkfpKOy
Ue1HS2k/WgAHBkXVC7eNSE0avoDtNQRKSa3jvY7VcbUUlkpzwJXmC7CKIY4oreEsWqnUF6TZZTXX
kOcu3rLuu5Pb16nsXnVt3hII35uZtbXqhTp60nu4ITbg3mWfHui9oc59UTH3xa2LImTw8ao2xrRh
g3uZW5V5ZlN1nlWXcLsW3XE2feKkrGwK+bYUw6awc+rexkKcpk5J+UHd+dgXX3yUh0znPamIaXEy
XT0GdJlvxsw82mstDmiva9uoK3lU3NljAYN+kCnbYosaL0BxS0LVU6zfR3WImqR39w2DxtiPt0rM
Y3HSNlYsD+3CJt5VsSHKbqdN1saWwJCM7mECC72pCKvznSjqTVc2w8bED43JwnzF7VE+jqVJf7bV
uSdX4fKzgQV61aRYj1B8X7Xq0V2ma18bD0R8NxaM70Hp72KnOdm6fhaEo9EDmThNd2O23ZHQtWdH
zZ3Z6vcOOeZJT94xTtxyJt8q7lmXyiZe1B1IUm/gvc/N7lxIB3ejOW4XtYflqhNkx17JHXTc5Za7
Nkw8NbQyqAvEEmbTLeFT11N5arsxzFPHxDVXbMhFbsX8ghHSY9uQb1Fthh3nVo6+ntMk+xGgaKCK
hM5ui2YktXaIcBeB4urfovaTcp9kx6gecymZtB/ow3NpFG+4UN71fAqPlsgDlmHcAvASRTqWhRLq
Gwh0Ilh8boTPU+4L41K6PrwQnhwJ2F1DhB+9NfrDmF8NTJpMJ77AcmIUXRAacttlBICLS2GEVzO6
hsl7yb7dMW/yrNuNVBoQO3pbM8FFjvVLR22u1XcjwvqI2NCHsScjiGhqFViV49VLqWD7areAFjd9
yBqYe8xHYxu7FGufk/CBWMqjkLQAYPir7WSHAXyPsWMT6S4Xj8SFVOu7kjbtXQL5OE5Zu6KsBFkl
wl2P+NKY4b1o3tPCmX1K8wCumPeGUxiB1ZBSkJmzDRF+m2j2x8TSDilt774QZw5429CCGQuk03fy
7LmhlyiZxT6Z3Csl5vAU80/0BN/UPjph3s4Yd7XoW67aON3iBl00PQ7aC1iIDyuj6r7ErNNm8bZA
7sGZDwcTuiKDJa7rqmyM9zjUwjcnYh2WlU7aKJ7U593ScpBM9NXm27YP7STC57iCBMH/i+ZLh1S1
7RMaxKhWrw44h3hgdhgmdJP5ysAhsFqOT4aZfcJ1eJXcn70oCjFRKOslaY8BRfO3+mx8FpNINlPS
PGiToB9RLkfqcl70Jr6Xltm+pGr2la7P0jA7U45HklTu2iW5s2YaNvU6uaJOfXWNcmyTwvDt0l6B
l5s0bL8aU/ozlxDszQuovit8g6DLM8V3weB4KsBqnvwBHI0zYn13m7oc9xDfs0s5Num1xuJFEZmF
A7fKqbALMF4OrualadFeOekq27F0jcMgM+sh7/Vu6+IDwTwssveQCDEJ6gV7lal3Z5tIkk8Zx/Ku
RD2Go3Gk0Yw+oAu1ru4ePz7mak2vR6CVobS3PYTkM0nJXG4MZVAJJAsWbRutWMwfYx3XIwiCUl6z
1BhusAMp+GwWx1kD6fjCyeuvbTuR1sbJRhsoEg66RK+1c8WcK5tdmSlD5e7TilzsJqTuw3pmC0ER
y+qLbncK7m+2h1Gy40or6GtZncbJKtgujOC3tRwhNJGvFdjBwuTqJgadrkLpDzSq46+BHlB6WR4T
BNdbhPk+j2Li/UuGGYQGDTpAOHAAoxwFFOoR+QOJg8HiZeA+mvC5IU37Zq7Y+4UIRccgF8rJzxfY
3dTRlytaOjJn7Cm5aW9lxrABH7MjfZ/2eztNavMqKAAB1EwVDX5MLFNeB7dyP7eiPbn0XT9WBU+C
zrCVkpEMLJCPL5ErOivMtcVuqsQ17An8JyTY+QT5xf3A9OuNbVxehmjhhwcmUN8hIeWzE8hOkemN
oymWvW0zWkYeLRPj8IadgMIJ0nVjb3a15FCwqGVdqoTzc1NWsbG1Tb5LoJbWsTOCtpuqdXeKIDun
gRChaCIfB4uifXN4LOP2FBU9PF4lrDYz9umSqQ3VdFqj1RdlNABpU4fEG3UIKfDLz6mcVMiXLSst
MBELhk+2JJNorzl7dkltkLCnh5ScnPadA1wsviclZqdRdqV5jAmFT68FoM1z35vgXgGADMxgk8S1
6SR7HUirdt+Av0YCTgftFGIh4M4EGnjelX2ahzurp12IhVGOUNFwN+F+VpfOJbUdh10/Oz1rMyK8
StjtNi2iqkshBfFNm8/CXtLuYncwfYAUKWvnU5ZZnzSsrRwDEM+gWSa8O1t1mcMDuI449I1mGq1d
EYXMenNPUSSICFXc1JNj1WTINeXe7nJ6hGp3+CSHot/N2tR9r3omlNzNrE3f1vGOnH13rNWxeqs1
FhfelFn6cpDqrOr+4IaYdoscmGkJEQffpb409zEO4eOYhtFdGoZhvHGaBSCvPUXt1k4m6OPURvhW
EyevEB660zjl893QqXT6qFLMLER7ZCzMR5wfskj73tuheyDs6T7UveXcN4lTXfR+sO5UViKc3Uqp
HduuHijiLCz3pZepdddgJF6P3Wkm/dzq2t6DyotDsKCv6GgXRb1++hJPfZ1Y7i3nJ8uflDQ9dFpU
0GInqtUBmglzO7FxfpmsuP+htg7XugxVvG9kMB5KYQBJT1pl20AFO2EG47ygnemOQvUSGTMEG5/i
YGMhzrk+VKqsrDzSH4Cbu6+kvOtjqlXRQ9i3zCOm7NiQDSNqm8Uwfi0S3X3twCbwqE6AIRM5mFiP
l3m8w+K5BGnXad8ykVPh1Y9a8Zxms4XMGNHKmNZxdcWb3H7XovKG6whiTF+nP5SUBCAu+WWsdnrP
egydCd6y7SRXNVcRSUvuLwztUT3cp02hsRjoIhMacMc+Orcd2zn3tWO/aNPa5RSJjlWRMWpIPxrH
t8XEr8LlRXSc3MuEr7iEV/aE5ipndmoq3iF3XSdUJkOyeWPYoPO13DB3tWqEgi6bId8OEzkLZDis
cPjtb1vNIViyGNXBWN7j9l5CSvJDCnHOKJ+zENODGIlLNHwLjxRLweCne9wimE75cqFoyXctWxhx
Ji2cYSu30W0UOeaDNEoOCObSeToYyEcYzBx8kaC7bTRY0wX6kMmxtb5fMnO+atBz+XIZzsnCbL3n
/e7vDO4wjB1tGcjp0chQCHQkhn3uNrpn4vWDoYtBFkR4w/GmVqdTRpwvaJx23OYG1UKNUXB1S8oo
RytEUe2vg4wvas7j1Ep3fK3yDaS/12a2HlqVSbjaKZN7moroqzTpqM1NT2G0ER3bYnfeD5A8oMsw
dixhoIbLcJYO9ZkVm0O/pquRi5PtKvx77JxVO17MSoZHs50tDj+Z8WUXvfLCAjoutmol7Weqxpnw
tWDUb8OmT16pxzjNhMg/J1x5F7oyjR+SwQGMvKmO8GX07DWv5vl7bhr5GyE8k7JZZeNMcRu0sPDh
6ROVafcjOWD30GP4SZkJs3LacX0W8WHE+/SaizL9wvBOEj5bDFL+FMZyU1aSQGRm/gQfTHujJLC+
Gp1qROQJOoXUcCNoHVUmiOzZgH+S9BX5JHe8mfVouZNwkpHd1d7+TFszO+LcB7K0aLvBkuqeva39
VWu5OMdMSDCn9Gz8aHsTeUL2zY1R5sXeaSx1lyyK4Mwlll2pqJ5ilHfThD40hCf8ZguR3VjHOD/F
r3NbaDsZk74jGlb6RXUT8QgkuEXyiKhK5IVR4h7U0Nh23EwblfU2D3LW4O76lZySfhsvzWWURYf2
3JBAGaMTsharcCOyAzNneTZGaLwLYb9nuUzBVBr7Wlfir15YrAkrkiRTkgXhMPT7KqT5LlssczMp
4ixcFPvIcgkpdRxm+27cdzPPII1VZoYgKiwqEfMqfLJ1M91hN0zPlVaAdqp7O7CrebkVXfU2Je33
dJw2Kc30kd7g5zXL8jggxRPznSqCRdFx7ItnJaeIK2yMD/IaCEtxqmxtYpnkgXekCcJD7aQIMdJ+
0mCTXNsxFDdDmaK0KEW7RdNiX90z0jlK4yPwtvRcWA+jjGAYsDpnWyzCT6rZTiwjcD/08B0r5a2p
UTCrafLMgsvYBZzuK2yH+sEQgTN+pbi5oZbr+7okZAdz/i6M7MYzS94XGuVEMDjjywSdje+xdUW0
SZ8ZP3GGW+MYcHvfYeYkNw1zib9mvneMdMNeaBtBUtqOI1wgk0gh3WCjdViD9yRCBr7KZTu+0XVS
MFq3iBWY329z69Vyql03wHRH2gU/zeHGsOc7LXP77Rilp2E2on2/TMbiORmtbGrbC38qQCFlOaCy
ztRvjNZGJk40T8v4LlUODnur3NgIdY78RpzDQvBQtxyvCXno5ujN6IZk8rT7HB5Zr4oi0CN8P3CO
4ZVH75T3zqhsNRPT0L+YGdJ54zZbXCXs0kxL3gJo4vJgDvN7hWykGmI3ktp06KZ+j5t28NM4ae8k
iGQmW5wFdBxwr7PTLbCB/Fy0Wf3ghurFdTvtMCjFIymMsx5NX9Mkjk3dnJxFnFnjP7s/pT7ZPzDB
q15RYWmocVl+EW0DhBS3VzbiynsK0+cGryiIpKkd9tx3hwB2TX5yijJl+OCHkUO13Nl69tn/NObz
TYvZLm5WdxaMjSxirxNdizZ+MhHx1bQq0O91JvvhQGIHL0V2x4pwXzhiH8dp7rOH5+kkGb+MYp9R
9t0pw01p9UE9pa9rNeXd3Ay+QUP5Xdo11kdFfO4eUmq+sGnisp0yNT+5fcRYQewFUG07+PmKHJeL
6bV2VW6JmyO4sWXZYX3tz1IYRx0Rzx9Vee1ozH7GdhLfhEq3tfQ+udfKBcmtJ8sw1BPh3nHGieM6
H03DWpE416xf8Lmj6nRjeFArE0FsBfWp7/PSEEHRIs9JXB0hUO6kEWnbajAeB24lmyma2iPlzv3n
tFrFbPD2XBTlvZFEvlouZzyx90qnfepGtMu5JVIc5fOJHo2e8hH3ISvZ2kSJ9PDgHOZQOUWZedBL
5nO3eq9nIifleJJK0TOIA5Sj8TkLugU5sa5zpHVu7G4+0RtZq9+MkSgW9g0/TZsvkvj3dUuwzEjo
K6A8M00mD4nf3nFamvd2rMbbUc+fZ8THMdaNp6FwjwNCXgkim8TrT1mQL8IU693zhAvvBWhdkDVs
XZy4q/1WzvpWg+R7Em3zRun8iWQAywI23Ivf9NOwFYCQAp7Lia+q8lV04qUrqgeOs/kTPw7Ieks2
fu0coE16mYliTN/FZkijs2EdZVyf6GWJb+WgJkSerZs0+QLulSZEQdFloNhtBRGtiQPhWzLq02fb
TtbNiK/nK4nkYAddSsPPNA2rkp40bugrfAVhvSlrVA3nonsHWLBnDHYm9zniCKKc2JArN8bslG9V
ZFkf6qq55fwrbX7T+n0i3kwMhLmt7QiX6A1NzUpebHSMTIwwcE8HtinaztIlqnPYjTeQPpyNU8fq
RYOzsWxawULKJBz4TcSMGOgxxXeG0Yg9Yjr6vcgHbmC5FkWnyGB5iRj8XZ2xJjIHJX0ldzqDmR+D
pnwzBjnLS2gaM+Jml+Is4vdrfl71878QAf+1zf4P3Yx/Zwa5fhTJ5y/AqfVP/O4DsX7TQesD0OYG
6GrCxUn9Lx/Iyo2iK07H0GFpOGdXxMbvNhB897/B3FA1FTgBHBnTxrzxuw9E0R1+DXg+tQDwqmwc
3/+JcxaDyp98s7Cw+A+SDJhZWm1+ZcnU+FS0We/Z7BAOvuOp895pVhXYmfNPxZCs6359LZC2+H0J
CdmYf4lW/NlxAohTm9sI65Oat46nDLi6pMpLp3kxKX5fsm3hCEe7Ekd8+6qOeczqbJIPogjLj7o3
yisGp9W8FxcHpwBUO5qwUFI6dz0gkN9dxTb3dT29JJVrHLuhU26TQedWyBB8m+UhZ605ch5g+l9j
jZyPNVlu0Fnj97kdK0+WkfEtgfblO2H0GroLDC67ZqVvmwwIXp+EM0ONwn7Qx0Q53nRFfzvqTf89
NEJmG80Sn44Vd7vENTvotkrnmVN6zMf/Ze9MdhxX0iz9Ko3aM0EaZ6BrI1Gz5PIpfNoQHu4enEkj
jTQOT1+fbmZ1dSbQja59Ly9uRPggyWj/+c/5zgyLs4GEDXSQrUc3dA658aH+ngP0crBIWPJ0J21q
69EguXXPeSTJMaabgfsLc07VJz9LgnE3stndbzlluQ3abm8KzLtce7qem2doFBaGx4RA8VOYUpBn
BfuGUmUC9KwknLKFmGCIhVvQ1Mz+ePSnwBjfuD91eDAZ0/Uq5LnoXju4/Pe6sAZaXhJ/4DWqHEqG
zdr+VBOQgU1ishkxA05c+I39TKhW9cZ7GM/ew1LFzfdAsuzRGuYwgGuZabAWlsKFmY9EUful9cID
IXg3JMEt+J1bYxMmRze1/bcZB4WxgjOP5FeP5sQjpgNiYXVevIfJrn6pZrTY2HVUdh2ZLtuC7ZGZ
z7eCaaA0NOoGuGEtM3sV2Ib6Iw7N2cR+BFZ0lbSVHx4bnBdsKIKQPsCO7hsoxlXB2j3kC9NO2rlY
6vrKhjgv2yQ9+gOS6dqY8xiD9tLVLy6X9R4avdc/56ZL07cTzspcZeZAqHLinhctpQbomvRk+dZW
kNr1KnaqUdEc6HvxyjGVoDN6NtOE+KFvv6pcpw2YjcyH9oZV90fHClZHl5XiO5BIUFhTFXqL7dN0
W4iQqKSdpyG90tygNO1PXXhcxoytQuU7TKg2Ij6BD+P2zm1s0XzllVVeHTNuu4iH4dRufUDtCKJj
Q4bC1n37vRQeeVLtx0XDut5vPSTScugiTOet3uounPvkQeHl4VzgUJql+im6wEkjE/HhnRGLfO6N
U32U1A4uG9tLQ8ACyhM1kd/ydgc2hjo9ti6Mh73f99WnRz0O41wKE760oQlvZ0vzy8F4ZjJQFioJ
saWiFWO1zSbqhnkYP9huHnzxnsicg1SxyS+31JiLTT8PEg6Maf7dUcLkbHoYteU2x6GZbYBvcZrw
9mGfuJjGk8iRjKLR4U6wWA6GpEzZZbB28mkRu7DhPQOQIBkhUmeev8oyjyBmzxr8Nonb/UveDMMv
RcOhf+iboqdHsAtQIZRvzFx9Rjfb1wRdydVNpvqpPYtZcs4yMsY1Pt59X2kmIkwebruxTS3ye1NP
47dvq27Cw3xjK6UN4zzRQ8O4T6w2ezOneEje7Dy0vyfLHb6ssi8fuzit7KgZnYUdqqGzBb8R3b4Y
eypUlRZNEs85eOxyERWt0LOn7mnZJa6Aepe2mMnQVvdQbLtH0HZBvpIW4Hq6FqCAgv9MqMyqDEce
se3IKRpinCabri9tlnDV1AxXnEsLnxdi4jiWgHMAbqPYO90i9nfNRoxtiiM71r44hs1y6+qG/7Ig
tMNb2oe927DwzXPxNpSBsNejCDWVn1QBAyatbx8k4ivJeSabzrY+HGdvs9RmP60WYbbGs8By+9UX
DE4rLktI694UaphxVR+TErDHN/Zlotxb+GmD1YRXC/ixMFAGxqpSwaviLovcjsqGP7nhHCCLaXZ8
eEv9UndJCdbHtOb+AvC4Sj4a5LH+JwA5U/2hym6ZfjexyKuIZG/rMq5Z1tgBNpuc4AG2p7GANqUr
Avkz1YHt0qYlzfEpNMYkuyOJat3yF5QnAhiplMh7NJu01hIPlO2zTgQPati7oZvz8crvmbxbFRjU
xa3IYEtmI/79GLqQUQwnCgwdfqTJYcLxVxjPYvtPbsA0xWDExZFYdK8NdjFo9TPLrBYGRE0UAMzD
ujIGKrMi2JIxJ5Lpt+rXGJozkgVyWxW8+DNXdw7nJG8fJQqUHQWzEMu+nt3G2cXKZps62q3mKGFV
yeHXElA/Jpklvb1bCse/NxDgwdKOgoJ6difB8EYZWNHszFpQEAhqsrDWSXyjxM8tBRdkkKmiQ9yu
EbweCzJ+zr4uusE/cFemzgspubDQrUarDV9n5bFuq7sQUEIkiZvkX4vuRf8sB0+Ly1z5LGVdV1ot
tjdn7ojoj42fnqXiBd3hv67iX2YhFh3RX6XTnYByUvHdq451rFGN1xG2Ii1DAXuDC+fvOP70uApu
C/+kch9AINnnKeV8PcEEhiWgipQaz2D2pvqxCEOjP6Zp7H1Jy0nmyGiofdhkGMD9qF9UOtyjO4jf
Lumh4U83t3H6CQCtGi7OULbJGfuTLw4FhnM87Y0Z9ul65Bg1iQrUc+vteKtMud7I7qYqrlOQI86R
HcT35FYOJnJm4DDPqjvPAB6x4pZSiaibJVULVbi4+6GUKSJCha4ZNTOGS4GfHSNSzo2DHe/exb2T
C69+H4sWEgvl0nKTUfRLKXBa3nFnmP64Df53dB3Qmrw71Rb87sInmahk1U31ldaUdCtwErOjpkQN
961kranH9uB43s15aIOciVs38vtZHrRulpe6gBOFRwqXQ3DLIglFKnKGOFevoAMal9qagl0H2mFF
khCCRuDeUQm0qqXv721pj2fLoitQK/9bzoXep31P8IkJcg1sQm7BHyXbvJ++F1wPO0+wkhtiihqR
eofXNp/q+3BibZH7qbXvPCd/q8c0fp/IrxDEbggSRDqoYQ7TbRd2q3gRN6b5zCXTKF2kPt9vIS25
e4dlwwaPdT9HqhoEb2ik9lsKhK7j2IGBYvqL8RXG3m/eJup+cnCD2T0wAxTT4dIxmTGVYg3htCq7
TWoPy/3clKSOZk8eW691d1RLGF/ULpyDdOqj1iiqqFps4xpTrw4apC2OuT93T9obqJDNMPKZnGJd
vgtU+meonSHiNgc8xaxpwUvCzMVPyFxKZPKlgLy0GqebCUCN5iO2Qh2BzfMPLXWuQLzq6gnjynyJ
raC99H3eHerS5fJTsbmi1cHcprS7cpxyfeqbWB5xG2Y82ZzOhmFgZmerF09THyYbq7lhy1Ds15Ca
602rwEeCVk7e+PB2kZ8M/buJiLHOjElciGbIP3WDXTuelb+SNsopVvr7NKx/CQn0GbnT2JdU9Dkz
9JExzPSKm3HEv5wxdXfNsPMzc34p6Z1rt2nofLhccYEieNOhrm0W045ZUg8XLHyoo94IvM/bgu3e
nnis+6FyLx4Pzp20xhdCatX7rDFBjMVgH8vJxylXtc13GwoMZ6pvjoTfygMixRONOfM6HfnGcXGk
Hf0SY73J8dL7YLwdY1zT9fErzJD7Vw67ox+rIY6D3QyYilAiow9UwJYbXPAgyAdmDcCeTp0Jq2RE
FrofooC6FKhfdd7/LFUwRHWtjE2ruZ6ih77lhesz45RuZLCwhHIQ0kLb2yP2hH4e/uRtqv/RS///
Z/1/E97/NSK7UeMnp1D2T6GP21/5R0hW/I28eggvEzwrE+6tffHvwz41ZARBmObBz/qhSSDkv4Z9
4f7NtwIRAhJ2fd4LLlGR/zXs+3+zLZ/QM/Ezj3grgZD/BlyaeAcjdlPOSVMfvv/93+Al3JIjns33
gEsVwPRtRP/fYrKQBmwhJwJfiZnsWimfncnAAF7jXZp3nYsmHriBvwkTTKnDkNdXqersNOYteygQ
Ah8TmYYvI+1uHGJYy/jTi1YcsMdf9WB49LljiS3qHt9rnr4GXgZeJ/sdID9u3dw51r2ZEYcKNoy8
3CPcZ76WuyO/dhBztx08epEobTzlYngbuvb+VrewnoM0jZxJkKXV1bM9xObanjrnpTK8dpMyAcIE
ZLAwNzFX8WHHpb5Pn/NKxN9dxrYdDwzAg6cJpgiSmMVtAaJpiQqAix9pewFKbbgYoKrRbO+S2q/W
rGL6e8Ml8sKpP1Vih7sBcwyb/jZ5EWTcWIcZCh9i1sJu2PRjaulvp20HtWItglOqyxIQgjZDubHS
kBOhwrLZT1VEK4l1aVKrPbNyN/hZS6/QrwPiXLjhEuDtgH/TPyJlYtYbQSUBniU5JA8pi4JLyp2j
5O6Ldwi5YOTEQIGsKEKIk+cF9stwZ0/1sKMIgzO+MYPktoqcXkSsCSwiIF7G0trxtR84aOiSb3Dz
J7Npr0bTUHsYVMmZt85mLOhZmIn9Ma104cEwyXFC34r3LS77cSSymmdRMqR7JyPUk/q3lGzrOycC
rzDVSuxs+anvimeSsTc8R8ctuJfbTC/LA+Wg7DeM7HVxw/RCsjHfdRl3Jy4nzItRz8aTfO+cdtZr
ABWxwuBfCaIpfQVTgEdFyIPWqB0bk/tfct1/6zS7yp/6qe9+fvrLp/yft7/61ZBb4JXq//q8/dd/
XbIveITNn/5f/9Q//SWQ7//4+reY/T/9x6bu6Ul8GH66+fFHDeXfv0Dy09z+5P/r//wfP3/9K8+z
/Pn3f/tqhrq//WsJeJx/PprQFP/PMbaPz+pfhUuPv/CPs8z+G9YLPu0OwiBj4I3D8fezTIgbCsC+
Je7JkCFecl79p3AZ/A2yLrP6X3/A5eSCBvCfZ5kV/M30PWGZZCZC/69z7r9zllGi9i+HGbMUrOWb
hko0jmPyXw6zHrfYYODXpgYl7ilhrCp4diHFS6tSqIweFDIPLmMXKgA1F501vbY9fRmYTzMrwdSa
jf74Pdn53O9IzCbtEYC8iTre6yz4caE4ZhSDUMGd3tEHBQXVIDTbvGRhTO1xRKYZV3uee9aH4D5Z
3leu0bMEz6ESQgKbzQdmUDs5hBRnExqLqQK6JJlhdxGj0zJsqmF8c2Rdz9vFGOYAoBE9JQudVUU1
rzuRWx1CWD/ZIDBlaHb0IwHMi7ibqIkoawIm9SG+OR6xaSIaVBvzBp3dDE0zsMCkkbnYeYvJbdxu
mWcXjpIGPMIl63X6vBiWPqWuidG4C/o14Mnpjco3rnFhzdk8qOGpg8C7zeLm3ZG3kAx6ZelzNxWz
NZ5GfrkrPq59BDeg/fRv23YAN8shDqtyn7Vjt3PpZ7qY5nA1MjhXlPPOKx9T0NoKU7Up0olRT4/D
iYqiOoLj9j73mV7HkuIbRmT/XlRmjDuX5IpXDlFstsO+nqgdm1P7lbWRPkE60sfUMes/OOT7I9kG
e8fkT5lOyOTaKlbZDc9ppny/f3OrG3Czp8kwb+KRMndcJjhrVu7YOP215xBGrqJxt72xqwL0qV+T
RypqW/iKF4rT1my6BwN/Xfg+EqJRp7BQt56jus4FF0RG1hDyAT985/hrgUyd3xaWib7mOgPQmicn
h6An/N2CBDz+2ea+bun+2gTeIOMbhQ6rGZXgOKJIXosViwR3wTzTcmsUEnUPUf65oCh+RehZr0wO
R7xUzoxpmuk1rzD6xB1KGyGdHncReFd2TA4mTxwxQfiYZYTftp4RDheVc82fYjE+LLgLSEfpoLWf
0rQTWKPcQb9r4JoOExZi93HJUzu/KFy5JOcVe+Ezho7fbANNWoXseCiO7i19jpul+6DranhqvNr1
twmUffaXCf6rfUyEZV8G9YNAUaJCXHJ/dXv3ULDVeCkcLEK5nK17sOIYy+d6H9oEDtZhbVUnJJBb
d0sHDxFKR91GJRH+7ZBQ2oJjiWjAl8KoxGWiSFnTY/feWaOfo9dqfyEZXc7dzQdZoDcHMYn7ey+V
Qb/KLIFuSqr67OjkkZvQXTss5c7hYm0ridcEZ+VKoJu8GvxzzZsKlrY5SVXkfmQQxaGxao7r30nL
wnw1UMQ6Rv7slF400dfWnkofllKU+aUxreLeHfMvDX8iXJuDf2c0DVbZbtQuofxhGGvweDolv+g6
H3PuYpdFmP+CP3kotJJnDijLJwKkeE3x7ZN0kUmbKdoGTffVIdJIMxPgfoYT87eea9sjOKC7zOBz
aU/fnAUoR93iU1gW8OS4rVhoZCb7OWXYarUYcdEvtLAdM+aSnPeEWiImmLT7rUu4o6uYmGHLEB/T
chbimHbZgpgUZvHEiMO9QQo433SdQSrsBsBOuA+fe5BmD3x4pw1KW3OhxHTYySTDNZCUy/uMeAFT
xQOJ72uIFRiNvunQIcCDM22t4KEcUpYNpHHG5RcWrSvXD9QMWyqWmdTNz0OJjdKfTzy1jS3EAv8U
5L0NkjN1jk6bGV/BkLkcnElD1tT1oJRazjC3W4yoDsjLVrlwL4efIinCyAL++tH29asytLsFYjEf
y7Zpti2U0ZMF/3teGn7uwgUfYbvfzMnZBe8AjMOxbrF2jM7riHVkVc/ZcvQyvFjjX1hIjW6IRu/o
4gzteqHjaFD7sjZ/6BdKHzlv43MYLFxyyPcSSZiJe3X04e58r/IOLtDTVS+95QPYbLM1UA8+HHwn
JWbyOD/nZV0eHNcrHoLOqY+kfq+kFv5MbYV4TCFVcPSAa56rvl2O4zT02yZ2xWOxIMO1HithTtrg
kBU6OQZaxr/sqUyI/kq7xY3pAG+a1XjNeMR0Gzla7Kxq4X4CDQ3ZmVGjHkKmuNdtnj/MxEGdIK62
PuGd/VRm9R5DsHGWDJ8rmd4yrqPHLxH/p+I78b3zpPtTlpX+nT+q5zquDDey21A5G2dx/6BsPLpu
7Rxw8uldl8dn+JVIz5rfRdPsGyk+pTWsLZRsoxow1/O8rNrafBL4Awn2PVRTe0oCe+37atou4BtO
xKwXkpKyWad2v8+7AXYEawwYoaQpzYzYgACUMfCybTtnfgRyBq6h8Ghtw2iSmv7BsRa14ffvvITO
yD819nI9Q3bZpZmfXKY4MLc89W/OtDI+elPVrxPHSH471jAcl4V1gjtDnUm131ws8mF+UwGZDWGp
l+78hfNsfAjIdHRZ+typ2VnVhri6Epu4bMbnAY8CSbi/cKlJuuxie/jT6OahkNymFXGq3v5QXRcl
eXpUjVwVKVm7fAqiaUlfk3aM9GBes846+gILRO+Br6Au7ZKzayFHkT+mfnsOc1q1giXfmF1i4Qxt
XjAi7FNQcK6i4A0WSH70/OKUQ8M4TMUN6Jqpet6JZvmVY8ElsUmfpeub994Y8LNM27CxzYjSDZ68
Xffu2Qrn3aS9yO2p81otM8NB5qUF55JjPqZFHD4XYeuSRM1mgp6MVUFbZ6hjjpoXGMYJ+nKtKdWJ
JM5xGwtL1qeHJdMGls8yJUjWKa/8FPZyldiiNx7k+cj2OjRrreADDAsfwzrv0i849OUBPjOJz4tV
2AO7Y7w4K22X5TpFYN5mzMkc1oV5Spe4eg3GYEYihvUzd8TDVkvrV5m34xMkt9Zc2QeaJfGH5kN1
VcuQEnl15HAUrDveu1qAIu/msGQAVD6hx9B4oOq48vFljIuFd5VBZwe5bfrUM6PbLeZicJFccku0
a1R65FeiCjbBaqH9V42JDppPr2EoZVol96bo++uihLfHBmRfh446y1t2B8fROFMAskqlzknL3uJU
Tuk3BJ2t5T7MZ+dOgulFyrYLKJlFi9WRVcE08KKLygqJWXhImHHJAm3MSNwnvcl45tirsso7VmZ6
eAGLWz6MMylXnEzXAjIBdQO8dxdu+zst5Ix/1+0uszs8ouS9t27AG4MrOEvi4soVcDo7Q0sbjp3g
ep9INm5ZAz8lKucN3VusQvLuxfSmLoKNcRbmgiveSalGaxwzIu6RXLm1mISz6rtRmSO5E5BAdCfu
zQwzFyn7n8QzPkvfSo+pr5MNuBlSF4ADvXz8hBUDex1NbTOaS3+YmhbjqODBiQA61s+8rPodxCOt
dkn4RcF7uyXoW+wb5b5KQ3V3jED2YWRqZiVZP7Fh5hE2+zOpWoldzWk4XYl5wT5YUQVPdD9d0jMg
WFI12gUAVE7avu/acnka3aU42qmN8i6CS2nN7s7FtH/QNs8SN5vn5wqZ4tWKZbwbPZQIJ7dkpGUW
bnGMuZtQGzxcw/57HOwHSBjyrbo59fyKiFlvBWtvNKsHCKZyY8FT/wpzEZ6bYDHfcNeDUWq4+3lt
80YTDzpxnQSPgBuezKyu3sg4fxuTSbCUvX7Y5fO7qfSWrolsXyaV85sSv+bo4uF77AerYw8TJ79l
7/u/G9sdrl3qOL9C4t2AzmI/56YSu0/1yEcs8Zr+aTCX8mRgwsVHq8Phjzsb89Y1Kr0rLFPtjN7n
mSaUgVLf+h+zyIZr2bK3SjyT/oYma3G8OuXz7PJtB2UzPZmaHAnOjp1JyxKpM0IeIhAG6+ip/lBF
m26aObA29BXlVy3ZNLF3r65lMJvvWVWJremVbLiD+lXbk7WbbE0kCN9oM6asNSFSb2hH6A4DxZZr
SVHkGsh2vAbusxxL0292i7KyXaszOF0Q0nxOpLCLT+g8eidJTD6EQx8FHQF13BUVKMbGXO4LvAMs
kofsSLl98WspUr3OEmqV+KA+prJQx9lknQwb9yFFlImatLeiKSf8Nvqpe5q4yEcNsQSdYbwz/WKT
D7l8yzrTeui75hkGSXua7OSSQLBbFd4Azp5Zc2/3QXFlu+iyPQK6YNhJ+OmqlM9bMLwHzpTeV1bi
neRiiSeL4ouzw6NjXTjstrwsAaERz9Qfh0ecfiOhrdR+zLkibRPDhHZhTWXk1RCYprKDE4MFOiOy
Hc/P8OZYxhcDzg+yf8hElsPAN/Og+c5rXIlcbbP7Bub+I2M602WM9H7nEayH+EDkJbehJblBmpza
hvRpDYz6mLUKdS3E6RySnue8MyQnCPWqGS0XJ8Mds/NgtY/aJjODyHZrnXeRAQz6iIu2TC5BjuaV
MGTxfKR/l+xxs8K1F+7bGYtiQPIhykSvtnkh3cf6dv/JRjLTjpBfLNj5hLaknIqQrGRsgmwmJ+cf
xpFnqpCtubU79ZKTQVoBH2YO7UfJ7C2b/YyBlwcRWba1Ozk/NHm8ESUUv5a0o0cDkxNchHn6zevl
Ho3+r0E5e1MM/W+8nQ9xA6rDX0raOioHNrHWsuXH96oDOLxyUyEUIKKGczIxDsY4xrsQC6VtAp1z
U8jVYTzZR1qdXa7RCUQojOeJDoJd7FKCIMxHIYCD5Ahyd0Ma/GoyHVlmEx5kGFxslNT11JIaHYuC
31QdPoSxS0520PFmabNPdBKc4PAId95cOCdSXnts5ssqb5eDmZQfurplGNpeqas2Q1zrmVgvVupD
W67LE7wMCTlsIWNYfqWiTvap2w+3ALi3Z1s3fIAix89aYsuZqmVHufWJ9JF8MkjZ/da3p3NvT5vB
kMUTAbtz6fmAIEhObhPHr5Aei2eEI/WihnC8DjwHonnQkLcz9zOQxl1j1V+1SutPsELduZyLhgAP
oPh9k0hvDXzXXRlGoSJbLMHRlzAfiOO94hbIdn4gvM/c8ty3aXTMHeihc0k+Yc0hQ1BILJhsQeYA
xyAztGcI/4AVPtBk1b95zvTNWyTmY2E3iOrC2E3xaJ6zuiGgbicbsOL51u1L5w+RxPHZQ9Rhrwvu
eghZ9cNMYq9E9SrdGcW07w37S1clbPigUlkkWtMFAaSrX7eaLs7ttLvPlewPjGxexIPXiEC036CX
lLA6VkLCGhWFHPWM/cgtYZ9VgFjMxjQi12GFv1AfsJKh1f6i+4XO2gkrdVmPy4NwnPIoC8EEbP5Z
JjAKoWUmW1x5gLVlbqgnOS/feSzYxs0EtFRtdpfaqHhWBlRUTY2oN53h0tNDHmjXmBiTgllPJ7GE
5i4BQGURghpn/5XrEZdyp1J3siHjhRHHOUPoadYNNgtYiX3sf9QZA3Ao0z/TzLP8Ro2KlPbqc59P
cuPHoX9u+OHWAcXh4NNfyjQGQUfkfiUrVP9wCH0euna1K1Q9fZa9Nd0B1iv39K5XUVstb3TBLFt7
HvxztuQVX1o4P0YSG2sTk8wDBLaJTw/ld1bSV6j6Cqsd4y87jkw8ZbXZbJUweySF21xnLyRJh4CZ
sJVGtyNi5zBXc8b7zBkbJ/AfWjlCFeqw4/iCtqA5XtpDiynsYPWhte4y8QcFCkaImz8p7L2rknQy
WQI6oP20huhQdBZFJPEfQQnfqda2t6+E3++FhamgpXFjU4XdvYcLCqVFmOvRy1yegao64sOJ70IA
lRBAFKwKapphVY0IjRGreCYmIjvE4W13rdgvPBBSaMgeUHhNa1KIPFoquIEBt6N4DGPaC2Y/0moi
d+kSLSIhtTYMMNJYqH3CtpISAI91L36tD554xkbI0TwF5HEPiRjtbQVWa66rg0yD/GQlk9x1DRSx
OPa5O3I+3DhSQR7NDhvWoCASmk8oS5DYrJ3dqgmDjrQ2RJPUpnLVryaZXuYEZRF5UXwkZfe7bLyr
qOKOPbo7vlCxrm7vLXUQVkaphimu0wKXrPCcH5On7Lpv0mKD5ZD2aAPW1lDO07rzxvYocISfY1KN
G0lVAObSHOU10TuVTCOoE6ABup9REJ30c6I5zD4ys/fxSczAaFe6VWmzKzyQTmfRE4dt09p1t4Tt
h+U+TlDioRLFZh35WiQwWYTlzldFJdg5symhX3uxTUayyFsVo5uFOn1pfcKPBVHQBCNkntdvE5wC
JmhzssEzeVXwNi6qwUSPiPtaWqN8zjTvt1VbSxJeEFT57HSJhFuYhxMzYZBaJkYyZSvNw7I0EubK
YLxZ6SvJkafMkillnPMnaSoCpEaPXPdAb+xoHPOuEQYPPfuGY+LL9+Kh1yYDd97icIisMB7kxR47
IY4tzh7GxrC30pOcXVtvXKsrmohD01qOIL3EjQk2l92R9CbX/yX1qulceeZgrxYjFtce+8Mf8Ilw
UEdtAp+Z1I2xkCEt36P8h3tfZSQY6uS5WoZ8q2ePa1p1iQf/V2mBTqSsvV0nY9k91ol7bB3rd4xH
n5yN1W90VWCTmvxv3VvLC2+E8Rf6LQEucyLx47FzfbXUTCAhR+rAgDttFU5CZyOKyl0ROZaXMFdm
UtPXtNS3a3nQ9pFR6vxlwo/ZPwg11Lwf4BrsQ7I1guSPrh8zBKR8k1DEWT3V3ShPJoIQNCpkS9Ul
1SuuxmRcVaMcLqNcWEtgYYFv0a5VWmjweYux4dHZvExav5ZN9Vy18Cy6oHAeB3pCHqU112uRzucJ
Tg2JXWw/QH64W/TuE6EKxgIOyZRDCRdEO8j6vupTeShCw0fuRDJ/WVTsH2wZuNs2z7o3Abvzjx3X
MKtEhhfXlh70piZ+IxI/E38lMm/rxAIEl7qE5WEKh91gYJbgxKAXCoaydQkmKFB4sUeIdsLDCbEs
0p0/Kw8j077KAL9tuIq37t4eQF/ueNOH+UuWKfgAZB0mdchSghbgi2Xb2acJZ1e28VyL0hnqVToG
CMHihxEZu5kf1Y7g213pMN+EGQcCoXutmi3AjArP7MCe7bmgYmpCUysynqpwtIoKBkgEeHlZ2n2S
VrXiWpT443gOWnCmhEGBQvDabPslTNekRJfNMiyvU9rcI00f2bGSz8XhvPLnpttbC0ptZeYBzpEK
v6ckPLqMs3lkR5E5K1hM3DrdetxBknC3doKM7XLakfAtblDQ4BJqsEPsO1Yj48p70nXXkoQhJOip
2gn68rZFqby92UzGtcPpyP69mdY6D0BYcLpb7tqzdHuAJx2olVSVOGHmkh+ET/23hLQg9fBOtrEW
e/xI2yA9TkikEDhSVFmXvcS5rxaieUMYEOCckuOQ2tWwHSVBdl6fTAH7EDztZZoURlTyllkXnWNX
Gz81Bdaz2qRQKy4eMWF/LNA4nlgMnCvLOoxzKoetO6Xjn4WAzo7kjOQTURZrruD1RgsvXpeqVz4Z
HVDNPD/lFXMOAaQloExIolRtocnY6PF4e9HwkXxeF0i2EuAHMu7E9fadhPqPatCYy673ztIGEMa7
ibRhzR0ml6K5APTrf2sZXPuRgSsfsn7LDT0EjDJNR9p9CCAllXhIG/vOC0kudv28C3R21xZq30kv
PFlYGDqeR3l7DQPNCp7twJro+bjuCpgItDFKMN5asfbp8SAbPKKfDT++Y9vBQ5Fh+gHYXbcyEQEf
ia1dvDbb0mtzpBJm11k273krrd9bA1dXPfufrkSndhy2TGmYJ4/WnHp7VID0ofTzZhNqR+y8SaDe
pnzTIVHKWYTFb7mQww/1Zy3xkkKI2BNTAUCNGhDj9q6kOX1x3lavkBZHPo1tvPXM+eoYygXZ2wfV
2kAhgFhcoCKRexn3g+zcJ2oQHAtAYIWZY7TsvZ1PwCqXQjyjyv6MXvKrck3WX3zuzi5B5z0kyCWa
g6XHURzeeRi97xPJa4iHkbtC6Q4debMqOLQTu6aOkHxUwrJcxRonXtPbxt1gwdq2LFmdJqMdN6nD
+cwHOjCeyqBpn7QuHsGbt0ywcIoCdpur1Cos3GLgFZISaqIFbfNAv9BrnWPcM+cAXg9Jy0tlCIbA
uKNk21G/EyqEN9aQ3Pm3X2pndf6GAS6PzMqeo4zbHOmutw6Ly17HA9e3vHlJC4LGBT2HTMnj55hb
OLUMbu5AyKHBexwhp9quqwscNC+C1f5V+y5LGlJEzwBwBBVc+uK5kJIWsCsHO4m3/IDI0V7+H+yd
yW7kSJqtX6XQeyY4G7m4i3b6JJdc8xTaEFIogqNxMg5GPv39GJGVlVFA1UUC3UBfoAu1KFSEQnI5
3Ybzn/OdH1LZdWUWaMfVvCMdY7wJipY2DYvWCY+KBLuyyGrbFmn6OBJdUZeUX43d9aw4JmGXV7F/
KVH747eOeLC360vCb5dtXFLvNFou+64D1W6aEk0u3rmEH8bVI2w47eIK9k9+LO3sicFHmkdFyEX4
WMxT3W+5EabtRyxM/5KuH0wkLV0Nzc/m67/k1PiX/otfPBv/1s/xP9GpsTay/GunxkM99OnfHobP
91/9HetX/W7X8H4LV6cG7gtBMwaL8R92Dec3anv5DyVA+Nu9tYXhd7uGZdPQ4AMntiyHcann/8N5
xheFBMOAFJs07Pg++OC/YNb41XbGbY6ychDErh+sRpKftrQ/2c6oKU9R8ssvIFLMR4/a+l2ly/JE
2VO/hdhEnXA2tv+vznfyw78YRNZvS85sNdatNwBB88CvbjdAZHircPjXHR6z3UA6Ux/q2YsxXmQN
CzxK4nrrIQvNJRvSOzKweLRX/Du8C/xwdOphqETyLY/EUWDFNz+48foHQ972lf5kgpGdSPcoVKDc
5Z/IrTb3dmrodbJvhsFuAJo5/hntaXzFpAKznhky/Hp4qxjOVVBAOf9BuLdz30MNBSOHs3+F4JOp
h4fv2Cao0ewHJ192/CzQKI2mAaTvj55Rfu8zxopfxE/cfp7ZJvB9wW8bFD82E00uA/e/gEfEWwzS
gtOW4b+m8PFWQgHJcebywCQoOmgCewi/hjX5gC1+kYapPU2jH2Sd8y91Cr/1oFPW+fsAZObZnYIp
eeaPNOAZHYSLse/aDELyNFiaDdDKvQekD/1sBDCdo2nGTsJpZ3SafZi6na9YHmgyx4YokyE5yLTT
902J+wAtQQVsWAKwUpoO5rHloVJbES5xskkm7WWHQRuNBfBMGucs10TvBls7DQIFvPst6pd/U0/d
JMFRdI111ImRhlGwNsKR5cbptJM087HBeOsIIFJqcKe7JltNg6mQHzaHbojrkxdMW6znajPJxX9r
1roH0FsJsauEUxXWC29I+yhFkaTycek5TFH3wHEFy8NcbyCSwEiyG1m8pq4/fukF5yYu3rDpAGTG
mF6q3oICahpDB6TJdkjy9JqZJTAaQi+XJnnyvd9OzVPWjf6XOA1mrIQ+vzfMkux95PJ6RmE1fcw4
lEIlW7Bw2XIRJkByUG/43qnIvw1sZt8kJWtiEyJ/UK2hvPSbMmdyeQlCZCSSip0C/YC8P6PWY1Nj
kgYmWpewSm03GSIP/1MX2bGcrtZT8Spie2mB2uJrRodZnH0SWUG1bZ24QzFJPYgLamo+E8XRlO7q
rDlVcm6f3IboDEcZrFyEHj0PLqScJkTUaqoO0uUSGAG4jw8ibnleFvojKY+gBDnZlUUs3a07JB6J
m0Z9yjDM7ieQg+v1THbXGdrDM7AU3KALtsyr9XBCX0RRdPf0txImLYupP4msTSQAgKbY56mppqhm
tMgxs0/4xlIvVyHYajyVS1WOgFhxTkYBSXT0sYXvtwlh/yH7Mp3yN+x/WEMLEm0A+4pJYY/CH8rh
wtHFAA9xdZxxle4egy5r7vKCwQsD3Q4St2bSpD3lvdVJuLw4qKBElex8uKUXMXugA6C6XiTVHNu5
m8Lv41KHpGAAOTgnK6H7YgNtu311KT9gdIXoeW0RfXucZ82H2B/78B4nyvyMiFC+M2hBuYjj3uLc
XBsZUIIR/+4GZwUsb1facxSEhoKyYOjCoA/Wyv1NoJULIAA91tqym5OXChF27V2cewUExyHACrTF
Z14EURl7tOXuWipbm+8uH5aHAiJ49y1zoCAQkVj6c+jPVo9oU5PAdTxZAWTOK+hxU5EwUKYRmLMM
CmsHNYIpAJpr6lbZfiEGa0G29ri87DHVBOY56RrP+5SCRqgTdqQWwdNrcB3B/VzIKOxMNBe8B3ZH
jK2LTJ24WUJ9DE0gUOXaUej9SBT4mTeZKOiCJ8qlVcdJ/R3hIBHAretXnSH3rEIwq58rUK1GA/mm
2BuTCvwPf4Cnd/AJBFK9DXGmmDAcNkHFUgTQBDfDki6Tys81WMBqq7oJtoRdk3s9pvTCcv4fnI7b
tsuAoCLL3zhOb18XbkDTm55HuPgcIGXAVILbu1+QlqBMdu9T2YVKF4piPsaUS9L4Eaa1757WLYqm
h4Ljtji2+VATkwtkyBqXYs8wO+ie8NPOswqZccPfUMp/TKTlYpFwGO6Y66paiUNDXIwu47m05fgY
Q5S2v3QmBbC4ejDAba2+7eIXK5vU9xlE0/OEm5PAjjGa32rQ8vYFV6ap3YjShBBJcM07jHHqstd5
qfnKahd/p7giRYo15fe8iIOLvO/RPxLDAFuqcsb9ePFwEEDBiRH+mSHk27Qjh7FLyFHc+1mbvnA7
IcYL7et9kD1qFtav9sOde2heOYPSMBoZfie7eGksfNLAxkCu0eEu4PvRx4Ho2VCpWMAFjmayxtes
WAb5nmK9Cc9Gqi46YeXTjk3IxsY0tjGyFwz4y8pKicTSkhJgexCVeG91DNjNEw2pQamZqe8xDi5f
VczeDzJmGPh4F9L8dIK0exwq5iyRw0aHT60sxH0CIn3YURFOW4sNu1rC3S1pPndcJlJhUyYPIeIu
+Cee6c3sT7zQYW40ynFrjB2bLpi6dN+g9HB1r4qZ1SbN9Z03BcEztdt9j/GzJM1CT/lIlalJIOig
awcGfKdgzm7LPJnUrqzU+GVyBEtWnc+kJ0vlQj8s21bGEfqbgLThFeM+lMpvdmuavN+GGffpzVgL
sO1JUMOSmCfqkp0wsT+JO9vYKbFAvCc+nx9qjqrQjqD8NJp0P8kBgDA5cLWGLFmJFyIX1y4muWJr
QtBIIjsoYKtog4vOhiU464Hw1+ZlmGoAHEOXcQZhQaZOuQqzxj8TFyjZhZp8iDe2wfLFEWfxOa8Z
6/fufFSyi3yE5FhAHxMAKZkib5eO3AExUZcYMo65uj0GSVqHsFQKVnSfjnCqfQobC6NT+kg8CJxg
BCl5zZv9XHP+0fMicOtiUi0v1FSP7i4gIgW4ffGGJeod0vj0Qgn/lME7Jkjn4a4c7TgkyhoDFjGT
gBW3m/wxA80ax1cVfzncFD2MgU08xyO4UCPlSR09EXtH5qehiihTyF+miSqvCM+VJFssLfU59Iaw
9tpaRrCplCUTV6hKahlbqd3b3BqDu3HUBuKSSd9LqD3Wj6QlDmf6hnfNXLd6C2U6nd0erEOUk9S+
5tHUb57lpfYervAE2wl4GNawUdyY2jfxIyCcf2v6Rd9OC2OAPTlD44VX7lNyBi/g0TDMNW86C9QV
S4EU3PhMfN5rUVdsUdSIYA5v+HS6sZVHOY1brHapxMhR5cZbkAfd17nL4c3R4ETIriWD+6o5LdzG
MbC2Sc3FC+/WcNGMHiEvEbTM0QjJEA/DvpBvbSOzH7t2sRwwKRr1WpeamqVawc1B/YfyOHhosvhq
g/zLhAdfbkp4LPowTgE10rBsxoUwKhYSMJtARaO6rbg6m5gRHii475NDnfpru4/SsBF6ioCxBlUT
se+CJQaCYk74eT3qs4LBjGAFAD9I+tvWAOgSpqfoALAjPNK7LfEPzBr+1QTB857yYywWseWONLQv
4cptrbPiFvS58d2zE+O0jBwYSeVZ4rXigb9VZe7ehX0fXIyCmQa//MK1ojRNwA5y+Vfqog3F5EVY
MujqwLVEN4vrxOm1V/Tht0omzptkrRlRiA3f2JMFZFHwOIIXgFNnlwkarmQLzxvVZrnW69ZDJLPa
y5rA7ibMFtwVCCu8iJ5+OBLihiVbFOKZU2hL9o/QPqbBewvvICk+2m2x2fTe+tcRkLMo5EBHU7Y1
DJieDSqtOcnwDGZh3d0ov8ipOPczig0WjAEbAV7zRkxW+CqbfnSjJVso5UhwRl3UUCfdfZ4oH5um
tIxvlYgTic8+GeQVbF6VbhXfb4HAU+bTls9f6j8EAOGYE3FM1EQH5QLZygfDHeNGhHvIUMxEEx2V
d5X5EFZBirZAhrq8vS2x1wP+chI62pikFD6dzgWWFOomwk8rLrNXyYfgSeNjXM0ICvt3IwgqRaRx
5EcSCA1rSPHrDqza+QgWPIYbxLhebfl8m29VGnJubVYSMiuA+9TZVgzR1Ijr2xHAD9JRXfPzFHmW
fxSuyQ9hUxt1b9UFwS1F08Fj2VpCbKeuFAdXYTPiLDQZPBaYKDmCUOvDLNReOv8ovKqjXyUHchGR
Sufe07fGcpVwRqYrnAwqRmCWVQY2Bo07ROYHh4GCQwZZ4vJdWYXp0DAWYGRST60PmkWvyxRj6zVD
7xomGvDAdkxJ1WzLLZtxSBQBEMnrIIMZPimnkB2fqGLcURNn8UueGuqFOFMRpeWImM/7vCQ8GlXS
oVE7J4mLnRWP9MGxGFFttADLHCUcXdaG8RHLuDBS/aq4ilT/22ZFzuhH7M/5t+LSJuv+9vg+ZeWf
o0PEav6QllxyO4QTTT8Q9g9t6e/SkuP8ZtH27YuQ05DzM+/4u7T0MyRkApCgGxSSwVp8+3sQyAZ8
ZHsmEaLAgr0j7L/WZPVPPVa24/E8uB6pSvQqZJ5Ve/qTtuQGhCYCiunwYY2KER5/h3v7gt7+PW6c
tCVlwOcNrJ6VF6vX0EtcjfC9jLmPrZ75RoH6j7Ti3f8Xx8r+B8qQVvBvn5TbrP/6nnXV3y5USVes
+vMD8+NLf2qRBuTD34SwuQ7/CI45AuHtZ3bMsNYkrEduDCsWCCiMMX+okYbt/BbaFoVkLtb1AGUL
Pe/v4TFCsjyE1CjzRYypgr+Ug+VF/TkFi6gpfKqwyacTuLVAM/36yPhh3zbjUC3X5JQMAk+oER2P
RAXic72j5NGftNrbn/Hav1WDvMUG26v/8x8Wsd9/+n6B7zuQ9PgUEVP75xLoziV3QfTJvsYPzKWM
S+EOcY1OjdG/Xib7zbTKGsN+n9NAfyvlq5EgH3WtPR/+/Q/CJ+uffhDHEb7t2Yi6RPA4//76wutF
+v2k6vqaD8amXWzGKdhoKELS6SV9RQrU3cHJKM2t3VQcu877nqjpocIBSwR3gN4p1N1Qh0g2zvQo
anJg4DaseyTcI3c9JoPY+rbMYbvd2GNj7JMR5fGL7cMPr7Kpvvz3L8exfqWXeauwGwIV81hIQOKh
Vf/6ehog19LTrX2WKZsUNwcuTxvnqwdnOQNUYZ9QELEsucVF0u87iJrqDi2kuw2bC6zHwj16RuR/
q0+MYrvuoJp3xMfF3iHKgUrk9bYIC+pcn+f6Ks/2QRWVsKeNTSXgVGwBSF347dZhf3LvJV4Y0GQw
w6q9/cn5p4DMmm6Wa3xwTXVMX6y3co5mccjUyZox4EUAMijem2/C6tkHVevUXyvr5PtHCChriKba
xqB6wJdHXrmFRoFDypKHITg4He11W1Izi9gyoNPeviSyC53ARY+MMiLX98Ntl3CO28D4fBJfnC8r
CZ7x0m04bUwVUeMn1UsR4C/b1viX8o1xNe79w0eyCxOu2Rvrpb4zXuBl4501/b2W+9igUOqrxhZh
4009L07UfwW5ALwZKVFeUs731ppHuF5EgMnZFfIwd6AbNvY5P4sL0B8PlEZgv4+/4YynvSagIOgy
+eBd8x4Uryo/0lSEQ0w8ApA4xAcqjw85CuA5e0EOi+cjbqi83oQ30/M+PodXw2V8DUPTe6wv+315
pV9pRnDPcB77ZEsHXvKxTJsgmk/d3ruI70E6g0Qo0kg3BNo2Gjry7UhNICeQrS83xU34pTwYV8sX
+VGdA4DuNPLoKNnHkX2YvufxJr4rr6YovAovQCHhMtskUfM2XwR7/ZxEXRRH/o7XeEESr0U62BVA
1eg5lFHzHccD+YzvuEpy8wI3n3fqNhjmLqcEu+Bmuc1JaW/5hX6pDl6UEVXARhcNe0y4n8VF/Trn
h/A+uIIEdh5300X4bbwur8M72FS4KMrr5Z2PbbfDJATQnYFmdmvtqrvqDhkvHLbcsLMiymGOTRG3
gsb7uaz97zTuP1geTQ41bE3/eiR3+T5kXVb8sgX+8WU/90ER/CaYulGwB89nzXj+sQ3yJ2S12AVN
li7T4xT0xy7oMJNzIT8BtWF0xX7HGv37JuhYvwXCDwlP8IWoqmHwV2Zy1nqi+9O2RP+TK/iHGBf+
umri0afzU83xISmns/KZwMMAGKN0LD+KsTwktn/gtsIzNbCciIvMos8MBnxdPLRYyGn3uMOWRXUc
E4ldbMbvCcgn2O1oLhW6Oxh+qzospcK0gr9ElzVrnbR3jqpeC9/ehyGOMNo70+BKWN2hAO61uMMT
qDB305a3S4+t1VqDCPQZTgZD7nRKo8Cd0ZLvbS/91FzMkeMG/j/1hP3qK8XGF0loEWNM85rohX3t
WwrtEbahDGggzGXOmp+2+8QRlzl9zRsu3ia14D5D/IVvFs40nnNP4ViQb1Sivhldcx+W0yHuA2Cu
JGYAXFxOU08oh+LI2T+26acI6W6rTHuHU/AB18+mz19juDssZ0uF4S71UKk0/ZDWTesQUnKH8d1D
kMdn+9S5bBE5MwaPTgiL3peZrq8QBt1jIQP73KG3nzSmP1y/BkU1JWOIqnHx1PZvVjaaFxif6ESy
p2fZeNeLcCb2Da95heGFF1zm46GXXfc25lkE8XbeFn2HaUFktaIDw8OiBaAbDJcObPriOmhYAu8b
lEIV3C6T1V4PPv4ifoeP63jj5HLxJtTdXg5LXX+b46x5wiCRPfn1QrNybV7h4hakE+ZxR354/+Mz
9d+wxlCewn//P4AyeGsV8L9eV/6z6t+7r3329f3PS8uPL/q5qjCO/8dpev3ff2cv+OZvHudpFo6Q
M/S64PyxchgBx2cP5Mt64BWM9fmzvzDOt6A9rEerf5BkfA7NnNM5vztw6yHuhf989JrhqTV5sLpq
BvpGOlueisIKs8ACrOZ0sQ3DS2HNmqSUY/+9wYvZm7ex61nGnW+08LhbtshOdhPVhDTg2LsaX4Ay
zk6aNBhoyyAc8vYED3WhidzMtKtRJaGSsc+pmSEobW/j4uoH5XpubjD8awc9nohCVwAb0F6hORKE
7+iH7AifpWSvyVjc1L229LlB0ie9Fpr4J8lyz92nqfpR7mYJ1PNr744BcZGknyUVd4yRdySTO/vQ
aPqL6xN47YThVR8rA2QjQ7zApFrCRV5kOhqHBQkocmctzRip05vbcZZWsR9Cb7kqk7Etrpt+UNlJ
ZSVDpBVz2dZflXZk/7LUOr7nzSPrM5WDSLe4h+z0HKs6nF4KhRvRCpJk66ZTCNUqmUMAOAIzAO4F
r3niO1TvYdg215rqoW7DICcFq27Hfn30YjLOClsfl5wQetgh7vrxswydtr+cZerfqiWGiIcXgoqt
K3cxsgMTpmB87cOyvcC1YO0W5bvvrCTg6bPZT+01P+NHhiQzcmDIbhJUsKznEavRvMuEa3Kg6wr2
CdKKeR8VuneaqDJL1vJiBEMdT6OrTn3a1S8TXabbfpiNAv1I0sQXDtqLjEUsak99e0xtJRj3mJ4U
E/mQwotj7im6CRgf0O330OFZLZ7BMxj5d4U/ljwGQAwHeTTJxI1RUo24bU1IFRjshG1fYOQYct5p
wlCXXWC3xYc5uPIQ9Bb2AQJixHa85HK0XbzB2g8fSNSWxJ1SUP6bFC/FtvUL42aA+YnGhhsODRxN
fAYonIZTcbvMuA+oukvlW0BOfk/oIXcj2iAwMLtETEDgeGubYGHDNoBkhJUf5Q/YxOxcaNirLzYx
BNoZ/ZlUYEyN55MM1HRLYziBXq9Zssel0+zMRtP1+jvlek2/8xhYj3fgF4posetJgT2HY4u0Z89t
He+caorTXZWq+ajmhFbh3tEyKi2nt66sDlp7usiOiLssSaT7yCLmZVXwT1xmnegoqUiNZCUapCok
A18YEJaancwGfsouG+tnv5bV+A5r1tlDh1iO8YTf9zQYKbY3Om9i+xufYIKRFaV8GPyVcZViyVNH
aKKIvBX+lR9j8O5ZCumntzotNHfI2NkpAKl7VfYLXpbGHb9NoCBewiWTR9vrjddxGAqO6PFSxwzw
6vJMpSw0NmJhEJcpBt3GIXDSejEVD+eAR3e1kagbZp0u7zzla5DZhpjYVTI0cEaNVmCDmSbMCLtw
mAZU7rhKlmhJcib4dNk4u2Gg3XhhPLMbdYaCHg9OEZzdxkrMO2gnRLx7rxTJV99xuhfKaMrmEidi
oI8YR1Sxn+HGF7sBHmpKoWK6HCe7qq0IHJcdX2k3K8/ks7J7i+jZSzsm9VPPHv8yF3O4pUnEMwmY
9AloERtBukoASeUUzLlAoKra63YWTcKMD7R7WPwiuR1LpI9DMiiflFeQEHIyGugLQ24EV5gf8rON
bEc+JQ+7sxrDkQFHzX/oRO2LfivSsdgKRzoLD8RMdt9NYiZt9HNRaDCKs0pV0G5dGVQ1+V+nJeU0
C26Dw0r6CIYuiCg3Tq6ZgElQObVr72mgozu7cxd4VHQIrinVmrUjGpWBl3dcejdS1ZpKYlAPSD+Z
8GB7bIvMIcdcnKd29J7jgOUbNMoyKjCE9KJuuPsrEkYWQxmt4Yd/sbs6v12ahPtPDNx4xo6uLeYw
ZT/GV0asJZySWV3lXawfahHSrquwOdIn6ln3MGHdm4qMzzOYgtb4vkjyk1td1Qxl51YmfsV6S5gl
tecyhu5QxHaE34fUFjtZRoXAtoJuGT8r6dBM7s6h2d62PksMukCHzXya7H66Ex5mi6NdTcRFssx7
WwCVNhHfY2JgB5I63PuUUh+rVDdbq0p4+xxm0lsa8hieE840nHCT2WOnwWp6Irv3e21cLk5TFRiF
ACAxgug4MMa1WINpcX3H0XD1cjgAe0YgmXd1gE8wKgePwRJqus0Rd06+MCmYnkiv2YRsKuLK32jA
8l5T1qWWCIpeY95leTDXDxMMjUDuFR9PgqhBCj3G69dKi7xX+U3jMWfYxTpPz8nAoZcdbpxChAPR
N3TKLBTrhG1JdlvVoueWnnX4ifjKvv5gvrB+i16y+9pFnhztYrVwqRH086Z2BsgIIX/WUGBTeQyx
W9JNbO/Kw9lGM2IC3CR8hIRGa0cKZwFJR7hljRmcgkE8t0TZ+NG6WFLMYdbLiZvbdIOdLUBqKY2q
2WscePxEA2u8XzV9SgStwqbEyufAoLPS3tlzTlr2mADDHTQli/mv21JRJ+g5saiTtsZToJSm2dw2
/OQiGcyUWnobOt0HzG2zaLeVZIMmUpPSJc8eb91qaRpoJopEwQ1nppnlL6fbdun5bSVlxpkn9xzv
fZSNGxwYls7kBSwJsXzDJNU6OrCuK4DggK8ROOK2YjSjjfIpJKKldy38NkUgNs7JkttNCLTBKa6N
SdJ2EzXAZXlRFd21XZwV1YWV5kzEOD6q6cCWO10YDOVlZBlrcWVLFAoXGR2aK9qGenUm56qDUxqH
/UXjLRb3RUKuaFhLlxwTEXYAOJgyjRTJy6kEBhUWt1XIsrdx7KrRx8p0KBOr8QfeMYNHnPCo2loi
C1jpi83nHJOLy077FBez+Wg2Cz/akLvhk8mIM4gwJVT3KXGJt2ksjS85Wd7mHI9ACG4g5GJ6cnus
nY3M8Vv3C1iFnW3b4207LchkFjYBgb+rENlLkaToUFnsgvXvh6qLKAhP3KvBsMnnBIth9dQvdiQs
YDYR3QhpgPvkXwo3i6ez6j6ovVYftEg4ldjYA17xHppQmgqTu+S2Maeq3HkADTQcHme+6A3TA+eg
lrmI8MrR5YbJEHHUCJcc5xy73FszCBzgHUkyYz+ZhpakmvsE8p8M9PSwYFD8XDK4GbNVsUJWo+4x
SlntyuAiAwl/tgn9uxG/uHdQqdXopxlgc0PPwRLy+OL9D/cxpVdw0qcuvOIt7kEHGYV/7PhQ3S24
49/BXwGmgkRiQdQd6g5EGJhHfj5jKMqtN1WBgYEL6g4PvmAJz1x39HdAucE8DmEumlPna0nHpQzC
+rIzW8doDw5oFB99Npzi+lA29oSrM/enx3lwi08lFL2XQpfGVik1GpS3Qijhho+HcgeAJXgYbXwT
p0q7RbYtTLOiG6rKSXBYNmOE63lZKxhLlbZ49VTQneuSamjOuiD1z1gt6/ehI3C3S3j5+IEsO/kg
MZn0t14FuPnUg7I64AeJ7zueHoiUnhTNOzywDPVRDkG1IwNstvfaJxR6Vy7+wiIJSoOR62gHLaZA
UG/eU4sPDG+L16WXCjtcEI10r8qDE2ptwuiiXmaTimD6iCvDs046tJ0qalooQpuhHsOnnogGta5W
ZV95HLkIueX4MylqNOp8Z00jBEkjb30qXPuJQLfPlkTkOfHcYocHEOLFWIb6BBkB4QLFQbgbEcui
YmQ7Lve9VmiglbEQqKhI92041IOsQKTKzH3rsuLzdozeVVzmlsdjQeBozwC4+Z5RWSsYcvuIreuO
yqS3Sa7zYXCyL76BA2NjuxV0zsBrUvu2aBbhYheCBX8SlR18SOib7QZLSnwS8ESQeLoeXwi7sp9F
rpGnb9QyT8Yl2y4m3iKB+HUb4Kb4BuO7qHBU5APGSe4JF6LtxXBpLkbyrusmvVzGzr+TEIGzPdPo
dMS+NWVnrp04WPnX+w1Qf5uPxQyVKaN4lGKOK3sKKutyziWFGwPc9c/GTsH7BkNiFh8uHIPx00xi
ssd5wxBjpU9MnDgnX35gcpsPaTuWl2NHKaKPIYuDWpJ8iMJbiyOwML44OujdHZH69NkQCzaOvKnl
Hf4f8cxrBjfvN6wHG6znsAIaqUaiq7IQkHniun8azd6Oz2CWQ7FjVaL6i3IP6Zyt0PBIN2W6bJ8n
x1fZIxnyMd36Ni1q99qcZXeCy5yR9aoT7nxRtQQ4lnQymeZ5gtA07BqtEmJnMVASGAVOSq9ArZID
DS3zo1stprlrLGPCwtMF+Xhto7C9YaquOebi/+yR0YZlTrBG2Z6Gbi5y/W0y+8aDk1fY6iDXPvOc
1uxDNrfJ/bAI89kKAvuJ1oPhQprZ0jy7uA62hGT6Lw77U3CXd9VCC1LgTTzTpAbocyooZl5505Ty
9XXWweMgqU7Du0MhNHlKF0MUGA/tJ8VRdFVwyPBb4S9KBTGsIj5bOqZAKi6sZ8OUkqeSmvYGSwlI
InhrCI75yBFu6wkZDvgPJu/WX3yLPDomkx7qress5LIzCgsKX5MoJdOF+xinfwh6FVwGx1DitcPa
F2+280xDLacgGIC0mSTsXfZaHl1nVtQGnS+imDxHC0ql4RNdhV5dvqQ8C9W58SyuFFpx5SX3CSl6
Q2Ijf5SgHOeVaGFzEcYxBgqJssC4UvpCGkHxtebMv41xvDxos4rNa3z3CkEv9G/ITbZn1+orLhBa
Ci7kM1BXX5gyfg8YK9IdViXqpvYn7CFDkFUnr3b19WRRwfylphDnRLkGgeZyFullEKjxcijV8rk4
pRC7frbkdZm440GHCYOJMh9x7AQVus92EcVyX9nE3PBDZXT4+qHuHwrcc1jsaJyDslSBUYv6NFWf
i5d2T7EjRv+kSHS7UVOYLaG4TIRPPj0GD2uQcI09MbNYFnogNrEBSP0wuNX87hmz9WBMrvWczUYS
Jd1iLLsSRMqhDmw8KjjiJo62rc2hzM6Xa3LqvKNLQMUVUXnKOvPeJ5jrg7LhHfEnnGQtRP2DUaXT
DaSY4BCCzgu3IusNKNuzCi76VDs7KoBSfTVA5o6jjAD3wFNiM0XiEmFFWd5h4BvwPUVmoxROojQ2
ilcvN3jjzKDpgm2Rcfa/s1pOsbdcqoP4G1Cr5DWZPO6cmqf0RAdUfZ/TLjpxJW+bass5sK9uagtj
KwStMrR3dm+ap0U6ZkccSzZfLQqhxGtvjD4k9iHwXbBFZbNeVe1zwa1V37OjeW+tw7wJtoIDc7zP
5GsV1gHjMKvLIptG3rvAdruKCsiueMCe1NIZP+saE6IyKNdeMtic3kycnHQ0puOLWFT16+IKryVn
lsW3yTLQ2peVihvPj+I/sOe+Pi7hGDzpkA/XTk3uXF4WqehH6oiFQSW6bSCAa885Oz6F9RaUxWs3
m8avi+s2JbEcPyUxHCYg3MfkJWlik1pLeyLt6QACAF1ieUdYNzXF7prqVjnZK2oxIaYeDlmjrjkS
iz37fWgdaj9ZsOYLQrlZLAmOtLQcdHdmk03tdhk6I8PkV/HkWL0x4UOaybeyN7e+N1yk8Fdu0gE1
YfALJ31gbg+2lEfMeYcV3F1msGGh0ueeECermoMHh+jBjk9LfgAGWly4iYjvPCMIbk2HhONW14P0
j5gli23vWeEp9HDBIxzY9V7PdfGEt1wepRwaZsUJl949+R8KE/BZtm8ypuTtuffFZF/C4a6havDA
YHZ2pv5iYKmSQFJWOQJrfQgCDmJzfGCvDB/SfDGIkeZlDQ5oKJe7uE/zNyP2WG9XueHcxSWX/5Bu
edzufZjzl31jPBqQDPh1TYHxhSMVIAYsMtVnw2a2LasBg9Zod9zWDaODvmprgzwIKiQnh7COT2D5
hB0hJ1pn/K6jt2u9uiGi61pl1T2JvmyGm2KBJvK9Jl9xG7Arzdf5QiESQ3PkuUnS8LXERjq+4GSH
ENOkk7udcWi3u84rsyLf4l+Y6EroWKOuRe705ZY4QHluegIGT06auSQhHL3WirBI+UBnS8Vsp4Gn
h+Zr+923poKWhR0owFPdEV3Zp65aOUVwOu3wDrRTzDQ8DqkzqRu377dyjvt9UnDJ3bikW57njNyF
g0EFf4Y3moxJMoOxczCr6sqXDRZAaxooBkel/MxRWYotE71x2k/DQpVQnYM345DfHH2b0Nc+Q6W+
4aM8P0l8r/d9nKAE/F+OzmtJbhwLol+ECBrQvVaxbHsndeuFoWlJBD1Bggb8+j21Lxux2pmVVF0E
cfNmnhyKRbHr6aMZNK6y9dHtaWCxbQxUCYgeAM9MwDgrW19+rlFY3VfFdDsFw3GiGcnyBTkspD/i
c99jOYXORBL34hU8ainOjvpT5x52h1nE5tn3rPlQ9ULfcrLFuCRi3/YJQc+seG/UDIETtsqcpMMG
pygdhiac7wvVml0/O86veqwKmHFgcKezHe28fFg3nn7Nfdx8Lh0O9kbRcL2jx5DL6uBbzPxrgJ6k
l+lDWcOZOTnasQdfx/G5CCWxqC4bE3viOG27l6wSCbwbq+CDyTpBfgPQxuG9Jjr+XSrkll2HdRxy
U1T3T17VL6cm7NtfcFHzexE2Ni1BirLUu6XQKaZCX5pDUjxoIMG5UEAB9hYt/BbmiKo/k4YMhpim
TnWpxSn2jbhvSfGd53YKLuHgBk9zlzi/qmGZ7/l79U80wAiKl7fgruzohTq1yhUTPCQR/G3jjj7o
GgbIebJhfyLZlP8txlh+VHpr1UO7UmO6Gxeb/Sybun3JW1GeM0MDHhjhAYPISKfcPvcEADQH4hVm
gnGBwdCKAkHBr3GS3mJ78bdfb/I/XYnxguUXKzCAar0jklge/cqCSdBya+lMXmZTHt1w6355iPE8
RlHnvgwZ1Fncm1snrwVtgzgkyEKvh4TGojhtTDmeTTzTqJOQz3DARiRUgBuPpq9TLeduRAfwRj+t
cbDy8u86y93elSq5y6jS+dlCuJd7cHoL0p9Xinu4Xjr6i9BINDojMsj21IN5cWyIIj7w/oVpo7ol
OS0rd15frP1jrutA7pBj8+VIl5VBTxD+xupAhqyIrdA8clOYv8zlZDx6+kBKH4j9hAVjhPGQ22Ov
fu7sNH1mlFa/kykJC44txSIiGJYYPCXNh9OzVKQV4plL37rfeomRp6hVUTzPIIBfAsX74hEINgml
YbTK+ce5l32SAAg7IJll/DCX2ntGYedH4DfiDIBW6tRjGY8dPMOBFBR92X/RyRX/noKofsjqLjoE
VaU/aWatRuIgMTfUTczx2fWbpUwHLp7NEU8+siVJtaU9c9CIe1vhzqLSPSOENxpVPYXws17qVdn2
KnTcYPYI+/g3uG/PPdQglXnLEOVPiz6rjnRQxymLJsJZPYzPaD8XLVEBdu3huquqKubd0sou3nd2
odph5B9f30yUV6fGi4Or1fX4e9ssD6+8UTRxCIg4TZTwz0FCKXgah6K4g8LcNTjxp/GXMnHakckH
dJkf5xEER1rBv7yQFL3RU5bBHvvYF38n3yKnYCxH1SoGRBnG7Am2QWMa3D6etP/FXHLuC2cUaL2i
X5/cuZbfuTd1WILE9Mq5soKorJvsmM0iuw88ARstYnmjTmOpoXJtdFuUhwAA1r6qaTZ4BeJbRofZ
h3Fw1IODTLDVa7lfY6f+GEBspc3oJ/+c0jiveRd0P+t8A8FWzkn/szDujGbViKY64CoPXsZYgHNG
pHT+DTK0D0jnfnf1Z/JffB+tWTkNa9mddZITMmDQ2eBbW5S3F6QRgrIgPPPnqFek9GubjOudgrij
YMZ35smnsTF+b2nT1AQEe1zgOb8UPpP1Tk7IHX58skWkGe27YLkzMiAKk8dgFE4xABl8P4QOoXwG
bZAOrF3wSxhCAicD6innEM5Yd4UV3CFnnmL/SyWrjg7EwQhTlZs392nnCkhEwHBKN0XxpO57j1RB
vL9wGsITQPtqzE74tbli2j6QDwt35O9si3XxWA/z0sGpwwVKyhq6Yhq1fBE58ir1M5F6ZAEj5unN
78vZhcwrwpSBkqmLvhxIibxM5D6cq/JNVWoBbEUgiTtvGc9p6A/zgZkQjj0wYJre07jpAjRp4ZeB
t6NvIZNFuuIsp+BTQN2F/lSj7u5DpWlk5ul/25yYgIvi96e+e26HYR8ZkfNNBmyW+AV+OMwi0Sf/
7gSs1u8va4z2ym5p+r15xvvpJKN9x6DCmkoSVwUVQ1AA3GPvb5Ib0rqCZw71Vv+ol2QR93HUKv0S
SLwcO+CWXsiiLuzeqW0LX8Khm9trVUqIDds2Rvd21pLBP8q6/qWl5jE69yRd6Uhveuq0l6KPpq9s
zLzul8zHrfm7QR2yHESYO1LpFmV7pGy8ql/8ZImX/aZol+StX5nlz9DS3L7fsknGBwDRZbhf2eCx
zQSUKPYWJt83OhVyGReW5XdvfPKFHR/nDhcRDcLESdSjXUKaXXjVoEpNauINj6nHPcSgTOuvcNTh
b89YhrNkdQGoimz4D1IwHhpZTj3eE5oTQY8MyOT5hTncv06lNxX7IPRYcrQeTA0ixtFDHbYr+QM7
0Wap47l7Yt9AXTKRuly986KJBlSeECIYf8iCKwqqBvahBEzn1Zm75hSAlAsfc9MnrClB9Lu3qI3p
5wfPKwDCuyiMIybE8aato3t80LrCt3TL5+kf0cbNu45z26krP1R5x7KBdI9uBupaCB1sYNvqoHHf
1xCuznXptL69lW33lbGZRyf9v+B++5NumAA8MNzrskw4aDsMUHg27CeZcAYjGDWjutacFvNl1cVC
qz1eBNykwoZs69Ap/LhZqv8Q18VhSnpvTRMC2vJE1Vf1sAU+Hd2TB36+mmiw56fALD8g2t6JOnFf
bVgLEtCKpzqOghmmopaHyXHWS8Gts6NQgBEh63U0vhM9s7RG1OCXHwbI5vXFDQW+pHV2D0vtOnds
ZPuf1lQRT+8628RCT9fuAwWI7mslgQmlHeMD92BrgzAlmzGmziAXml7Wtv4wqyMcfI7AyNOa7RC2
WILCn2tX6Tuu4izOVkleu+a6G9YfXmy3386kNp4fHAs/eO+B80rYUDTF/QoLeHPPXG6cxdmFEi36
k8oMVRyb2tfh08Z0xWQfjR2Rkm6Yijcm1YgEYsTV75zlaDrNLkyaefs1jpsf2JR1UV/c59PaTAfu
EWUCjyFTTHH3zeTFS3mQQz/Td7eBhA+TU9mFCaSFaF7aNAAQaeR/4BWEjwWauP+DQe2cXxzFe2Kj
IWdsctjZ1DhGqJWm365ycCVQIyL6wXSH1c7EHcWVrvTai+LJXD6roMi9566bo+IzpMevxgRAzhcP
B08Gpi2gDI549IA8QWsO9WxOtqO5CGRAWTmnzXXwgLbsaZIv2GJJZ/YYHRh5Sb86/XIQUzLiYIFM
jVGZAuP6uMipx4IDQW980yxgiGLyaKrynShYDlkOdAya/ZUCN0GfbRcEkgIeMjld7uxnGgKFutXE
qkSfEkRpHMa3uP0Zui83vEeIOlH3X8u3hlu+XbcOALgocLmxlUZL4usig+WeorYauLtgWcaIgIat
n5sVeCkVxOS19F7rOsspJsCWE2FndeQMcWis8xLzWo/MdhbMrtQIE2ufqlNe1C6X5BVxnhLnxprp
rJCsAS9C5C/uKq/T6omTw3CfZrXLOrAxFYjlPbSejggdH+MYwItyNcFVKiDrEVpFa5auumb12ncC
N6SZo7+djIbog8i+T3njsurmsLSQX1NaIiIJ1neINng6U83r0cliFwhjjb78oxNlYw4xtbPtgWU/
h1sbYB250DbsVo8IaT4gdTMsAARVbLJTV2dJ8pf+ArCS8A8Yprsz/IEOK74NbEIV5Brc7EAd7XrB
cmB5tUTg6MnqES9dBJoga2Jak558BRPJMsrVZemfYWOr8Q4DmYHSGTIUc3XGP1L8GUp2Y7fLejuC
kN1g/HvBqV5hZy6vY9Xn7vZGD40fnLDSsIvnpmSkcwLlZoEMWiwmOJsTrI7tLtpwu+y7qL2V1cfS
TDdAE40RICgyFV3YXhjagBMwiTRCdI5/GCoKffd0D1bIUZ2pbXwCtxoO2YmzYXGAazk8ROkoNOvg
urJi+csKpsbk7seTyI/8/YLhokBnjC/LUqzOvzKmDuxd8lT0/+lcsFj5FxRUPrAYbFvJEovL8pYQ
LCOHUeI7hzTBm8gJeIPe2lXEIP4OK82spIJ92Fs1/pLhKGAzL0jCSMEs5dD1dn1ua4q3APuznPUG
tV5nSkHFY0mAtduvm1slz4mftLxGoTyLoN+P/VJ2bzoquwSiZwifUA0UzNzXRcMNFYMohlTjFcr7
XYbgvQEuoGa5dzkFqR6r1GCI/o0UVoByKGgMPXiIy2OVVpvnAbevIVA8zJ1s3x26b2kb79yk/q9c
HdMdrbEkpcYdunuNlrTDZpO73WVbcSK8T75pMkMzjwhK2ARaeMdZsyg4TPDvAd12XU9VenerJO4o
FzYXSdOw+HXbEYRkhZBvvjgee7gbS91XP6jnsMPjqMEo0FU0uvkMubvPt7ukWUdylF7rAdSfCs46
3hYTXQG3YYLGeZoZi747ZF6stmMy5o5M66G2glflptbfcTjm3pdBDA3uEaK4PO8Sh1fAWy1DUZ9a
hgcBPM7tRyp5w20st5oTK2KRzFYwSdiiOvh9arjLk9OHiPlNA20NF28MkT7ayKbqw8S1N7mi5XTm
QvFJsH32krn2qkVGwSZeqkEnaT/bfr3g0/H0wzxh1f7Hf1oGLUcCw3qMSS1qsLW0O7XXtbtxBkBu
8I1k9Mli6KolZNdjgRaWHTEnVvUr8N18T80SUwJnogg7pD6xzkwVfr0QfWwzPprHlvVV8jNsO21p
TglnO16B4/vNdcS6kJ08l7P6eQ35L+fIcQDIkToY6fXdwbuOuWMlCgfBM+gYX+83OeQDoo71huwS
LiR3jvXiwp0ESdj6r5wfmCpO7Nm35rWk4rVO7VwYjvOxbhp7n4t4drh7z0UDyhmmzvRD1kZ0f+dG
OfnfsNdT9cqJ3LGJ6uVIkzdnjXc/CKPlEaGyMj8YweL8vOUoTL8j2D8RDFQPbeqJL/miP7a1p0Q1
p3kDONCklJH3oEsBHnDFZH9mw62gEJ68lW0+bUG3LW+g0ubbdSMIHBwlbeDuPxmtPaF5x8QvkM84
79ixPEX57IEq9MqAP+RTaZtMwqVdXb22lyaap/UYGuNQMIIcqOffc+8SdGaaDybah+fJ7ekCDSws
tztkEDVrHFxhkDzZLebntNtwmhTqGzrtNs/UInZr/Q1hlaEQGaroqKqtMc53/r0bV8HK7QXVii5B
PUE4qJxy2blTFIoDVS0TuygPZJ0gQdtI8yop9u6JpNzW829e1cX9WU28SfHiQNPy1K5Nhrb8CucN
vuMhLhbcmhTHq3lbj5XDnmfd8/Fq2K2BO8lHpigY0nhlMG48d/j64FtVWLeqM/YTUIcN7/D8M/M8
u1SH3jQ2Z6U/jyGXVTgBMcRTOfGbJhjqXsp5AkUUwZ9ixxLirFtBS3wE0rUuPUSj/0ctaviai1G+
NEKFy85XwtxPug/JUclwbPctXevJo6AfAcMu3K54whVhtuaUxUG8HYa4odKeTuNlMofQGZwOKnE1
q9fM8wf3mGSmav6aGdnvCS+Xt3x5E2Rj3j86l1G+GyPmPOjpWdicsExOfGm3ynXJHVtH2nugVfIR
RkRxHDINYLoEuMCCo8Iw57gZnZEj3H6UYVcOzy0E0jM4V3boA+XF563dhscVX1iza10DAQw8Y2rA
3ACaLJftVdLJ9aTgIW2sYnT5NVQQVwsIzdfAD2F+rsng0+skxFcYSv51cC+cE/CufvQwqtMiVM5v
rpuSCp/AvXP5aeyduafrCAxZcpw6ln40b8nr4BAUExtR+j3+Yv+5nZv5SSkhKCzfJoj9gm5HFos2
eMzXoU09CGQP4OMdFsdo0Jcunps3QJfenlbr6NXzFMypDcj7HqnW0wzdFoMfJ8SPlsn4QNvW9Blh
I4ZwW7QnyMB52v+/JTIjNCASFzCEkw/9G0MTSHWGC8VSNmkzgJ9a0Gfl9dEewbH+BFjMWjlq139O
lIf2idVOzg1tqOWZrhj1Z6Rs09BNs9a301J537XcBrsn5QkONrSU7vHPY+7MVcRTERSP8eSXvwCL
4WwBJBp8YJjFlyFtyO1gnvzLELbxvslUdu/BoqLPJceY4i0F+EgxSHfP+dpjtuwmLDQgMQdMkwM4
sr5sDlNQe+fy/95cZHXAYnalXpqXgkP9JmMneCMKhRV1SdG+q5bh3TEBvl3+wOrBr9bFA6nAFzEf
6uYBRBWwTIiwGF2g0vosRaOtp39MeKCLhmEDEW7tY0gd4Z7dG3xXoF0HtzVYcXipeHw19OrvFDVI
e4w+MaV6RPRPlY1ztm3UDvHSQ09kK4zUXdbs5WlEqgom9RU7fKBmie8W0eQ0hEp+IWVVR38sCcfF
W3xkS4ZYONFKu1+XsriseDKebNS2V5sobuuEfzb0SVys5t7beEwZ7pq3WrC0RzGIN/JwOqjvoJwy
7eo23inFyLhfWO4iVKoGj1dYEWLstorlrBq2FSNBLNrtmHnoRqS0vfHApjC4Vb5UPqWDki1FZXWc
Cq+HaM8wT3cOnOlL4YNfnZ0K0o9GnL1knD2XyYCkjbbKXJRGlazbZror+MVPzLPtWzExnMab9NPZ
oAozM8TqXBBqfdJLBdk7VskDPQMLti8gfI/uvKBBO2FIWUeTYCnzAyHP9DKJaxat8j8HhQcQHVHV
Xl6s15W3Toh2++gyUb87lek+4EonV28dvEM9uixGXbvlZ26tbDWyWQWgkqb4R1QvXDKB08sc6PR9
j3RyPy3l2LG+cd37BQDtQ4Gd5TPWOvIOQ1PBUWzC2N3fAg7xWZoETJ2C0HUlPsBT6E5N8zTUBkNR
zEsGFp0fwDBy1f2AnaU4mtod03WOKa6SOF72XPworIiH1TxWbPQ+Wx8z/xoF3ZnBuD0O9KKxQE08
TfmVab/4Pld3RUYHw42ELw+DAFjY11kkdqwPwkfDywlvJ3tO3hLspM5hTFYDYdRk70jR2/3EhP5p
HBK6bLWpG8FMmhOERR3MgWPsVVbPRHXjDYrRjT+PTHsM/BtKiCvqfVJvJpUbFb77wuXi/DxCqh+I
EOjyrYvi5Tni57C/1aDlR5cz56/Fy9ofvI3ZSmOV+839K7HnFipx2oH2e20JdpzBaDLc7pqQWsFN
k98qec9+FbUtiBdXoufe5LBtS6JkYagGHFSk82JmVvlh8N0PWfam+kGilXBxQWkZaUk++2w9SPr2
47wekEIkZHd2W88MTgvzQNB8jHiF7/zeT96n2DPBZUTLOk03kvfThs3F3dHqtH7kWes85sRcWFD0
yYuLhnRxwN5cOhYJ/Q7lPnaPNnMkVQpJ/hcDZhA8r+to3lAgR3HMCz0l6cTdlfSpmyNfbraUxGvH
ek4HygZg9mzzRYWBuPL+L4f3oWz8JJ0LR3eXcsSoe+gj6CMRPkxv19W3Fru1gEF+pCkdqBvrvPDx
xsz18W2543+zTNyPmyMiJhizqUuX0elU5FXbnBydKEvSMHO2z8b0UYkmufLvn/nga59yVSKBf/JV
eazV6oI9IJt93D7OSoOFKCOnuBiLV/ogZFKPC/uOTnIZVMlIZbXJaC5CoEzK6iVz2D3cJnw3g1wU
TJYxMnPyxL/jdbdITmPqk9io2ok0nifwq4yYu+sidWQPVYIGRggz3r5LsL9zY1wNmplvg+IelKjC
isCecGFhzD/9EyN5w22lmvR0xw0soXN0Cv3nYM0m4tRJLZ2jiOIhvnRIXJIBkrPwyluQyF4w4QDJ
ImIEqc5jaNGrWFb8y0AP4YXmwVD/UMLNFMY67PNH2i9WSDdmAuIZMf/hRQTK8iWLiEEx7vzgKOhp
M39mhsJ9nbTaXDm7xG+Hq4ZObTDxtxcdl58R4ycPl+YQ2VV6riZMnLmlu6yUkTpn67LBtmqKl7y5
BUa20jHyqzda65+xKnA0AJ0BaKYG4SGOipiFLO8prsDU5EbFHRVFhEEzetxwHq5epvVdAYwseleS
j+EUeFui/zVgmgXWAT5/7qqaY/+cmJEiKLTa5YiYgem1iaJE8Srp6+rHaKk9OSULW1rwAm1wzPH4
6m8yNb3hbW1D97UfEAnvWb5MLSrDOkZu2qyAqS7WKEJNB2cyJN32ARjW4IIKObwzlHqK0EfVXt0k
rBTedEhaz2ptKd/Y9dnSYanSvP9/0OEW+WlvSSp8B+6AXFlFoN+zjQ26RUHLpel3g0ezEHcQ0XOD
GjmhUmehx2qg2iOjvUjAHcha8hUgm8aeniravJ/Yjgr6X4YKNFxeY1d3nOZ3vs3MrFuBhrJTVZAN
5Kja12huVyotyjqknqcdk7Nyi+44TU613gvE14z9RVUX1AjocflOggC8Z1ZmxPRXWUYvGfabvxiQ
l/ISmoZiuLXmBX2LxxG+6PL8uxnlyF9uq5DxVic8k2Qu/5awNa8s1wAUmMSx97h//zojxZPbqYwK
v/2CNUuGDvkraJZjiE8VbJDcIv7MsNp6Dj4N7OwRixXcC8UHmH/rTUK8pUN49KeUvnhJ4I3I3Xj2
rcrCeq+7QOA/Z6RLnPMkGWWpvmgG59g0MhPYYLx5ZQ4mQoU1q4qTunimpGbxTk2yGSAaprds4fSQ
bNVxXiM6PwuHSPau4tre75vGm0lrgSXlexd1VNNGCawYr2nlSupvwZCDdr5h2FFknZMZvH0aQu8c
mfaGof3uHVetd/iiI/IdSW4C8UHWg/ZpLjPLnPzpWT5uD31lsPsMS4GHxWIBqx5Uq8BEOnTwlUiW
mxm7kyNRYQ7gd8Bmi3ykFXXrcd6v52KAdmr2dgza//RmEPOuC9UOKkuX0GtGKtma5NZjAXojcjAG
bJVsgjfoVZO1d2EkBlQUrl3T5qU6Q/nGnLLU7fqoRtJa3Z4FodQRFh4jJQEedPAW4quLGxil06Hd
q9jsz3Ac+/HNn3I6TkLS7HyNub2EMOdbAZbvUlVGfm98UjW/lQOM8xBQODR8tQO2g11A3wGXa58t
pt0NEQnmy6Qivx+OUGJbc1CzoM1iJxpp2ye3kwu/7eSBiX4wU7+KF6dTZSg/EKtKiHrxoJJTIRHX
mZCkGXBH26Ab9D5WBMruqSQJTZbWJEibf6ZSrvcNdYU95qGlIJrPPGCvgp/9BWJi7l8ZfOlD8CKE
nRdv7PGjdp7vLHdrwcfzNiCGrweJ8xVsRVbJS1Bhgdo53U2f0svqHN0BgRR3PH3cnEp9dxFkru44
k/J9PLObuuLTx0XY5/N3xVYxrfAi+anHhYlM01JeI0UD1HFIWnn0deTeQ/wkRzf0hjPoMPpEs4+B
mhaX+j8pR16ipNKCm/Bh1XLpewW7xOPPV5GLEOGfrexu/Y7BUP6KhDGQ7jYadz2/iQKkIoQMvqSW
3Xo9qPCWVIVCCKkuBl1XLtOxrw21C1HND+AQyMk8DDWxRw6Frn3BAptdvT7o3izW2IxpcljpP/D1
pxlZDaSd18ndPOUkeVnU9suTLwZcsnYIXexPOGCnC36L7a7yfUIleHFrRVCM1yQSMQrBvJubpCtP
2hkGfqmio3GAkvdUJfQE+2b1imfU/bC7k1028813luIlCBK4jUHk2AdP40lhiGZt6rMSnfeIf6Pz
1E4sUm+rTxzroPDFaw8mkbBrPfiwjqfG2+W0HZK6J5jnXHzVeTSfE4zRxzZkP7+PMtWn1P8VP323
pMMhmWKXGaZik1ZjNheP4VaPp3rCxXaQFKU7KdxFzgyN4rovAByuuzEe8/7YSldND9someKIulG0
vMiKVRRBopW/Lne35GtVon+PKDvI9xPpHM5BTSPzpfGD2T3xMll+246sARkcXDo9lWMfXmKdbu8Y
0eIqI4M03M04uAiCbgno/5kyt75e5QWx11fHbKT2xReKdVvJGvxHSM1nTLh4sn9VQGL3TkfJ/Aoh
MhgvUbDN7y59XogsYipPAQ3k3dFJmCePTWTkeSxKb2V8dhv5NKKkPLc0pVy1XDS4nMgM17ImKRgo
btVQCNYL7Y/JZTFjeAlgB39H0ArRJxTyuJRV/8x0zI8LcuDUDIeQZMd3NOXluSGNeeZRUQemlYUL
2Ijodi0ss93FJRZCULMatuShHzAJnjUoY3V0fMv9rVGCPanA2YpdJltYrEPHpWNZU9PsFNxTeWnO
+q/JV0ZbZvgQ5W+jicLVRX9XosvzNPdGwMxhbfPmNnid0mweETwoVn0gv6FYG/OeBoRTtubUm6hY
UgDQrHpN3nNrmiuvPACqwE4xBcl06eipqNKE68DbQEvHj97XGfpXE01cL/sG1AIbugRoOa0gPRsk
LASFH75Ylyql/braFnprTolMN4npORNledwq0VztnA2HRc74jiZjXxrCj3sx5LgM23kwjxb07dXw
2GkmzhpOkDtT5grL91ZX5Ef6aAOveQKfBJcHgTONPaegZqOmgMfF1yvw+Qu8myGi+f8b6P2PiYMJ
5raJgPPEAntTUczhbf2eTyjAfo2rCKGncy5DbEqRhkIn2AqmrD9trL+uAmsOd++JAPARNwwG5y0q
eXwLYIf7hkgi0aXSwxSoHMM+2ZvCwJ4LDOLkrZcp5pbhSaq72SCcjbO4R9ps0cmUm4k/BMXVKalD
9SsY8OTutszxL950a01qYXhHOw81EY3Fz35JckU/JJ0+Yk99eXwlYdYdVTDpgwPBtvwy1Du+BV5Q
bDgE2FL80MJdL6OWrn9s2RYxGRZeQmUJ257+EBSq/iOmKXzW2Sbqc0ME2KEzXGAG7qvlm45LlUpC
jy+t7au0wc3cAmFf8TX0oqEInA3tRbPMfS7hiT8b49fZa8FW9Kmf2L9gZwiZpSoMRwj5Lcgubx7z
4NAy/nW7gv6px9HpGAAX6Inf4dLa7Hfbdtk92wSesrb1I58hJA8JYyNxgejCtdbsDLbTp6npwI3F
BiuEsCsrQ06D8l1ppy3PU+aEB5edEJefyUtZJq/IZZijS8ow32TgMgAbolkYwQCb/VuG0Tjwu9H6
QafnHKqEV0QaT4QMlfatc/TwDbxZmLfgVTLjnIZxiHOOzVsZz0DQ4jsWG3EwB0CSdvX45JRuER7y
jmNjr0vRooJw5XggYdxTEcyi5RHq6vBj0cAHd6EJFB9Qthjs0ihcHgXuNOrWwX4Jq/mVoVfFD5Ex
+aXpBv8+9oa1vCZkKZKj7tjd70IK0bOrA1ZY/2RNQs/pbUs3XFZ/WCkqJm+OjZf1KsVz2FYxK5AI
cB4yvh/6jPNg+o2PoL4bIxvc8iBAi9WWBFHqZXMHVksXETpBKR/xetT5Tkmasy752o20RJbt784H
srJDNrcX/mf/0e9aPLP8FIV3jRCg3YeeuNrjkrjqKvyxOYOo7T+ZXVtzb3WyWqr65gCFu+ctSpok
kgtprUjnqOTwHa7mNqwCPybr1Y0OBdHjuhiUZ6f6R6k300W/BsM/8ImZ3OGU0YReKRnh/URXmXfN
XK4V70tkHC4KMsmhjTd9VpALqNhsNTM9vTfrJC3H8VA9C9nJ/EQxKWnLxV2IUbkk6/THqOxWODuQ
oyHussa6Qf+H0JS+g/Ax0mQX4dtOx9EJYSFgWa0PeLi5jTjebPSJBFsf7UAOVFwGm2k8s79LyNQA
C0l5ay9PXF6H4ZPMCMlzDGp+d4m5O8XnTVJ2v1mx/gpH5GLbOw0uoYRyMkvi5+UmIi+fOgphiAOw
p1tyohX6q7ToFzvG1+3DxVHDN5odL+7FjHns0VMNBPWKOAMmudAvzkMTefFRdma+468IfYEJYfhH
F0v24W3uiJ6scfyV1J9KFj0uTAJMmDR5ycoz0SliJ5LVoAX6nJwG1pmcGCL+ovlGHkYv3b44HAt2
OEzlfs5qgvQsC3c2nud8JTF9SgJoyanfzpjvKHqGNjHW0h9lSrtGlpw2rxj+88KppySY+uIdfbSI
jnwV2PxT4te8UFEUvrb1CHwWG25qWuuCg537A+cLLYtejFfX4CRb34MZO0awleaEly7RrzEAeHWn
IqX6k88LoER1rex2WQIQHoec1rQlZb3k3Y8NWypBNubS+coh8BZ1FtF3YXuTIP/6I38x6BLTU4bV
7pojjH8LEDKfgwJEwEtrzggqx7hsGrJGR4c6TY5NBcuBgUN2bHwKOHtjQOfZWsr5QFqKU2cR3tCk
1m7ESUDAkI8ZnWLC9zvx2XXEJSz/vzz3AX/pjvVCOuVT3NS7LF4jakp50cSC7Dw3phN+Dfs7ysbl
POgZqADXWfg28paDoitg+cuD2CrS+7l5ZKz0/N0Uyxp4lMr+LO4a8H1CaN0N1Eqctm42DzhaWO5S
v0RNnFP2FLov4hJAqD/pdasx5k4dAl/usbw88LmIN2MCMtNqw61axmz8kXZMB14x5HOtmQQODumE
Tyfn2fxnnX50fgmLZdIzG0Zv1xbcysklN+kczfqJ0FF8GV0HEamiMYIpKncCFl05TN+q3lY0m3ah
9tLKt4GZ5jxqNTPNqLY8UX9Mi6MMLKbQfhiEONeRy71CB+T1j+DjE5NuGk2ceHXITzYY44DrU7Xx
LeOXSbeMCx9fnTSPw9yOD7RVVvf4hv5H0nktN4+jW/SJWMUAEuStsmTJtpztG5ZD/8wBDADJp5+l
c26nerpliQS+sPfaGMzK2PF57kiQWZM6gTlNJVhNZDhUJ9pNscUSEv4B9caR2vWCbOZBd/HW9DZb
UoAbES7A3iDgxGnw4le+177lbSpYKYXSENDoKVJdZYsRt0j7knMhxCjPsrgOIIRJj7SI1hEABGhr
iHaQLADKF6cb/JCFKr8eq3i2DAftSeCQjqwdEh0GL40OFaPkZluCZ0H6Itmq44XVQaQc5NyE88mT
C0mFZbNfJvvWUrbziM901JcRP8lDlRb0vaFhyP9oyx4FPyJJgaqBvdreISyMYR+/vLUKsa8q+B8D
cbN5vjyQdtHzrwgw8mCofp9Ylr1QZyJmFIKAzDtkzZk52+NcINAzo5vvq3YICdYJfas/E64ROedu
AY3KtvIWJBsPkPF9hjfviFXzrykqdIu2MEQcy13UvnYWfZTN3Q1ce0GX1+9NbaWQDxx/j0eW4SNh
ixrvazshTHTzu2KMi88MJtifF4rgWiaR714WpzLZHf0AQkZu96napMwSGLwye76vYc38hl6ZPfT8
nFck7AMmb1nmITsxl5CMdTAKJz6CfnG9q0SL7G09d+jgMzATJ26jxsSwDgyaF5YXJWshm46MVAdK
b1euWDdoFIYJpenUxRbFOmmdMf/C/0ryJRu25laUbGWSjfQCHTS4dZ4OUbibMyo+XC9ITN7khFx9
H8YIXrbSjqLjPOagOEXaPjSjyka+GuAiGz7NgKUIcd6xr83crc28jO9kN7b/AgITm005B1iZ64AK
bSWLkfCnBlHBeiKEkYRhFFDnW86Jvp+SxfDteA2KU9l0bJTDVDLIjmMk7JclTMqrJYlzvViLh5LF
56GVe8uk/cldrHnbzE5wKr0w/iUPRd9O4aCXd36DZO0C86oieM+2ldwg3y2bU1oO9kOZ1d2GlWV8
bUjVfCmQFBPLSZpBd0dSRxJCTFoEK7oCqV+wdPil1lFlQQ5fioq5WcJM23yNI18QUb2FjpG4+8qu
DmzhzUNC/sGIE6gigpCMiINPWvilmVz7AHVpdj9Y1ofoqgsqB9ItRlzKt7yQJ2iDvVjT9Yfhcc79
5cBWC7AoXCXxPIsxjh4QR9DRtQ0230uE/4Kw1MryNpXGjwCWnV2466CsOxnLBh9vuYiq1lZMjPdn
6Uxe/tLVfQ1gnAgkN8eOFbnUxw1/L9tyB4z+2lOp84Kbh4MBiYPr3jlkX94XsZ42fdaTR98xW+Hj
iiZ4RuIfjVfU+ZImnRQRPihTPDYV8M/UNRL+ou7wixaanE8bcwC/Slf8syntxKtXtRY5CCyRTLQa
tB2CG0zg+zRpg6ICSz7seOWHMS1iBoDhzxG638mwtP2LRewz0s8m6X08AmO1sMZaMSOyQ38FScpF
bhV5drZScpwvvChq6/s9jKJyijalGyF/z+xx3C8WE8VVpQQUodqLiniHWsM/5TP1uEu827nC2IGp
YvaSK77dFn2BQ5EQ0HdeyphcdBPmqhbUC/hUHl0LU8kBYBSOAdAHGIGb1Yisv8RMSbyUvhQyqt2t
xAfVbTRzdpAPzmyy80gHke4rb2DkTZD5CIq48DK99xoLP3A+KHkuOgLHv7DJ+N6rwn/1rXw+aNoR
o0vkGocgJugewpoyzu3CkcEWtfsod8xx7eUomBetZmcoh5MT2LgdDUy68+glyCsB7Qj2HPU0+1/j
ZALnkAyShhutExuOtA+4N+y8Hue/OSza544FFxh6dhqICdd1WTC4n+uikP/KoW7ydxYQdnJA2ZBX
/7f4RiuigokwK8fPu13YenS7hd8KselJpwhZr0t1FFQUbKRdwlmXXYegi1df4GwJbVNFdzTBi+Zv
DZfvgFb23AApfSfOrM8eSYGQ9wyHlmLT6S7s4PGw/SIwUmXWf5XpOgd9juxOLDE5ydgNWudSLtMW
iWeJYVSicHby4dAReLABJtTA/kDAnqMibYT7ao0V2i8CJeU3gIJb42bIQ8s/+8iZWErOaNvGaaKg
Dng1SNZgjwNfhiPEdfExv6GpRfkFpoujeQf3CZWoYnwrt5FtlvEw3Yj/umSw/O4VNWMVBotkv6IR
jpE4Vcu5YPID1kuhotrwxzf4cOOIucyYs/zuOl4+LBdPRZRn+14nVQuAzTCWaB1jNUdNLMi08lWi
Izg4WFIfxnp2h6vlEBNPoHeQoRrt+UeCzLkJX4b+yqs8XWExOadcV+Wjb4xcVo0d+79M+MMLWvFh
Q4jxMuNCobIE3Ya8+4by6oMPV423iUh224OmC5a1E3Ph7NNrI+mvsNR79y3pWR6jk6kq/B8W/Iik
YnZrZCKJ4sGrGolpxRXTFxSS6JIU6CeJHC0mG5emPe8nQdWwnyorFkBaWuVvyzm333r09AwUhYDY
l6ADHg68aBI4XJtmFdokRBPVafFNf1Z5qV+6EPkwjpLEQHxNcR5v/LyquhXkpvppoV9e+yYt7zsW
39MqckJ/DVl/AReBNk0iGtwPiHW2Fq3+f7z+uKKs3qX6cnCDAqwaw/jYTuMUHsaCcN4Dxq/ltV20
mfZBJSzxVHQ5u7sE8Wq5DiIYLivUXAHj+BCMwif28oUXtk+C6NrnTLHWNObte8gHn4Bd2JxwFSXF
KQjSGG9sajEAFVPv6LUO++UTUf3wTZNQrGw1zNDh4gmClPQZISbI1XYLDeCzkxYL8wIWC/ZuwGCW
byvWqDeyEXLyeOc5NuK43EFUymIlRTPOxenvBg6o9tomMkN5RtbTrg5rdZkcrr8rFibtXiKnFCdR
iYpkM8mu7IjUvfPuLIe8bcaAoftFXokTOvi16xZLguVX7S6VKkzvS3TS+UfkNcFR+Qg/IViNvYTA
kDnmSQ9O9Ro21HxllIxQcbuivStqKKwbGcCxmYFLCfvdpM30E1eNdZj65palZ+b5qbR8ObBs7pt/
/k12uzZl17mPGAu8ckdRaqEJLCWEJ5FmKcndsdWeS2qZC+QEdgaRJ3rFnBCJ5DGsxngrYwZW5Y4e
lJJrCE3V7ruBZhJB/gLavLEi+1o6y82dO3tli47KTOLgYPUEtU60I/yyNqP5mJajjkHn72IUicik
Kp51NLrR2ByTeooOXhNlj76P9ggsl1O/NEiyfyMvDtcu2qdz1vbdf5NfeA5aWw1jI7HtCxepZn2p
oncbqyXJLwo5Ek+XMBeNcP3UMLFcgxzpMXA2TJwf2dXgEHQMO7lTlDKffCEXJ0Pd5MI9qb7mxbJ3
8YQjkhI9tvlP2yCVtqnbst6gH0LQSdHetOcpseGWZgZ/j2LG4W7DgJi/shirv2I21smubRYcSgkf
hVlHSRpZCbEVqNmj54zlxLlt2uI10yMCYr58KGc+L4QOYrvbVLCY5EveWyxBWxN4+BV9pIw3/wXC
gWGQx5pttLoq1PLoZGVX/sFGwC6RiolhqGfL20E5sx2DVtf+LFHXXJdsXn5SLcWrFVmWPMNqrK0L
Y5OMl4VtoMfYo/bMltjmJX81mQi5nJit3LBoerpjcS9JOSu4FI9k4+ljwgQw2M25Wsj+xpGx52JN
Ycrb+fjAVUxg5ZJE1S4sK2deFa2T7+VYjvkuJ0bp7OuC+8GiDgLpyBNlgViM6h9GxBBHI4wXCCH6
2wwsHfrDskSMEm0NPQK/ZXnkxRzQjXnq2KH2FKsymmNyC2sESaCrOq5C+GZYZRJCs4JND2kjZS/j
5b+2bdItknt5RxxzRx0tIrS9nZugh+uGYNNUCnMcDwOZe0kcYeoOAaWe2jqS4GyAHdUYbjHVULix
S2NN5OCU2uEWmda1CJleminTz3mtUlxsLe6ca5kOlObxPOc7e8TlHoz26D6AYVjcvdNVfXpcbgkZ
cLSC9KVlGg0ax+lUeqHWSC46xdQCjpQiguN+sVeijaKakKho6R7gK6K8gojXh+eJdDuEjHOlvFPD
Vp1nF/QiEi6iJeatGHSj7shaJJApS6wabxvZ4vMmZtdFuH3g4aQeFOBb/FQoCzdohwdvDTIDhWRk
J279Ty1hfR9wfX15eR8+TZbQB2EZzqUiRcjs2O4EpHshenIlEPbf502p2h1imfBh8J36bfHzwmxb
rcwz80SZPkE950xdV3Vm689kcaIGuFhIcAF6Y8VkYxixrGvB3OEfoU+V+BK0Gv9MOWNL7fJJfsrG
zdYJApIQS3pHcqcoR+/q1X7n81ebaXmhTiZy10qZ2JSbJOgXeSDpc2lfAx033V+pwyT7ocPIsDf0
S1KcwqXDdM5iiJtXsu9bEMqWodiVYVKDC5FV+K81fvTmJykADTbdXPuoLXgu2LL2+oVhIG/mdsAF
ce9b2okfkBwiRFxV9szSeCa69D0IS3GdLKdoDlqV89ETNQIId26eRaYRVtmC0HevN9CjFIGhoNqz
bj7lrR9+tQoA1W+NE+OnJso7YJkZ1N2v8auovY/RWXhHWIZ+jbIspBfoMYMy5ajRmLdftHVq/sNC
1RQbbMnuf8px/epR3igfNrsAwgwPxOTW+w61EBbxkIZy5ck4POWcvBef0KsADoh0v7Wrg4MXeYhM
ZFuHWy8OeMr7sa3XtpTGQblBHAiAARqwZoowzQDBWI45qqjpQ40iUJ/wNtycOmdO9FfvKmO4lbPg
Ha2B6Z94UpzuDYiggh0xRSShrSemgBi4m+KRMwIATGdSpB89I3sVdMm2l1F0p6jDSZKKHYBY2N1G
caiKqUqPae4m/5C0y3rDSe0+UriOp6hZ5G3uHQ0/haraj5bseiSuSaIOODyGpx5QwL4Nu/ZbA326
V+gmetLFEsKIkVdHl2BwJ7XiU9gsm9FDAqui6sl/mMUbJ96NOUIVjLReWPOvyWZ/y3bUj8G2Ivnj
V/Mq3/zFS+YBLW6QCY6bKAev/cnJzX9yoWCKmf3E4l6ldE4zlZN76gRLFcRPi83WxdhOZm98eNNv
BYyPguFbDroCs4mUa75G55NiT0JiSUtF4pbEUswTPVljupEghQ3BauhUPjAx5IgALS301a46nv6V
i7OmPZN43Labup9h0vhD2u+jXGoGZg2aoQ32wyyD1tVjxBKhrp1HP9MlBfnARLDpfNqGJStDC49t
3/mAW/vWbY62t9Q+2td2+htqyvFznoYMgDWhgOcJH8R3FrFrT8i2CAkw3tguO1QPnOkEfCIGnNaX
S3qlT0cJ1XcF27B+mq6xBzzbrPE12QcGqGxQaqwA303YJctzRvQd3Fd0HXtPsXpih8fBA8kttjfG
VbMirxXZrU+Go66Gr7qog0uOFaVmadhk/n9a5ZXNhUrYnL1CVMozc4NCqviKCaspX6sMiuO2o0rL
d7NbkFzswifeJXE759u6I4INBAVhxr825j3nnYRxBwmDgFD4OuJbKN5DNAisRdHMxukJZqX7zNKP
VEHMoKjEbEnWXMPRtRUiZi/htGmzrz0O25aevjpLM2GxzlC6XomMlKSAG8t/ZPodZ9vCgWH7O7jp
yAMCSTQY9pQ2+E0gLtL0avcYU9i4G9ZOKPbCqUutjReN2BRQG2G89DO5snF57uuybo9UldZyWNzQ
sl7qAYz3PhzTJLvt7J3kvHgWiD2PZEp11xvm+5eBp0fti76PqAMF49lNkmTDmed3eQO01ZfcQS1i
ZDWgOGkCwpAYTWbqJ526sVgpr84LbBxpzmsRCk/vbR941XYeHYJNqQ8wV3h06pCL6vnYTDbRLWXu
kuaA8JvhGaaOo+P5ENNlOLJLqVwslKvSiZtt5zXJmaVI/lz5LYqQ3BPVW1QCMaHDadJvtlnJD1RP
GwqJ0Uiz0XDy28IiWaOK9IBMWX5SVWjYFr/sv4p2DvQhn+j2i4DZ51aC29kl7CzwwJYSukHkg/d7
u2HOcmpn3uZtR60TrTyPXSjPVON2W2SheoPnCwoZPgu4SwyYbst4iJFAvpp6IcacTNgHBvEY/LOy
ZhwdovxCF+TbGVMUF3dWzazAx/gJW3PlFYvC49BrJipxMNv9dnGZW/JcdbMTb8J8MeFny4EEtrVl
lvEMUdDKnoKM4cUzi0QqgsgBz36g6pjT14VzMNm6SYoxiqbpWLFPhD4T672fNuzSCzGfkOIDfoMy
epjx/LYrJXKWGqWjJcaZ25ts29Dq91yGmW+vEvQHisF7B5MF4chkfkK+w/nMEHYB2eY4ONpQ29c9
W9aBp+F54bEtjgN6BFxwA25Z9LJB+BqWmfmGj+K17xaGCswMNR8jYahzqgMpzzkTmn90ljEqxa4v
2ccPtfeWx27sHZhu5+eUVpn+tPC65BFxiotSYjYspxOTXJgXsS/LExa7Pj6wFeNrwYBPC3EdagtU
pO9MuI0Ec/EtJ5b/gWLGemoKF2Wo6AWkXbAjl2mEfJKCc2VHbtrmuwHRddfXXb+j7cKtJOzKPWj0
DS9pChr/EuJv3oCOsGzoZCITazQu5UOqOnfBg41/eF04htU/uy9vy5Z3brb8gfp5prl9QQgf2PsA
yyNfkyFZerGnAvS/L4tT7ytp7Zo2lg+BHiRLzTlBg4i8wB3e0qhqfo3DBBqPcdcgz7OD+C6TMzgV
1g/uq8civT5O1WK6G8Wnzw4QD+JL0nP54Ya7zc9WQ4SL6Pa29c5HIyEbflOFiuhhQDLaPU/JWMi7
EF7l8hKSgNx/diBDd3UbAaWNSLoUZLFTVz0sTHw3odPNH66Lt/O2/PoH4xBhkq0A09YBEqt47Nov
Uc3UGW099gQptXlxhpIcjFdv8piYNBQ3IK98G02l7XcHjLWJe+w6So0x9Nmbq4Z/cFVac/fVWsv0
YVkYz0FaKdxIg94DFfEDngZVH7Xl1ozzfD4iW7g5VPcy1OhtFlXmFyeEQvMECcONUYIF7oE7Y6kS
BK9oWLYMHIJPG6TFFb8mSVlZEzFKWnqXfhGJ9aaiXoCbY2XjHlwBfT245+K/NLImVsrEFN6boa6m
b5WHiOymIJgJdUHmshfOWOqdLkECr0dE+d6aerf6VIELY7VtcIyb0g+9FbM68cANIZ9LuleEJ16K
54PMnh8AteoC0Hsixx457iMU43xTZZzTpHUPy7OQUUEqvbTqvYebf1uLGFNp7MwFHhNILBxM9t6m
2H5NDXb1VRJo8TnM+L9phPmZJvr6jWPR79E7WtkbodvzM86G9hE3zDeaVPMDzT49TNBmGN4X5alE
KnPwgAkyghdtzvDY+EcpJaCf7GZhXoX2YHcE/C7mzumzyNsOVkGgqq4S+ypEGHz3isMa5U/aHUqS
l4FfjO67yzCBIdGoXI6HIQ4OhDax2BY3jA8yBT4lo+L035KJ4gWX6vwDZtKCbuHHHjs+zCuujZwa
zWQWPUzGrp97PvYn7NrukQqVUkyAC8KVZmfXUhv/O89dUkwtqaNLZOtgvktInpd7jLbYViZrCvbk
cg44Czw4WRJXzr1wapovKoWtSNHSr20FfhfmKspRPS8XF8k9lSbEZ1bpSMx0lFasrexk2Qjb08EG
TVH23qQqfSvp+jnk++g+bcv+uW0zsFnUM8X7KIePrCt9vq4CQUPfe/WFCFrx2QByeU29CQekHPLs
EJCBfVzE/NemodnnyeJfy7bLi0PIi7f1uPWGVee78oEAZ2Q3Aaa782jTiG/NEIw4twJ1nJXHtyrb
4YP6Y952OGN2bpNE04/fVcTLWTBXdg3MgHyVqIz1KLJvVLIWIrmeX4sgk0jHB2siYHxjDfZzGAlz
b9+aLHQjPL+pAUOJwDi6c6s8frKZJKy4pMqNYOvFboMEk1PfetmRKf12FoUhPk9SZ2Ex74imTtvw
pLUaQZqIq55SAHBibk7WmCVvsw6esVpZOxc+38VG9Xyoayd8lJjJSbhqZn10GiABnEUt/QJS6XpD
CqR7yvh9IBixPSCXzjOCTczoUGaIsn6bOYZP4O74bdk0pex4uix8b9hjLgeBTOMquKwOeRrb78gf
iK5A9MxSVYL9CLplLDbGE6Ggexy+kWb2L+SsIwUqg/wdIaZ7rH0YxOXoag8VPmhIJN7pL5uidJvV
AxFxYDJXQc/nqidYVvlIVFZCU7VpPA8KViEN+fWhYRxMhGvxgLFh3Og0jJ5Slk209DpLkIVZARv7
XJQpOT3QuxBUVPYBTZb501M7fXu5U1HODl/oDaetW5oJrWoVR29WGKNWS6zrcvtLEUE2M1EYvCM3
Agy2i0oGLBZAcAPqpYMd0QMMnT4UROyswdW5d8gpaERDOY23nSfx2+XUZCeJ0YaPukDLrTJkHLZL
qQP2dN1rJtoCMPXKIUHjkQUVsGjmPvlEwdS5hcdxmHQkIvTtEfRBT87LOPSPUbIc+K6jbasW5IDS
Yv2HpfbbRRqw6RxtnabMnLBUM61sgyH/Fzppv7IGl8uv51tdoCsXz8scheFmDAy5JxAPeqxMak37
WXKhAeT6SOh3bwXb2JEy7/iUh6ikHsnRCD+t3r+kvtJ34AIS9xQlDoeqA8L63h6R8Q9Qn9a44yGY
oqq5UCyVF3+6mc8DpBY/cevwffslDqSoCIMdSSGdA32DJ9oiOjtX4MHcbAa0iM9gx9yFiPOb0aRU
nqzXAES5iENZPReNLOBcFqV7DJk2f4ZSNXeTHLGgUw7/ULnXv1XVPJQ3hyWvbiz5PxN2tLIdy/ky
bfnQ9Cr5COGYrwY2og9xGFQ7yOhOujIJWNd17kfaxmDTcKln4qe2HCIr2T+ffCotorXB8qzGjmyf
g/KonyluIcl5ElwIsTu3K7TkxnrzEhuALrNcvsFoODClsBlA8jEXxexCzdl8QtmD2jrNcS8gClGb
tJRMD6htV5T00buaEqwEYyMPyIAAcOQlFtu8VC992dNsEgjUIz7yb8jUxWTbJvAzDpn/fyMqXf6x
nIrqrZgT517pJXExNDAzGpIB2rzyYHOZrP6BuDJ4Kx6/m+BVDelrEcfuPTku+ZNgbb4p+ymEPE79
P60V6hBJZN6S5puyGlNa1qRlPQuzgeBIq7tVFunvFLvDM73+Zxt78b7PwR7jqKdCYEVKBEGlvljE
m4zCr1V3us9DIkLZYsMGYED3NUPZSdeB39b6zu5p+dXY/TEdjjd96BlgVtPYPmWBHUKdirKb8LxC
ASTzG1p0BPmOO9x98T1DyI7fteWXyp10v6C+X+edYLAN26zZz5DMHpNOt090KZwlgW71H4keetWO
C1ICXVeMWlrfT9ecC5K4HQA/234J0mF3kyus6SrNWlvAgppZxRurstB3TAlWRLeg90HLWrPNCOyT
GzPb7TBrbRAT99tGZwpDQ4VV1c51tw6mkUSIvAnVsM2WllK2QV1FIle7GQFWcpzMb8Dm0D96xhrW
vYmwtpr3Nk189vg3UAdqJ9g3yYc2+Eqh6EWYfFEqp9Ok4ZmzZw84zvBUONaLO7O28TxdnG3puR/M
aNJPLe32GA1RoPdOWewhRN7kRwW/D/ZwN32Ma4ZhO+nCX+wUzp01aWNIY+KOHB6DATvP1BGsm3XM
WDw2e2tgPCi0DJ5LXNnP0vPTTYT/jVyuCAaa7N33UvX2hwWuzdqXmZ3/jFogueHWqn4LvzeXDDVW
BNydmK61y7z/5hen2CeBo+LkGLP7egjKO2HCbq00qa0F3AcMHcB34iGgXW6wC2Vo48VNxw6pNBvb
Q5aHGAUyVl2VTARKv+m/ZEIYhVvylNsYyxuqYxRV+QeDF/5jY3StBjanUVGdMAlEqzY0/XsOjR6P
yjQzWl+KpH/VxfySxLcaIedN2xu03AiBhb+ZYQptgyEsjxjPkkfFyuHzljpP6kYlGWvfdg3ulHJ8
4nGi5AK6vmfJwFQjtCvydez2vgshf+ZzoV4MfIp1UWivWyNMcG46xfTlpvV7w/IwV6eYoQfVVJI2
BAKBeD0vYNS3BKH0PxiwI80yK6k54KIMJZgvvZnezbW8bTtM02+jcnaXI3/Fr28ynqysitdW6wD6
d/DqfLW6MHcV0xlvTwkUgudmE44XjQccwW1WWUx00ZXA5f6FPjG9Mz+x92EZ+Yqgq967jmHTpcfC
YZ296xchMPJghNMrB5vWP9cRXEUTYtLNmNrDH48vIZ0VG/tXN89M/WVrXT8s3dI+SpgPjwbZCb2d
isgc7kNT3DD9IGyOqNkEqVKRDaw3h8VpNj00dqw8gdsF1RONo+iYdrTc4Ihcc/cgvfpG0Ysrc6cn
M0VfI32eRCjV495AtWSRnekW85/KeAUWKSHNMm1CJjIuKWDDRef1XTaH3Lz8gHleXaUZNRCOpS1O
mStTmHlN9jO7qcOtirba3wGk8YkRpQgwWwNO7J00OmotjQFulwZ1faA7RCOdj7V8cAzovXAQOY1t
uYTPaVL4AOU0Yr9nm9FvxrEBz4ZqYvT0uEX2UG/jwbGiMwoYN1gPZeVvs9y3t0bRd6MXhF9YZET+
7WhcU0Z1SGS8qIWy6QdEqAmuQ1T4TXRe0rq294OexH/sTZtT4Q0ZHSDBHg4KateceQtvyGNCCHZQ
S/rfDLnmA1McsnyqSAj0wrGHNhOiAwvIEGOR3uhOMwGyYRUw1sHmvx4FQ/WdH8rlE82Nr1dSLMGr
7su53iR2HagHM2AeJaSuQ407rMrBBxfod1l+I8O5dHrpBqurIq1wxoN68QDj1S8ssqwZdc7N/ftl
08Q2H6lAXYDEoGWZgq+Cvp9/vHWxnfqTVVFykeDUr92eqZRCyZv085FegY+JOSp/hmbCPGrNrsPh
07EPxeWViiKAIwVqdY3fp46vXlKkSb5BXJVOitKWAXR24GiwEocJqZd4TxGaCizD6CPTVziKefwW
V6OOPg0m+eGkDXJ+/CuNpRFqa2h0jeE2IqfQ3aMOGMwh5V3NK3Y8qbaAczSxnV3cOPZs4NRwnaC5
hWRAFMciyeREotWy2AMZS6qbyGOuh6ykhON/ylGdBw52dsqNJMYGRhuis39sI+3gP1PCQTGAFrJc
tOg5ysCop7SMVYy+gv648MHhwX7pdoyWwYBz8SxPyEKim3+FJMynKLet/qBi0EGEqHCdrGjCHCx3
rR1tqkCRipSgc1hhlGUulk4JA2RE0v1nkUy3vVTp6gsdbgxSHfIFFRgOE7EaOl8Vh7Eyy7DTkag+
CdOwq6NVkFTg4AcaN25uF/mBbprsxGA2S34P5y6X+1lJLzxOcNZiJJ01NSdAGfekvZEeBUoPiyef
7vUZNA/kx5Ul2mG4q4aYCQ7a/KaGsRVm0xO+JpTDtQ5ooV1u9vG+GCbpH6qujswutLJFYbBr9Kfr
jvB5VxRMkzjTvZhDjzsSOX7Zye65u9E6GucW1Yjm1aFxvimBCV6MM0zyqBr6NT4PsuAdWF5fTTYi
DhHgrblrKt99lKk/35hZA/KmPiA55Yg4LJyPXesF6c5xTVmd+U8GikhRhSCX4yAg0tQa3jprllcE
UNq8kFHUPwRSC/4oYmgAlXie2td95QG1i5jIOK6i4feRl1HQlrbhbE+bV4qFevwdYf78ElCHG8pl
OR5iJ8PAf0Gi0L23ZdqCtmXYfq2tcfgXCfwhBzyvSFpLJKX3zBG9/EEol8LHC6ctj136jbtC9keL
6eoqaJP8Iec4KPfalGmxq4m++wkCcnI2GR5EYi4YXSaHAq5big0043PCH67uAIYFRFWR+is2S9G6
8z/m8eNTl6hm3EdzF/5AjLPxVJOgyJjRG6ihA+Aa9iZNgubYiLz564GLMFeyLbLp+sXYdzZbti/8
pNPTPLXWG68t6U+ohUg4C8d8lMfej517Q9cidrWji7t0gP1LddZy1PPLE0ssVMGGuGNggGUD2z8L
DJVHlxISm7VJsGXQKnICOXemXJo3HDoBQ38aJVTVjpvhaJmkQ9/mBh5NEglt3T1JCLkkwqlFOFIG
rvqOCeE4+34Qn0YfKzkXting3jgNdsKgZ2+5kbUVvCwJtg7+HbhAiApNGvBKoyPP5CnglQosyIE3
h06qGeGVQbVB3eYXbxVcdHOoxrH6scoJcdrIbJZnNpsc7EMAin5EjkcVH70TyxcY5sUzv2jNTqAr
+xOxH/LD8enhDgwBXTRIvUZ8nNXhuOvq1rd2IT1ws188huwbnCl0n54txLTrkMBpfK42Br8ez/dn
tpi4vSt96MAnRLBp8td1aZVvrcEMydYySpXHGDhjBimWEDasFpPzDOgc9nbAru+W50mhNmICvMpu
VAxEnNgp1mVJSbgyfJmgQlsw49xyZrjm6LfubIib2d7hVvwmQpGemf1t8ERVAtBUl7dPPIw284ra
qonD8fMSV7wZI7YXoU3l4JX5hLa4cji39dK6co/PBXIzJyXu4p6T94qToPpwGp/MW55eDAWJhpG0
ISkMEhtXIvEQioPoqJMsS166mdHzdgSfNa4ZH3iPGeCwZqP4G14SDZ1rM3kiWYOOdS7WkNl4U5Kl
ODdDTenVM3StPjvf6rpXxqn12RoWk+DfMm12ou0TW4VTY9gzWePZYx1WTyBA4UQK5PhnJnL2yUk4
NZw01t9OFZYYacqF2aeDh45t0Az/8vbMJfVRsS9EPUO8GansCndvvqmN270CDAvmPzeuCARZVQ4j
vO/c08gUKD294EBBqINV39kOmmlYzOnTUNR8G8XsGNKPxP84Oq/m1nlsif4iVhEMIPmqQGVblrNf
WLa/Y2YSTGD49bM0b1O3aub62BKw0bt7tZwCaDwBStI01UG3nUcS/SsB9XRcF0ap5505GlG206nv
27veQA6zGj47KzU2/Y8v2G+HslDjWWDKUd8KPTnH0BC3/QF13IjPikJRubN1JiUTVAFEZkRcuBWT
7eNuahm5iZZmUPkkqSGKTdi6wTpBkxX8qqWOR3PPWqBPv9jwDs3FkeTN95bl1O4tQ2w2V2Y7qGVf
UKLOrVmPlbufzTbzD9wWI4J4eoea9jHvYVg0FvtS2wSpvjaV8l4qYpH0TQGFir97PVTqGHP7/1HU
wp6GP3b7bLS4NzcdlJDlwYkr8w9n8vQ4xCNQaZVCdiH4IMzr3EAz2Ewj1JhjW1veHz4GtnTSMVNv
7WF79I+0jSzeVwM9dDP4WKB6KIZMD2WRPnito82t5iY2eBcRhhPYetdzkXjHxQ/oQma0QoHL2gSo
H8z3TUm9JIcBFckizEz2nc82wLVDARKH8WGsficPU/RKtz0eEu3Cc96KuEIa6J0BQGJVNP1jCzeE
ibLUjMRpk7ov/Jui58k1wcJxZwcmmLmIMqfM9+vhKcUqeMgWtvx3iJr5QPw9OdeN+DAbVr2bHn7j
4zJOcFfowmtWLhCXbVObC3F8wz76QAZjDmqJ073yI/FOHrXPnubBdAFUoYOvLc5d1iCG9ehBFzJJ
PpcSIaw2rgIP+jlDT83XJUJfqIyMQsJ770NbYdraFsjkB+wSCaSRqQx22MbY69tBVn4spSbfWtpU
Ru1GPRn5uZ1tjEpaQAzrm4DfhY6iRWyhpTWKPVe0FDnO2IU4Up1Z//KGTFRSTtxIdV3dpyn/886K
eeBnaB5AtLFLtdm0KqxORW6t0rGGZVaV85e0yxbw7kJSxSSccnQs+yVG6t5GpX+nVmlxxDkFtaEu
gw/4Mf/BOnLAsOrxit+Q7382LHwJ0G3dx4lH1A1s8MSBh6IaYnqM33qjd3a5z8cwH+eEnosyFTD0
E54BrrKLCxQDvE5z0P9Tbp8fK2VK1q45Vs1tkOblObCifN8VmXyr/YI7kEU2uaMWUvBqbEiM4xb0
k2zFneBtUxdbMuChKFg1fWABTSNAtEsGGqlxgpOb65eWGvB8rL1LKsg4g9TAvKYJy7BJgVJiO8vW
jRxuUmAGD2meyMcE49vZF1QNoU5DL/KQTPFaquZnYNoYNsxt84tebDBITOKB810jr9qMvPzD1pNt
IU3VXBYIZWpX8BEwQ5zrUc1vr+HumLsGAk+l8qnd9taQTgfWuWa00UXZA55lsiAHw3fjma81dYtI
y7kKtZcM5sZzGpV/57Nmj+AaE0duBngLoEBJReFLijMKv43SsMnwRssEeAeFbyAIcI8dgPS6iNST
WTtNKARfvw2Pj3L+6EyVVGuxdH77OBlxP57RWgh2SBJ7Dp/9AGfDKo6IpO5i48655CSAWqUQUux1
YY04AhB9AmyUphPsHKWLO8OWlh+ul9h9gE5xX6P1yb8gJlEGO0DN9wIgThBaEDHNg/2wItpIQtbn
FN3ilygBlQX0oPHmHjiS7crUtOUhmtFm15V4ZPQsPf7xgtfnXUfGrrROk7KZuY1KMSBfQTzDYY5h
elNZsfcMTYtNGv/vs/emqjnOZj9QX3bEmm8N9yjgBiHDq24dOVv+vBPVnNsJ7y55L+LIxFLJy4IO
8b1uCLFbOs/QyAJWczg3Ynx+mUp3Sc7Is+XMZkWZ9UngQ8yNcNZ73Ed8zeljhuqZ6BEWYwI6aONU
ljPvyQaNet1WU2/vyKhawc4GcXSoAwAvGDsSrZFOmiY7k45oml2fs2PZik7RRhHIToFJ8Y3u0Rnu
/Rg+7fNvpaFw8vXERm6Nk8OWBSmILTjTfjpzkijT3FEjg5LIJ4nO2ZRGYvvU0q1oEeWq2uQXVAcY
5sqfoy8TjBl2k75Jm00WFAXbJztqX0xKCX+XuQOgTa8T9z2G3ZoHvueI+8+mfe9tiXuyP0ydBYm6
FgrusZm7lBZBCvjssJ4X+oJ4iji8mCwmN76u9NGFgCb7ZYMjlici9mTGQNp99bKB223B57Ozcdor
wBZ/Fn/YrwrZ179Uc2ZMJw5N4tG0wjkE7nhgPfH1Js/qTa3Pziqg7oWJIEgNimrknQ+Ac+EpwOsM
fS5ir8PnycwPYwMOa627Ofg0Isuw1l52zwzhZK1c2KZza7Fq6NQn9lJAbUwIZjjwpKAIx8KNQLV1
G/Shg8cJw6ftzzUOjKHz0Zt4z2z72oHXZBWgolaDX8DQ0I2V5KcOccRF+K7ddM/GzTAPriVx8OlI
lUANtfb97aR6PkLwSOSwZsVV2+xtyu7mZljk7+nR0QSWx+HHmWJjKq6yiuetYMb3N6yzOHEKISjR
ick5SvjT9OFu+T3UOWSaSDkHzCt2/Oz4WOseWbV3FGy4tTt9usKumxDYpzXs8sK3gjXmEemyl8WO
RfmW330nXCTdBlSAd5dcKdpbJ/iOn6e0oBiSDF/v7mJpjO6WIby1X1Pw/OaL4MllQIj20oDwAp/P
DUaUIj8P2ADBITEIH3NptL+T3d9R5uVU7RgE4+fBIzCyVbUgVw6ZZvLPphSpX8Kk1gWcBldX81ZO
NbxZDz8gy/n+7lJlIpV/MIdZ5jE5uP5xLq3ob3KHjE6qwk5/50Soc0l5NVIKlBf+7otTRPSHYqfE
EhTgBWrZqrJkgTP2iQ2v7pBxLZhHRF2xqyWxYUDK8NJvNAOtUWoVPqWokccyxppFoELNz/zfvKcA
463aLjZOujBBiLbWhOq7Hxaxk7FhVGnczWAk3fCIbJsnbNL7CgirGF1ekx2upIsV+6X7YUSEeA5z
niHwOK2m4B0a5JCvpygbznok4b+ZsZ1UWyQm1axjkn43PBG8frMWQp+RuM5bMbvzqcWj34GRVd4V
UjPVNHRvNP1hZjbloG1ZtoDSwlYIdXJI9rQVdH/mUGc/RpcyC48dNsqDRcBY7F1u65cZdOUfmKKo
uVYWQdmVssrlYWCIeWy7zH2oYsU6IuIwBWYz1sZTPKvaOJddU3wnNMP/c/qYArBGYY5FGFDUMtD/
6Wzg90ssebqjUDJoDahq2rR/7uZBvq5Gmj1IFor/wTUSv3jUq6sfz5jTMsJ+O9xOUGvN2KZBjIUV
JLiWrhGyf+kdrBV4cmCNZufMa44QDLOkQO13ilv6bM3o7DwVDYDzbV5JHGvKcFhttgrE1zPsTEtt
WsyGP8rkXU4RhaneBKVj3ppyjLQLW79jmZO1qEB3z1lwI4dNW5crspioOHlVKCQp3jrCwtr0Nt6c
JKxVSSP0qgy+oyZt0VDgKi32zEjX8BM2rGrCVEn5II3OeYWRecvr+QUQ47VIs+lqTDPlDe0kznjL
YP20SfxIXnZ+aPlIpaCtp/xQYMQ9SEtjucCtnBw63cmQWybfY8Zunmn4mW9s85ctLzxqKifP+MLA
aJ4o6eV8tga5VR2dXRngqVD43fwey/5lrJwR30KWre3E9k4T0aGLrDp8z7lvHCt/Mjdm534ufFC2
kds/NwBrNhXgPbwJNNvh5KlYzqI8so9tCNEEXqI/CCq8s7D3fwuiTk9GD6mA+T7dJzgp6X0ugi8l
QSXFQrM4U4i3q6guCk7VoQvnwJFfLlCldyOp7vSqwSqvlfDMiz0m0Ro711fkU04DLtJTWFYVBAik
kOZM3Oll4cZf9aQDoGsZ7YawRkar4ZT+1iZ0uXkejGNOXcpTmUFoMIt2vmIepB2jNWgU8v32hA+7
POX5kP0oFQP/yMps39IJ+GjoYXmXfCk3PGM9EkLu8sWTfT5wfxJtSMCOvk8pyUV0ffefp8z+BFPp
Drtso9+MSX4T+0t7Chq/OVukkQjMd9UeE9fwNmARY7HbNY9B4/G6bqFFGqbXv7RUxYHRIHECWmfm
31X9ZIkXrPu2tF5NTJNr35XWAQa3vXd0b79FWSz/DWTcdq1FOxAWBHG1RJe/um7WfNiuz/veqkkf
WyyxVWsUz/SENbulMQk0kJLeGiBRpGqynSjVP8pXqi0YCUS8AknipDVc8KjGGe1q20HtxcK1i+Am
EH9xOup5qDfazQXmWEYVvGE2NrSNznNxKRqdvsEEKjBLMzjiKRnCQch+78pqvIB0hek7SAQAuogQ
EgPURdJ97C6QTQ7QD2aML9nos+KZ/BXjcnDlZpElXOvZexgd/3kgWXLJk6WRnMrdeLBMo/jGj3sj
P6I+7YEcTpAM2GTr6UA/U/RW50FoIKJ9ujyHTnNXWrsaQwQBU9Ra8nPdng/QlbTwR9pxOYvCGP6I
AZJZ5c1YOFN35Yz79Kolfc9dZ9wAp0WKsmBAVVQsQmnuUNfRuN6mFHJ9UpH+Yfp3d5bTcC5AGCSt
aneevY5oT7oVYKQ0II1yK+qg2IMObq50j5EELUfvsJANCgvRHwjbmbhGVJBtaP3m0dZ37uuMJ+ST
P8VI44LxrIjmfRo5TwbME9WZYjhaahw8NUD8BsJEFVXPe2Ulzt4FxUa9N6RClswVsk08Lr+lSGas
/70OF9EQoxqHd2GYuMZpk5VsY2PICNE4oFPyEOB6G9P5WVINTgWuEb/LtonWM5V9L7lOKARd3Mb7
gYIyPuY2W8hV1S5EFMjEocjjE7V+4q5zNxKek1i5qs+g/ce2+lpU+ZQoF6xAJ88NsFGsNiUNGfxv
5GTGGnNNQWv/niWVfuZvIlfc195OkHpHYHb1f6ZjBh/eiBEymaDdN41bOtslxswfQxGD+4tpZlMt
sXix54YQh2sR8rQqak8pwr6JrMaFncGQWzByetkrbxC1861y2hRLARsPo7k6yBhgeaFwKzg1CqzE
xdAAx3wsXJN1aFcvn+ZED8gUYchnWWidWM/2W2eklVBYGC48aOuHJgo+Rheof8/r6ZbGfvqH6Il/
QqW8/828zkIvld6GhAFZD2bCCM1V9T+Wh2jNxEu/Dco8DT6NB+qvtrEadQyqhAMEQVH6hTBBqAV+
b9Mc/QTfTS4D3n4o3+s2Cpp9PJb/f5CSyeBN9J4Opv4g5sfszsKqPnIaJ19FLK1T2+p/psadAB/t
K3WEfWosqrFHigHCCOjcWvSWhvBRxQ+ssIiC2uzMN7i1yPUX5hyafV89kFUBP5G3LFK6hLxoncmq
ISrNag68XvPdZ5lzyXwdPQp3yrAIGsnaHNw3ULDxGwIMK2gcb4+GUaSfI9LC0yRakoQljPgGFuWF
2oFHWgvsa6E9sWvnKb3ahtDvVoEZt89Ff8eS3lGvhvJPjZ+1uyAA2ssgaJP3AinxQLCE5K8c9BqN
p36pHRM3bD422zqIrDVcJx2it8lryneCaTmhBhHLNum5xev+8ggIGDaf0b6xnYkIkmuxbxAGN1bR
R7el8EE1xLTj4VOMLtqjXpjnNO1IGL3sbzJgxGqmqWNMdAZOK9KZJygrUG9waUxvoNTqeCMDXpwr
12TV1se2c57nVF1IL7LLF7G1WRDdH4xYiTOUye40TX5zJEvRvHstD0gpvGaLEjx/tXHyBCQSJ23s
X8HjfpmOq/ChItatSouIjkwq6xaBvQh7d+5OtqW4fbgGQykH+yDm4nYPB28psoJQn1sGu5N+3M0B
v5DRK4ZmrcaYl5nvdsFK4wB7TIlTHjX+hmfP7cVr37cSarwJ4nAbkfbsV5XkAXySmSv3fleZB0Z3
sZ/mtqEng+f9gTeTydhRW59ysaNDTtL/2Cw8fQLWDJs2kno7YOgQ2JTb9mmuy35fpdP0TmK/2vt9
BdSNX6wHYZCF6PPUqOUStKzUzclITm1Q2y+Z5fPT+l0WICvxB74DNYZHo82NdW4kL1MK65DaAMCg
El6Ssx5NCiK0hjE7EdjC9urHLPUdpEjQrE7y3XRRvRFjFH1os38AH+Y+WemdY1Z6UXSyO5k8FvVQ
vpJawwZbADMNBvpnWdkO9VeVIdKwbTR/c4tylaqvh03rNQVE6JqeC2OIblR6sFGEevxD7bbzDdFl
N/JwJcUDb+MsRDnvKjglPBSxSFdoj4O96WZq3I5Zx57qjtzfpFFqJxv2R1Q3YtXEwGjUMzbsyHJS
ttDlsjWLPt5FE0Ion5xsXWXCnvFdcqtEDXOBvcj6N0l0v3On3nvrJ53+Yg/GXwHSa+MSJP+bK4EN
gDOjXfXUBe9Sz37vR8Ktq2B2x3FD2ry4IZPk8MJd03i2SKJ8DpXWOCRcIwpl7UYP6SgTfN48E7aU
G78lfdNTmSGdK/4myGOc4DkT31TREuCQxcio2CCWw4bmI6JI4YUnKV44u483uBP9sC1dYxeXQvwF
2Qjm4w5cpwkgYTaP3BeHendCQFbzjH25hS4YzQAtaOROy6mnDZiOHtaGxcDkOrY3wjLLEzA1g9f9
7KHsFYU+pJCHmOhmjy4H5W9oFoxwcMbDt2uXZljbqrrVqQxSbhAz2cRCsPiNfeoO6qhmPGjTBCpz
IA/UXAcPTda33z1X0XksPO+VCNawmeOepQAPb5eGJ5sPQtMuebBCTK7XEer1d65oj2cVNZ0FYvI+
JV9yyxI6Eje2bVafGWvVX1KVSUgBJmu23OyvnQLDYOVJ+qssGxeUMdzLsyLnhF0ve1iCidLK2XDe
Kryvm7ovhzAOhHe3/yn/HUNH+8pqMjrYdhm9zc3wUNdLf+wzIP4VpTc/MQ/nLUkPjo25s1YJ0Iw7
KEWA2vFpgRa50R+xRnb/vE4PIf+96MXwTZ7DjUvt3ABb/whj2Q0t3vqku7z5LCMxHaqYe3ssWdsg
QVr9Q8pcpCiPvdO4dPnfOFfDQwXB7+K6pMcwe0JVNycihkWZ/bLx53RPE+PO0dXN9zBRIougd5yA
Za1APsf/ULLyR54B6nOeNM00jRbV66KtN8J0qBcd3YNr1TNsB8obHgNox/k9GV4hDjnuuzbw2RHK
90aqFlx5bBe0TR1xz1ZDGd8spZuHrOk1gPqpKVf0r41PIBR1yFfUpHjB8I8o60G/81CaMDP8P8/W
WEt3m/xYH3uQI92RlsRhT79MeWnhgK7kyDNrBRi3h0JWVAbnbhp/5u5AITJBNLkq4qkI0zHmhYkk
/OZ2bUWANmNPC6X1loPu3FE55kOGMukfJRQyYT6Fe6SJW5AZWVmg5/7fPUGSw9b04GJtJU/G5MCj
HP9QmUTRHpdhMN3oOxnkGQtRvqFVInqGsiGY9CEm1WD4771k7boAKh220m6phfDvhSx+Rh+0sLr/
gHCmj/RkuemXnn0+bhPvBL7/r52V8iO1dv/BOiTfFPyyirWz+HKbuVyLMTLzuw/YlILQKa5XoyEZ
dXts3chKo6PQFIS9n2SldlMgup+ES/3/uxP/C4+gQ4E68EiOkGG7EHIpD4vRtClqbcDSiv0M9Y/M
NyrftuwbnyKSRr9RCws1byIJE690/mJ3aBFkkMTPnDqBsXL55pBY6ZqDR8Zehu3kfYEthTRfzzZl
QyBl9jb1enyiEsY2dg2E49RsGgtoVUiTEhjyP+ApSlwyRXhiDQCoPS105TyPPVgI8mbJKUin5l/S
tt0tCqqcSG7TfqacSkfStHoTU9T6TP1HdggI9Z5ZofY7QzIPpaWLEXN2jGrrW326L8y2LbeBo9qb
MOTyZpSxPM254foY83AOYm4ocechpUj+JJ0ZwolPNv3kpkfbKvGXTVN/wxVqHgKU6I+8yawtYboc
Zbvq3IciM3qMnUxm8qpso/lIWVRyaCGhqMiZiZMsKt1PWC8/uzief6RVLNfG7/PHWS0uZwK9Fn5j
ikfRSXqidVm9O9SpbvrI+Q++VUcvBUjTruyMb2Ok/Gaydbr3YIndTfvVZzdZ6Pf3joqoTCTSlZv8
5Bg/2ARU1klS6LgatZ2SxSdxBq8j9kCaga+4RgmOqRXYSHmItbTB+VTZ0x3AtdIJtVJy5JOdCQVe
g5hVx6xpFf6V/HT/Qly5vVS88ejzzEM1YuMd7D1YGHu34HVANHLmCw2U+nvpMgN2xILanwWayAV+
06rqGKUQGWOC5pNfHUwuM/L+QZTYl0FhiTIR/7FxFvJN82oKVuDU3glFkKY2SJt8RpHSD+SVx6cl
iftDxdVWkYalNMSRpMptWBo4fME6sHQZ/S39DEs4lLLYpUE0vgJR6U+UXpc3ce8fAcXhYHllucsm
EZAUmlongpvh4u6A24w1MSMlcHNL0spUzPDyJm6tsz6k8tT9YpAap7AaeroC8SOLk8TvLULLYN0O
34BRumWRtxsUlGTubOcDqTYjAJ3qESSoP1M64Vj+eR4nD5DGlLqo7106/ALQEBbWMJnwe8eLt23r
FBdPMEkKMO4ZktDBJfVe3Wn3TwjOQm7Bw1lH/GbsgJChS5faP9c1g23KiPTCrhHlqS89tn9pRlnb
D6HF8QkFPBZhUo+NWo+4T6aTnXR4eqmsi7MrzhuLBiXeN7+2FKa9LgsWKRc8/10NeDjJPlEi8TxR
RposK+I+GJpFPrnlulT8MhDcZHHVaUvkYs5Km9BaPsJDRBjHgs/3GF8yFUP4lAMeh/0yGRdd3PEy
uGQxmLXcbPQweflzHjg9apZIS3Yzuc4SOnkSfAxl0MZPI26kGwwlDBJJbhCFhs+yhRzI0O/ZdrVX
WDuYUIrK7/DniZb1XgAm6VAa4s7P9ILlH8EFckP+0o/HVi9iOcKyVC+AmAHCtSyrgSfU90ks80Tk
X4G8svklRcVt6SSwhoCU5QZ/bXckPxnwukL7qsgyniyCrnwZ0r6kwsiP+2KvgYKBv5+AgpEAVWDf
ILSbu1F2BFSyKv8YMakyFhKak3dPMp1wulbBaUlb/iqpaS1A+uD+riHxWUhnbO9x0PIE9sqAnad2
EkgfjQHbYjvNvvkv7wyqUMhKmacUJABvzVoBp+QfSdKmS2cBH6903eM4Dp73QFJH8b1XgiJl0/CM
0yx0GW0tKapy04JGUadSBN6eSjazOYx5AQXPm1LxfaebMv3qtv6z3dELS0kVxipjv/DC6rVbqKKB
mhA2VKiNp1SYzp+pB54uReKrCxAI55GOFu895jDnCYsO+tJFPJK2Ausxtb7AynZuWQOzCbhdIXca
n8BOzQN8Wo3QapW1H2K6FP7WK1mobpC9cGTQc7Qbm2J8ttBbf40+f6UmGHxLHKClkmUn0eBATtHz
N2jhI6ZbPNlRbs3YapvpGdKKf+JJw+AR8zR/xzxPgQP1qKhqYOajXG8DYJyrwrLfeTkiMOjS2DFp
B29pO/3NdpaGdKfw2JMD2rpTBvsGmz2jBDEH1O8+ecJ3QfUqDoTknz3g6+DLALha/swc1+9AnY4u
MdLVRNV2bY9XGh3WlUtCHDjclZDkzb/HFQOGSHK377Jz8S5OY0unOVzcbYnPaiMGSWwP5iF1i7EV
4qAi5CpVtre6rsAS4g87i1JEsJSyeSDT4l1VjwS/jmjlAl0wjyE5kw8MjuMF3do8ZbHyDqbriw+n
76MjnDwarnwjqD8X1QSXXN+9UpHzUgwY2wczSP+bedjvTDLW5GpBjdQYbIqAhbSjV1bun/3Jmi4C
4uC6qE0JOZQEG56G5KVhYeaunB5/KAzEG/KyeEMQ9C/odfVvHAl99ev7kBJdwA4BsMTB4Z+8QqhH
JgC/vY9Sy76/O/VzptLJEv5TAv0VTBTchFJ4WFdaVRKrXxxoFQWwKyDR76Xf/gXs1UPANtHXDEbp
X0QXNy9j7VxdoIZhHqlpZfvGnm0Ysnfpc2GbhHPOgxREzmTHxZNW9WtsuE8DI+ZBwFYJW3oiH4A6
5KxTOaLYc+3jnFRJF0RGWFmJWmUI1u1mAip/qbRbnnjMosH5N3aEKd6KRp6gBEeEYRMzYS4cn8VS
zM7Kb+EXFyNFphUnzhZFmZ0DTr0dBhOei+yu0DsGHImz+9mSilj1g/3ms1vastYpV8TXHz0VRA/G
ZF0yQnOrgcx1CCiJX1VX9Jt58XQ4T4HaoARX28WAIzq4nfoB4deH2Fn7sHOc92QmDkkp+5o5HrAk
+GImWBYLgen5Z7yl8uhq7MetoEKrjfDb6ZbUs6WDlyKGGUeNMEQY+bMQfwTqqCv75GGkPlRJIt9Z
iZ/cBaO4aNOUhmQXTXUQn/Os/7Oa/NLBQOgabdlIqGZzsqMy29mePOBWdTbSd2s0nSjZY00utnGb
oCLW7hzWfWtdkfz9k5vOJ6B6aM3R+AJQx2EWWrY6ceYTPsuvRAwesZsWODZu5RDP0zcQSBZsMX2S
2DjBRVDydbcXxgRDFyser4OJllJQ+c4pYR5p48DVMylv006OIGNnz06z8pKq+RR4jsOxqaEDNyOu
4RM1nZ5ca4+7gW8GUFYhVpOPhZcFj7uDiWQ9NXdvA+Mr4+xcONtOA54Y75w8jidc1G0tHxq8n/jR
RbIx6cNFVqOnnGl1I0hB44a3+j1hMaxpo9CrRBf/SpuPT+8vxq1lCjz6ZtvtgbmM69ZP63Nk968B
u8fnuLWRmjIsjpre0S6yd8qzpx9hujwnHP/soYDxBgMZBOKiDWGuAdUirLeHepQ/dFBjdqo3fjTw
4hW1Wj0mYbIWvpQdTRkcRXsvbb0f6gVxieTFWFNFT+zV1OyfikDoBwxkFwLL9Iy7Jlscf67qre3M
0aHwDF67TM7pMakG5A0AAbvRMwUrDEIMJSUAkCOzhv5amgoccrZUZ2eCukNDfpLq7nuMaYULT8MT
A49x7Jgr2F49AVKRPjQQh0LAUs2mCVT6mgjjB1j7MB791ACdSTr6D7uxCU4GbvUOz3+Nbzql5Nuo
JjdcWsprEU7H6cBczT1Y28MJmo2xz7xBXeliyT550OOPShuH3yV6W6rm+koVhHe2bB0G869Tpw4a
UUs+9g4YA0SxkD2siSlKacmDDtAtMnPIr35hu6vAt4wb1w3GlfG7wXiT7SYEwk/H7uV/evDxzoh4
ntc6izvrwPqXZ336OXRO9Ci5lU7oiiFmAv9CyuHs2h5dq1nlxMOGncF7pTHic8OCp+p5JqR0/pRT
gQ27HoiQ8tlnSfZf2nk4yoMm3/AfgqOZLGo+iaWK31OD3mo/srw1Ap1PL5D8nu35XzNq/dQk1Jg7
wEiQDIof04/wfSTL2afB4LFReL3MuDw3ZdOyFbVyzMu5uS2p61kvOD+Klev6KpzHwX9lLUyaoxh4
Ug40mOwyq+VWarzg7N+X7EOK+ki7ElCOODbFSU0tF6Byyxf2K3TO8rWeHLOG25HkrzyvOJDYuBFl
4/h3auSAzGXHBHZUlt4jO/zH+D42gocrLvkyNEe76q0QU379TDV3RNE1tUwby6S8XcYELEvGtS/8
VLSVD/1ra2CKKytf0u1Xw0tSHrOUyZa5Ce60EbbPt0noozlM734Th0GPxaoiXLNM9gR3vVJsoa3y
v9ielaLbw4C44jESomJf+jTz3vKF4pZpzh5NV3JlNa17rMYoLNr8pzMKEDdQ/gNQgnLmj0nKjGBT
/F9nLMOJRA/cpZHzGq6LfnCCwEamT9vdnPT3n6GLH6WV3C8/abtnw4+7XSzS7oWrdN6aYw0IxCn7
4sOTUv6ak8h+8ZdBVEnSektHXf0XedE1TQnDbIeh/+js5VHLDHFhYou17ikGSBbZ3aSldkMPt8Rr
f2K8yGtWVRmBqcncj26lzyzH7gXSd6BLzrpmTPTWxcq45gr5YYI7giSdDvXCQeMQyz5Y7UxmZOrj
dNW1lLANWpVbJNhq5w6mT45suO871CtboGfZ5hGJkLg75WaVv3YLe5jB0xR4opJqNod1/lrbnKue
ERN1hfy7H/xgB479H1r3Asq62xYwx05pjr8yBe594GviXGoj2U0z6a/RrqJs0yGCb9rKgmidDqPB
Gpi9hqteW7w4K/bmYFUEQ+9klkA6XXp7cufepV4s7gMJu9Hk2QwVOuo+A6X3YDhKtitlDWomuOYZ
cSwvwoFBmIdeLm9ODzTnZSfGr3g3YZo46+oDKw827OHFoKpMQhdRpI6wKKCiL7BNdrFX+wzeVadp
aoMwakDc2w0jdsNqzPdm14iw8ZzySZMX3NbpXSvMShqguoJhuJSPsZPtBQE+oqVT941/v9nZjjGH
tP0xfFserL5hUBe9JDcfOg0jCUTnEp6zusvglnDrHzLK6W+Xd898gQStncX0UjkY3tmyur8802lo
sIlV33JVtBeLLCIto0jHlj98ta5L2GWlRXpLRgsXtQziu7rJEJUD3ISujVAjU3UOev2Ih/BJCUzP
M62FK5glP4Gu6hMYmnrbzwnTor63jucsjk+toZpDL9NgM8UkEL2KuS2Nf+ay5XJ0JifEqPGSiOpR
qZarFGl0AsIRe/uRceg2sM0kJzThQmYPVYypv+u0ZzwTd7yLt+ypLQy69+++eLPveLosYMzBolns
DTd5Wljv4MTJ602Md/rJiPprkUPZZagwt2g15lb5TfafiY+AY4Yvbu8G+W5CwNpygrQQm7Aobam5
dGmgN4andBg0NT+kNlaYfrMYJ9G9tC+V6YdyyaxQ4XUv9W5O8cwqEwxAqPk5lXK8kEAJL70YDC8P
YODbmzZ1qn2bJRCcIhgz0v+LuuTs4KWGfMp+Jve/eQ7IwwJ9ZGeNtnvxONp3RkYCeOJzUUVcjhBM
xBbPLk9axNJ+DFXkjy++G9eb1PWzF7oPjg3bnMv/KDqT5bhxLYh+ESM4gSC3NY8qqTRaG4bbljmT
AEeQX9+nNt0vol/b7lIRxM2bedKT2vshV8OqbsjjL4+o7gO1BwNODeGWndpHEtoDKVuGopDszWxw
6zQLino0zRPrL9zAG/tx6dhYMbdWgvlUaSdRcgJB/BRZ/oTKDgum8KhKOC3koq8l/PyTXEAn8s1V
8juqZHdvLe9JQTNgxYU0f8Txjz8xjfrsnIYQ+V0uHCs87fltKdibDAOtAjlPx3vcVtnaKKf7WljR
IX9QwA2VJjtlQ5IEx0rgUm3QQ7jLo4mBjwbUB7uHcdMtU29Psqrc8Kw1e0AHLYkWuH4+VXPgmSVm
Ze6dNCYBIeVDMca6wbDjkxGl9cUtFBg+0bE1NsmnBzWSTaxbnRSeSNIlM6/GsytN9eqbpH8ftdBP
TZHYuy5dpjeHNgD0O+SiUxegU4hqPpcjhTqNW3E3pB/4HxDriOvk9MhUSYqdNtgCAWBVSTaUO3qW
1JNWnbcbOud3EdUnEfbTn5EZ7kwA0OHsJfxi2HZ53b+UD7rcF5Uf4CvUGi5Ali9xv6fdYWK7GsfP
2LeHczImQX4vEWv83SRQg46B03HsK0ZmAp6oEKtUdZ3DaqaRH5r0xNanLvpZZgjS1tLj9MbwWPu8
A4ruRcrwjzNkKVpV6+1LeFpbE8x4kgs3EnCZA7P1Gb12CxeJfRPy3FSDhKBkCBEldP/gX9ePfZ1t
gOGQusWw7hfL37HP9O+5kn/nugv25dgWW/bfaYGPsOJZRm07LKBjXnJRWd+hamIqpB75dezDRExD
lz5eaMeawbQcVsBl/8LuJV/p8rZ50NXWBQ2cewanfq17ymT4w0PDSB9zPbN8c+qaRJGtJ1juJ3S0
YaHu3fUS5UdRZ5jldDtiiZ31hSMTFgFucazY9jB/doPbABgiRcVhSc1l+TZ4rCpPcppybBttzdcU
uhVmxT5lJ4jAQD9Mxieyw7ATyD3kgO5Y1liE1gEGsj3OtZa1Zla1H7TCEO2FKeOLUwX5oJmeJPYs
dr7WMKaP+xjGiZHIa5NhxLOHy4J9GfBKIMV2qeJf3LaXu0+O2l4RUncPSFTjcQCv8EZoWQIXwRT4
oeUIpx8rYnW3x2naF2mE5bLnX7ftLvkHf3LYRlRhnojEf5PcqA8LBvaHmY5G2OrRy27N0ER3EFR0
vfVk49+5vffnwkAew3yFgBeNTnKLgzbYZhHfS6zuGDTUhFbr5l/0xHSndGSBz4Dbgi2VrMMI2Q8n
G94oy3R0SBb/rBfYlKfYEKnjoy2DFfZ/ZMjIynpp6K5ATVGXRXdjSIoFcQ3FZIXmUOxZPHj5tnQw
bmDmT513txg/8rlGhpxnGDfE/j1Me0L/69IKzCeQUlR3dzvJ+VbQs7saUmxGPD8bUw/hE16b4Nri
1AViDKRR+yx+Z0GnEu+Dv5k3OLu4mlM2YNNH4nqgXOHMQZJhhjvqZRmwgKgiRpUb5XSim35ZZctY
Pmg/jnMe7FReOy7CB6IhHt08kEnB1VOlowGAYV6bTsbJyGmxDNqWFLMvXrOgIhxszRagjtL00Iea
tHUG4dsvu2jTosNgM+Xk/eZ2hZk97v33OHU/+VQfCjje3FVi5Zcllstn7cMvbLoJS1vrUqe5ZPWz
U9jjNhxn/NS5vtNDytI+Buv8aLxw/iXoH7AAH+sc9D2HYDwkCn6Tx4IB0Zw3FVBPmCyS05dvz9xu
whYLj7Ibbko5fWU0vkW08+n6TAvJQCllHLJY6opt/riJxtAKqcYwIUoLNvsNydhV4+XcIqOJ1ihI
4TeVy3/zEv70BPkJ1EAm6S06r3Aolbgtex8T6EI9+7YX0mV2Eng/4RPC4szyZueG9cM5s9T8got4
J4NGjXsgg+wXL5IXQp70KziE2IGVc+Gn1Gthj0H7dHyfYYKQWJh788T7V78Ykpnzkci5R5SKv814
DGZODTTAnsoY/zl3nVOP8/WAqFod8rynIsSlpI8NXrRhP9Cw5nSw6rpJfjbYM+5hZDYpXOG9tD3W
36X935JY+1G3tFiWUBb1VKJvpW70Mk/0KkhD6Ug5q2Oo6KLCBGZ9JZT5gnxs7ZinKVggB2rnu+6G
VO1oFwUbMkEKrQPR77mEtqdqwepFNaa6he3sHtpselAcKIuL3JEYgRex48nzM9up6DmPrPvkuc3G
h4KLP9ZCwy0n11AApLG5t1MHPqanUTN84Fbnb0XvGsh9CuzPfQVt5RGJCL8bbxTz1uTzUp1tmOev
Eqm2OWEWQK8Y2+44Vs0EzLQN46ex57G9sdBtyq1pCkgP6VwN004EC7HYDXu/uiN2U7ln0z4Obz3q
V1OYe+7aYuPq8T9CRUat5xG3JfoQNz+10AMJ9JxQbJvA3MEjlWBkE6AHNobJ8FBlET9AY4u/po/U
KUanw9aI9NeG5btlkTxMZnR0GztYCjp91RJ4T4jkGjbaxiRokyXmnsIusFvYJWyimDgwak3rlOdw
od9VzOV0KfwS6psjE70uVVjxts0n211jVqCMe57cD4715odbwPKpGC7Ntl2keUVrHV/9Bfp4Tgz7
4KBInkrL/ngQsrfUS3TbxHajN+zPPVGfdMIc7vUdK0pbnQJbh0cuEyAvCiO32M0R7FxKWp4hKswl
mWSdk4dO4ovgrVTcLG90pjM74PkEWSXAuhWq/oDNYopYdWBgyplTD3Kc4qvjLFCle1l8zVUZ/FaU
Cd39pfQ+aHZlK6CrMVy5oKF5ikaqg9YsqxIyIjE92BWSQATgANik8tv3nF/4U5eN2g2jv0WtoC1x
Iai744/oci0bBSFoTvF4OQUyzu4ZMLbrFAIxQxODpAUiMje7bDYEVqpJFOtZjt3fsGEr30mN/MRJ
tQsDhuyG765VZXO6BTcB+F2TRzuAsNN8BxnxVp3B0UytbJ5tgEdhhc7CeWMTEzlkVSSfmqX4BV08
2S7EiYnGSX1Kg/ap6pa3BlSVO7IyAspEPY21tD99gnoYyQYvdjBB+w58yX6xKq1VEFQaJEQqhsfv
9RbXWfmnwgqyjfSg8WFl0UKI1Sp2Qxv7Bxu+M57NsvlcgnzvZ9VzkGb/ioBDgAA+aew+J5zAGoL3
l5r0oxZDSCrCMytfJynMpHwAu5vAA93WHQIaAb+u+hj7oGBXBn4bHZYDtsXLtLMY+4/26BXXZSRt
36E+o9ywKFJxdOiwkB0KpgRJwm1+HWh7f6Y2ueFLM6MCD3rcZVEvzsg3jM6yGvYNaeZLAmDoJ4Mp
AEwY6BNycsT4UbrNTc5zdGAr7eLAIoS+GC13nQx/JIXfZ0qAuHJAWN9z5EBoFTkfAo/xThruCDha
F1JgQfOl2CSE1JAu1M/0o1iLdnAOTei+O5EpGzItpf5lsOeQ34Ukle7KTLovOMtfKHHwTt0DlxC7
4VOoLPGER5BtJotlemqdAmh9Gr+kbCk3FFu6coOTvqcJZPCiLSzI+V0PvfNfEmACdkPyUUPeODc1
ONxvNFRn+1BHbbARbVPdqig3G49k0x2goYh2M/+4XnWeN8LJxuR0ZsmpPjwhdbsbx3R6LcbSfVry
mK+rl+UHkpHlibsgG5LAJSAOvPKxV+dyy+qIfufJwpMQ6LIf75MU6nffJv4v7jH9qUhma69GJz9H
ad8H6B2Wvwey5fxBxE9/7NnB8I5IXs5dfZWmvE7+eGtYJBGlj4iMT2VW3pd6KHb0eTy6Vgg9raMp
8GDxWpRXU1Z1rJh4+Ytfg52mSZqtAsUcjf7JMnBAbsuxjhDLC4+4PFvCGjlntdQ1kNjJubfa8Ivw
zNLeXn45ead3E9NKvrZtuu6FL+PdZGpqxGjwgM0R0WzI5vOYaligqFfNMsMyYiF9qI2TxEQ6es86
WpzmZMAaPd07V1sGDcaJL1rX7nDIe34WrwvgIrCcRcBk7AOcprCH0swR1saG7lEcKrFk4+5Dk9kL
4JF7p4ux7S6Cc0FP8MsEpWSo4iPJUFqDA+dPytbyBiCBsm/FR/EvlUt5HMpJWux2OO5qm36Q7UQS
7hbiIjtDq4p2fAPL57kSf0dSf9vYgYWcCjCGpAra1cTTlk+Ep+dgpFEd/ET5EwnCZGRGWMP3aEj/
cpUgiPdOOe07YR1cUZXE9+oXj9kCJzyRBgQdChsSleJ5ARXGSsBhCeIElrv3lOZDITn1CmqdzC6d
QaijyoCiYrG5w7IHSMPUOLyDMTDXhbwuWpAWMQIukh+mRBRTL4wgZdVBc0ga1gf4pr1oeRN9lwbb
tpXd96jsqqSroZqzTWwwwa5JxPHQYY4Yxg9gSpht/GawL5IW7VOUF1b0ShtbsJWOBsdag0/Z0hft
/nMIA78EfhKPK4N1aTNiLPhKO5h7qyL1vauO557mNUzfuzzKlniPw71u0YCq8dE5yJa+MD36iXG7
PntlADTeFiwmcnatw2rTWSb/Eqlb7DymiOCbeXwajtaopnzn2x1VpPC0cKgFnNpnd870S9OCp4J+
HMtv+Peyek4RMP3XTvjslYA8NOnLyMug2UZxpOobsG3B2EeP9KBOI+FPsxtFbomHiJZeuowqRzVl
uffKXpNoi2cnYbeChEIH4Zo5JNllMYFlZBqKpBHGXAqi1VJeyIl6lFnXVsgd34h5nBAzKPhlU4WA
cax8WaB44IrE3tuMULQyOplD5Y9EsktmsJVUi2nPc+A65asB3WLt+0xOdrxyRt2gh+DSoidr+d1W
tNOdfeBFv4mouruyFslyw3eZt9s27pL5nasaAX509qz+E/qdeOHSV8l96Ycx0cYBAamrRPdklXbh
0PReTMEXueZG3TzliGXPOgB3y2px0AbXcwprRa0QmwbIhwXoz9iKCYNlrs8br6EFTK0t45eGx69H
qmbcsrl7YdiNaDdvvCNRRfHb93NqzbGxiQ2vCHpf49wZnjIWieUlAVeLkwZj2HHJ28p/chpwvFe6
Euo7w18hDgxAE8duYcgNxw6Y0VWa8mdfFSHcKsgxA+zHidfFjJzA2zKKqpKn1XepGRhko5wNp072
xfXQo1LRVtX73BaD/gRwJ3N+gtjjwRKM+zbOWbxrymfjEx1itnOs0j4xFxbts6Dvl3FrDVw//Wyq
tpGbKR6IsIx88JcqE/50wnNWd5DkvPCABaxzP4j30mnqUx26D7gb/8lp6PhgGaLFn8z42WUSPTdU
wQ51C7ylOMGw6W/l5NQH+xEmaWzaqFaWQmJH0Age1n4gOR8oagVFlLVM4u+GG+v0EuA+5gyjXdqr
LJ8ql6arH+NuNZBhCro4m/4ZAs/Nphap1DsMOKb/r7TGKPkvp+V8Otnu5BaXspfDcQxQTGkSastH
Fn1q8SRbSXxSOI7sO9ZscyeQCAyw7Ub6sYNqAWpPEU7K9POEecnF/pZxXBgvw/61CH/ILjUZuPzJ
rlz6G5PZzU8elnEFnSb12ZIxK48lAiIdDofazjH6OjopcMl4yT0ZI5oJRNmStx+qkpbIPp8vFibu
noWzyD6tpUZp92vakW/aiy0MsB4QrYC2b3nNzRJ+DgPe4ZVlKI2PkeA/tFJiU5vYvoeNqo8iC/rf
iRsFEr6JKxzMleTCztECZTbL4NtCvZvHeqDRFcUDvThvsj2iGPV805jY6d71CDhwsBM34MSh2aVv
Yzzb+Jmbby9IBo+bQj4S+jPs6o8qsac/FEQNX0uBopkSeSsHs4Ucjh7aJnBvHrYLJ1bHuNMulq6y
W3CE29puTjlYDgCrRTIgtlH0UhnWLjClQQYRlfcWd/nPGUQ/fdA+kXS73DT5w+aRZnR4aJOF+b6d
bP/aMoovd8/BBldAOJL1ityNIPdPLw/VRqPSz+lMFwM+Mkr7Vs5g0fxT14hA25FdLRos2n5/7qx+
8BE0Exk+2VD5Y8ASmfurYZiBtAjPztmnNGudNJq2wWPqWu9A1WARUNYxhPBeHzzldN06rKsZ4zoX
iOwpLDDpaySknELtMk+wFdhx8yi3dmo4eB7MYGwKvLpN3+q3QsNXEA+D74caWi/6NxIOHm7kTRt4
8mIk7GKx3MQK8+TMnY2c2diyFKeQLtddE+OaXLcD9KpLNg3uSKeCV6dHFXJDOAzs+bc4Fvt3r80A
o6mkYXh9GG2O0ofYgGMXwA9FVvIP1/9uS/cbpqIEuOZz5LK6PCsH6969Dx4Ow35uXLikLatNvH00
AT0NThmSuc5IgNOWRdUUHQKmcr2G9N0Y4V4ua30cnYcx0H44aXa5itJ/NGQ44RNyZVA9Ybf0cYFG
TqgJAzso70iRuZCEufKJV49M7d7Zeew85c2LkpTNCuuKjbfAWt1wSS3mi+l5wT7bTYvqhdFIn2U1
NR/kOwxXpdrqPkvb1dsiq5Tzxb2tOmbcTtg8iyQA+oJZu3tXRMtTFi9esLFbNpJ7N4mhcAVpeMyr
Nv4rQfWjoQ/qDCY7PlHaPF1k5lSQcvgT+DQad16LvbMn9pGz34MUKrATdAxiLLv4G1A8Ly3hBcgR
ezyjY7rDTN+ZjZ8KwIB4qHzsY57PApa0YrpNHILC57qK0kfjRT8s4TnwXRhc00B2pee7QPitEUO5
76APsCSqpf0e1g9wMxAspEV3yaptwZayWkd6BpdP4pI5ruRUWeejliVtda23Trk7f2SDjG78Z7LX
w7k7PGymc3qTLLfclTt4fbrn4t1hIqZ0Q9xafLpHK2QxS9Dc4DkEeYrXLdHCZmXhzR+e4wcfbjo6
L8VQsDafHo0E17D12v5q03VSX3skmPhPxYaPk8OVnKfw6Ci2OjBiojiiNdHSlMistLJNRIwyKXlN
8P09WFPm8crBlPKWmEpepOwnK19RXmOV19lm5oFOlQKGN5z7atVVlvziZupYL7bNmvTLhii6x+pU
fgwE6qY/mHIhn/E+99Iv2XM92eNjV9O9zueU+hcj8fIEs5o3raIMhNZb6ZPRkc2LB6h2JlnN7LoJ
aNDhx9YQrzgvVT7i/3owWz8Hq823DMXqznciHi8k9dw3ukdoILcZGo4Z21XJTlskX8Sm+nmDQy7i
0eJHHp9jOJIkOZXeggEZKEaaLLn2OlP7bJlckQZPYmRAOoFhrMSyAqcy44fSSfYASHhk/98RNhLs
2h56/BxHBGDttPobOCG/rIsJcss+a/LwfHGFPsSzGx1B3/es+HlMtvY86OTsGebpdYHPvrrlOoD9
gJTF3becdADusHdZ47l2AeejkUFn4fASQpKpC10yuLLDkwv9Mgq29DgE5jsCT/pkOfz03A3K8fQx
1L3l1Ruar7ovWNl0hmvFRcQjU9Gdk17LEwJBmq9xQjzEgsDnC+fnfksi0YE5Ga6c0Hezo/ADJzrW
eSaLtWvxxlihwWJHTGUwbYl3LRck4OUr6Ry73Q+zDpBe2pkyoGGhyops2rTGvOdfaoB5cP5EWueb
gt7QhQBv3FkfuD3jYyhbyWEItsq7N26tzUtG3rPJ1yV0InJihU5CsXN6R7UvVTpPrC4goRIiEFhQ
+RLoEQyJNx7RY8cLhiyXyuQZtoglxEXCf4k2WJUFhIq86ZxvDVo+2Awtt+Z1Dptkxq7iZFEJgkrW
08mJHjuqJnWF0psGukjEGC0nMQ+bfOI7yfaL3umSFm4eB+avHaHAZJOYQfyXk7q/hnxLDxRzy55i
v6Uxd9+y0YP1FANC70mgABQuc594fYsgH3iRaTdihitXthpPLa7q6T+WRGn6J1T0DV9JSZcET13a
AXcuQmaMCzPviv4l9QeW6V4f1uUe9o8j7mjk0Osn6dX7VMcWmoCOK6JxVNipkbD8IbBJl27zJm/O
GAjK7ahteUgMttNN1aA/DUbAnJJ1Kh/MyYSPeWmvFBFzl07E1HVbjHXeDil9wnPFJlDDxcmH6q03
YVFcCjucGgzui/03SrXzF6EGom9jeZHDvw588FvzwIjN0gKySUwPLnyVBRWr5b7030ly+hsiEwM4
sdo62wSeudShDTbWRpWhU8OEK0tIIDHIBXw8bh3/Xkw3bUcoHYMPjixZIHf2teWedOLbj5wi++2B
ONp7UFoq+G13aXvFEL4AXVLNHnsC7SeskXIP38887KCMGZb9zYBuAy3QT/k8cnfYghhsmWpU1++E
xqKOahlOd25wefMOuw3XAW/ZUZId7LnVKDHzFtBjGITr2se7OTcGXznE/2Td0J6Jh1lZc/FCcfQS
7seBq9qx6/1YHMImcdRb+UgWIb2DkPltxtnABKwhTeUP57RSpwVEGXFwabsDM8GSZC+4wlv/BYDW
RB7MH0OG8Si1YNVQaK2m6QRXMW1p56u59rzBjmOO2rjBA4TZRJbYiiAb2LUuvB07xhqVp89hTwnh
ahjxEhZYrIuG3JzNCoqqECopu62SU//jl489eI48c2plCOeGkZTaK7fX702WRPtMOJ7eJa6Thhi5
hP9WmS567Yeif3PaKP0xQBXsbwGc4YF6D52/2A4nXOaFGJ+5tKcgSVKDIaEQeuJFnoL3aflVuqhB
OLX6JH2zhtn6hUg036Mk92OKJkL4tmD7IH9dYnhyLzHD+o+2I8QizoLgDRw2bUhlMQ3zrQSMflVR
z3880ASPxlV/rJKtr7Tv0oWq6X8agrRpt5VDMHTtO+V8tnLWi7SQOuObSdv0d4QDy9nhcU+r51DZ
BEriiFTWFu2YU8023CMS3Mdv4CktcZr9cDDce0rA3HCtRFOD+i4oSGHzwa7OHqLoStZFKYpdNaVB
VYBUdq6w4JZUq1KzSeok9Z3tQG/H2VUsoAG40bHNLo/33hY7YGyeCQVFXyRByndW0tO4bdleH2UV
wPgHCHRfXFYvJ0bSoDolbD7/S+12/AjtMbySaLBmJIxwpgvbBRIaJc7Uf9NqqSd1XjSaUIOJinfV
Uzay+aMt2FLjL0puMKhg4llYmYEZjIlcRjbmMTC3CwIZxzqE8xBDjN9Y+mxoz23WLOZZBaVDN7EX
pKiKOl8RBi20Yfx55ml0ovE26l4+uVlTvQawDOObZQr6ad14NLQmK9lHzqZ2VMe9L1ZRs3WhXqag
9nV2yAYlPlKfrrojS3rZvXXcXgidl27qbCI6ZCSjtIKeuyIHOYGYsUD1O1QLHuLWz/4TqaPfhd8C
uMlH+0+Zl9EJG4z+12d2f8mz0D+rMknKvRuNFCRFhCOQ66Yq+1vN3QPb6i3JSOGOFTzJmOXWU5fG
acRsyJX4PAu7dS94njt98Eb+i3FsQTaK0pqQVmPCTENDdgPv2x9760jIvps+yKRFNrI7AykQ95bU
8U8T8vK/VX6F1stWYmmiv8Lv/PxaTkOOwuSC96JIgFcKRrvYM7xfHN79m5r6YGcVAR47jOOSjVfG
DtzU5OMZEUyegzCkyFQtFAcv3DSPQZDjiZ1mFdFzPo/JvSVoNmyH2SlAiS+p590wu1gDllSu/CdD
ZQa/x5wTlom9cHoaeT28uHKZb9QHB+qZvqHyV10nSKpTlAQQHzKVEUB7/OwA1OJUqkkybzriL9bd
dwFe1AcnoTgEtPvcRurF8iMwyFYuAOetRs4ct3nUAufg50UagfSQsWhwpcqJKWHF4nSyoHcoYWB7
8ec9xZBOqW8QaqjGT4uNYOqtRa+IhyFHZSY5oDWDi3a95bH59Sk5vdia0wcLI4IcMtKcfiRA5RTp
8mZpN+zVyYAjpRj57lOJBhEc60h+8aNO9hm8QKAzasUrK2ovgpXTZxAbUB49jIgSpaRJGPKrmZrU
HKYD2AjjN2ScAcAzWQpR0BbSE8d0Pquq7cG2zGOa2FfGyB7rXklakyW61/gFGQmCI1jlQn+xUONJ
xrK3Qhs6ct81fHhdExwqpyapkbTGohAvFEcvkEUHPoRbCTRYwCfB6yN2rH5A5Vb7ZBJq72lG7h8p
Hl+SgYKOo4xcNpOjyqo/JvfcnOHeWTYjVedyQ48338Zp0Ait6UD92n/LRIL1UDaMH0+ZJVVzc11r
0LsWa1iydsbaL49WZ+yA+LVfi2uRFBgmaeMjeEJnz8Hw/QeL6U2B/eNjyS/3JNk4NnNG+3MwJVB0
s6LUN7DVvMrjQplrw8bAjlZtn+jgrSRw6b+SXqjKZIX5ydpibcNGqCBZYfiLpk82gbAYssjGJo9i
lODlUJZ7Lbl6vzvcQaqXJa+z1wDFltkN3fgPRR1c7UI/aV+crs2bDd0K4bnmuf5F3HGBmUx+d8tA
hljELtMxxUowehhI6k0VnLMm4R9AuYctSOtCCKizs1r1xHotg32aLp4OPgJHzgfQBD5p2ZqSQsQ8
bzXIHMJvXehj56nCunXMQFg4HE+YW8N5ykaUlUK1bEwnkwDXS+S9ZaAAcURlUV2eMnbn6whj8qA2
U5W77RU3bVb9qlPcs99+EIwDJYaY3tdB3PXTushsK35OLQJCbNZ9bgjkYRs3+GpAekhrlcAfcz8J
AbEkw9QVFUfMR+rqGh+oDbsG8TuiIS4mkkTzMSU/nEbB3loQLyqmHMT7q+XERfwTNehWsMo4lMHq
fit+osGBx6rtaS6obEdfvY4m5I9RIIDv8sFVDiFMW8ot6yiSc0k/LVtSCHQPS/ZQ4F56f5GXcIZ8
AJ5ikdeajhXJGmhG+oi2JXoO+xvAlm/oXSn+NfagXEJCIvkkoTyGqIYQhCyGUx5iGTpyoC3BnTpv
nQBHseKOO7Nij1hS2+fdysWr1yp2sDRyYUzr8L1DpWJSV5U0f5HPsbEyec64FpAbVYEMSSWWGX+8
iP/CteNnaBSRGbq3okxrf12hBn3NnMWsQ60grbiBzeat43L9XC6jxZOV6k84Ov5BK2dYLlqMjKUZ
uNddAHYhefcd2yBmLE4R/GXG8Amvsd5yX8tUh58LFRFJsnPdBYiH4fQH+yGdAi6WH+dvddMk8W0g
o7+jMgNgelcsr4MDfe/R0Twmw7tvSifdRuMMO5XKMl33L7x2cgzPVVU3n65OeDxJwaS/OGLCr26e
JIJLuVBFSw+5/+xYIrIJI+hxRFErFwwTle+/zMwH9rGnGuO7CYcw+8RgBMHMiLagQTqMvfvYxC45
IV0wEqWT/+VSVH8ih0ymlvuqSN56eF3hC+WkTFs8OdHveTTjPvIcQspGVefWeVjuEUnLTy6w8wH5
lxRl6AX9lrJmUImA/XtIYNgG5msl5vaToERmXouwnOZ21Ywu/8+HQoroyNX2T88u++HcD2i9glED
OWlQBOvqqpXbhYmZwEvCLLhe+sjLfmKAkxcz09R4cvKoYVdX9IHau8PCBRQqn9qn2ZCzlGk1fBeX
SysxWrZe9PiawF/XUxc+UQ/NlZsECJvdoqnCX6yc1cvguyOEDVGN3bjl47fsSx3Jqf3lwPex3idC
4tZ6IfG1VhzS/tGRTgv/q5HWSB+DN6Z/JffT8tiO8CJc+jDkBTF7bA8eAeVxA2SuwhsVdYW6hVE4
kYZj0rLEP/QnQbDbgrSg7iWe6WbrSEkeESwmhGzixRPrVWGVybNnQXezM0PXw9ZaOh3ek7wlUsod
Jl6z4gT8AboLbFVGZs7a8ueT6qomu8F/HHIy06cAnbCJGes38SLCPwsrJaqaeQreE7Ab+CwKuMvk
KSyKM7kVuuW6W6op2jATud5/UU2Adw07mS0x3B975jKMN59dEwQD4EIkAZELWJG9er1FTYVmCwr3
MWBNObnVVoDpGtgpSeYAYFx4Ttz0waiVdk8UBWU32U0eIe0RgKm39tjGveGRt4tdzu3ksSG35/B3
DXAWrFXq6nrHUjomwEoV7MlMTf1e9W3LwiMf5gRn5QPbyXSLo2+XckEl4TsAVQGpl5TfAyeYuYVF
5BZnJx+yvtvZs5LWpwK7JX+pIYLL2Ce8d05Qt3DnaYf/jYiHfPoG4aDkYszl+eaawS6Wle9h4/qx
7SDnc+NgiQASw2VbDtj5+xAQCz/iLwUAe/kkLRAkkHTyKh1eG1oDX9ndmoQKhTD5B2B7KF60Dn3w
3jgV9qXFZ8itWOJ3osxTRN/0PTl0EHjZ/Hvu6TdOy4QtK7FQbxXOCR5saSeMECwoHtykJMmvakia
nzIOIwQAR/BX4gbBLghHtKbH+ns+Ye8W7WebmfiHFV7Y/J54UVAaia+b65EVt+1bDZoBcjwa4D0W
GmmgABDE+8MNl9+FlSpCcVzsCPbRSU5njeLQEQO21Gtg7OlQLrY6t+kU92+YfYx3f0AC2n3v9iAL
NmrQM20iQ8w54qck5l+pK6rSV1ZMLr+nXZA59SzaavaUVQQ/NBMxiOZhn7JayoedjkJ50/5YHF1Z
6K12cvs/SayPLD3OfOxo9NroS7C49FQhi2HQWngkd+QUbBsTVbbsnaZmCBp4NkLjWcg7foykguAE
UMMWy0trYbPa+JWYvuqkMtG+oLhyht0UR3QmeDlqxBoke00VIYcHeAYo/rFrlq+aJRhGUade8pkY
BO/2NTup4AG/5IaxGl0RqjcWdOFyTAiAFgw9cwhyjXNRH1IxtqyOZnVlHVm3RHJE7f0Z0kC9h9bg
+IB75kksGG8s/sW+nsfnoG6HCyYeeaAxxyK7U7gYLuoJFMEcyegh+dcgXqN6XD69XmVArGwzfdrk
oQUKE/FQe6z4Cmd8rv6By1JCKWEdvbJg4jOurDC3OMgiQbyTXi5BJrfKneY1iVRF4R5HHFbJoeF+
HcNGOeFARV1MIGSXW65bCz6MyFfeusCFW++bgS1oggfZh4+Ov/BQBUb8z9l59ciNpGv6rwzmeokN
enKxZy/SJ0tVKpW8bgiNpKb3nr9+n9C5qWQmkqgz05gGpk1kBMN85jUJ576vze+gK4u4pdoQV9QF
5hngpH4yoBswQjyJ0PkAAjZ6nJssLRA2cHrluZ+dAUOzyrXE+7FSW+Fxl0EiJAurf9R43zwnQin9
L3bZKaaUnNDqc+hr2qGCiOFhsTs9GcZET1aJrMeJ1Kr51lv0YLdU4rTfVFmK6DNuDPPnSrGJ2sgF
7W3hsKwfcEeMPjd0cbbgYEvzN72HufTwznQfsg5fnS2apy59qBgjIqjEOBs8ILmfPPMuQE0iJdCV
fWRXLt3rOIPXeGgye4bCMkQc0dGrkMxDBNig8ovzHZ6oOEmrFuYOSKG6Q7xVU6IHDaBLD4PylLTC
suNdwPkk1M3Mzv4YD2SWu6abB7J7fVKeS2dS4BlnsqD9bgZOHhyHGKYONkqu2f9QkV1MPk3NmARI
0ImGsoQ5uNBkIFpRTQ7QmhoPSo/Xptjq2BlkyqYzSvowlYMXCGL2peZP/QtkgGCu/rFF3fXQFvty
gkYJLaodqVsW4NbyaddXYd6Kj+jlxvh/+wqt/eZTpCOV96V1in58BKijlMFvl2A79g/0zzhgYL5H
4PJHpwNvjMNaBqX3iVxvxobDsIUbpAhZIARxwk8E6oM5kX0+UdN35l1XaMWPqFaL/hgbSkUDSa10
ozvGPGQddL0RglC+tTMgnPqJdlEYfg97gxvrNOEdOpUHNQcfZ7b//Ptf//v//d9f4/8J/hTPRTph
ZfQv5K+eAYG0zX/9W1X//S+udfl/n3//179JQ1CpNG0UXYjaXJMKF3/918+XCI83/u7/pSdB1sK+
Kn/6VltVOzKf4ZiKVP1qaeQTsP3gaUOcx5S7Ee5E9lI7dO7HhL5WBDzp/q+xL3+MZlPkxivChdNp
ubKDevlj6N5N1sC7/z1RgXvsVKN0v6lwWtq91mdTdsRIBTpwlYSEFG8cGVK+aWrC1i0d1X7duBxZ
M+gBKaEyfCVWTI51NmHLYgGOs20reAc58pfqI3B1f0zVvZyujuCc7qgGNXM04GzM3S8HBTZFKckG
740ByNA8OnpnIRzZGma2oR9L62kzcGy4msvGVJ9NDd4pQvimm/I66zZloZJu6g7X10KcLMq0MUWs
uiMowGBT4hMV7K6TMS77j4Pa+Y4XZCQ27+5PYvHJdOHqSAo7pmtoBkgr17mcg8YCzWbQi5fJVnvg
SeX4A/W8ft9oAqkunaDm26Rpwfn+qPLf+mrX6qomVAxWqGKyUUzVkLv61a4t5iYJTd8qPiL1iIlF
mTvZuz6BWQiNeG63lINt+ss4zp5DB3eOlW1q3hhdN2yD3arxJ6Fdjt6Bla2bRhQf/WJoX5JMNz8G
jYTpoo+4MpTc8cuJ6o6p6QDzLNcw5BZ6NdFG0xUaAkbxsWnJLHOAH1vIRPWhS9zxUNvC+Xx/YZef
U9UMNiR4Q8dkX2pi8TlNBHuqEfrDC66T8BZCV7ZZqGMgLBflJwr+9I0swuP7o14vKKOaFPANVSMI
N8XlLKlxMFGaby9FQoi+mRXrP2FDBZuumTL/evNYbFMqY46ponu6vGPYm5WgxOa/0DrXPxMoolsC
HS2S1SjYdPcHu7Gchm6otqOpBo1We7FTDEjgFqVraQwk6fyo1/2cJBsHKSAN/hrJOraSaaRO+/vj
qtf7xmBgx+Irco+6uvxhr/aNqQAe1dzUfwF95ZWKXqeHWkeLN6DWgsV2g0R9NMz1z8xSvxrSo2eb
NC0+Az6KFTW3rQXxYSCfc9F/eUay5JPr9sbKIb7xGy0STqrQFkVHIRa/sQrLYGgQr3iZDJxJNmFm
UZaDL2085A2+j1FaVF/vL8vywmV32xr3FPuMJeEKuVyVkGx5dkLFeNE42wAD4Q+0FAXAR1soOOuo
SJ0MS6F7D/2kPUQY5G7v/4AbG537UuV3UN1SLX2x0ZNehSbSBfaL1Y3aOTUaKkll6gPG7buVoZYv
O3ekISFB3LMA2pDL0C8nG8Sj3zlZab0gaOfuSni1B+D35IS08495XD6URH4b+K/6TlV9VDaKAnBA
PWen+3O+vqtNV3VNfoxg5sJcvHItZi7g+EfzRRlcDb3b0VHPZZp+g01PpF8gxdqnYtrBkY1WRr7+
3DxLDoM6Dk86y3C5Au481K5ZGsYLkA86oIo52ruR+tPBmRPzHU2p9ylYo4PfWRIc4pQP9yd+/bFN
nieeRlUlpABtcTk8L5QDZ6BRX7SYSFaNh2JE9Cmcd3rU9P+5P9b1WbJsW2BUZ2gce1ptl2NhOI3v
RuP4LwI440E0rkzoQvMIRLrd5mKMj/fHU6++qg22Ure5ZGAkC6SkLgfMQFz0jsjo8gWKWj5gbhjr
p56OJ6XhyDfrg9UO4pxhc4OI1BRgc2fPln6eMLWbnxskJ/9TALbXN7nR6O/MORm+RSavOJJGNcTz
sgzjJzc03ff3f/ZimSwLUDsHwrYE/6ur7mIv9s3UoRqr5g/anM8nRMPqU6Fk6o6OXPoShGLtEF6P
pwvN4rug3etStl2MJ8Ad4YmeVLQoXWxq8wH2OkqiPmL/dC2QGHcO9yf49wp7FTAwQ0BLwrGR9HK4
AtzFpdoDmihAMVUPNJPbz66hZEfD0PKtFYrxHOmz/k0ZjAQzuBFMSJm1yXGmfb0TJDF7U9PGlZd9
eQv99++xCRvYlYgbuoszqKaIqnQamkqAZvIsxNiz1n8PcemH//glfbhzHY5S6Eek8TEHNYPSMPKo
Hw1cihxPx/L088oCLRKevz8IHJKj69yJtFYWp5J+nQpmsuWTBFnab1GFBqlgYNbEDjVj8R4PSZDE
VGdRNMKucdIPZqeIf9JSi8Jdnxm0G+//oht7RLVd1zUdoTlyu1yeJFcoA5H/2IIIsNKDG6vTRwSm
piPFB/2PUKka3R9vcXLlAvAoqK5lAXfWhLbYk0mHB05HreOhQjYa7WCknIZHLbHocFc6wPyTU9XW
+FRT3v6ExWZfr2xRTV4Niy1KMMvTz/qrBGKL4L3pUmxjmrB5CMd0Orf41KEOKsYvblQ/EfEbaGmF
76V57e9MNmzIgXUep4qauYV76gm/JBTGae6MGxsgFMrAqvNP0KOyFFhDvPFDK/o46bZ9ivQUOEhG
mRHc7M/7i7j8aA55Mx8MRUiDN4b66uVHawwEDUnd03PJT8fyxjJRsLGj97yB9lbFs+Dl/niLt8Ry
HMtwTfjRQqMj7qqLYx1qdWgjCK6cHcftBUxPKtAjzcYqgPC2SbOJF3xlX8p/5evP5DikpLzbOvNU
hWotTq4FQYGCv9N6RivKk03ZG9+PCdGi1mi2llmNewQXi5XNsXiymadjmyQDqqWZUs5xsTmxzJsy
MJ+YEji2Q/swg6JmvrdSeianSpT1dED1S1HOY6OWLV17wA3buKP9szJ5/fqHuALdEY0H1XQIHRYf
OBfge2qIXx72PmJ4R7MtbF8yMOUZz7fVNd+MTrXg9nZU/XZ6gFJPhthaO06f7D4ym3ctXVfxhfKu
SZUEKWERfR90aZkDohfZzacYpF/yUiHL4e8EzTX3V2OgvrlXwe1z8YRdLV5KlFtD0tgKvByqFijZ
g41uQ8K0copwi46GUhXnBn0g3H0yY6RxOsWFIhPRSETe0GVdj4ljBMR+C1lKCT7pA+rMn2MA9ukz
8TWahOMwjp22wUQCbe77e/bqjJCgu6auo1dDTqdZcolf5SAamD08EcApWU1OhzTxB2tDixFJHG0u
f1NYcVY+mtwclzuWATkhKn84fDl58bwaMGngb+NHlnliGNsPCOaWHzFGDVZGuXrSOGIMQ26tcSh4
aRfzKpFwiQGdZx6ADbycqRyea0PHrcXodSyfS+2sZAgtYgIewn3CsyQts2Zrh1OyEmAub3J+CHml
CUZGpQTjGotLYUx0RC+xCPAC1xg+G1UaHXK8qb0cN74elXmpAxkVpUfKW60swo3joVGasigX2CQX
y6VWUecrykjFNwR64dbK8+h9hpbRfpC7cITYcQbzY2MWiQlxSknm+f7WuvGlSWp09hVhvaH/fWJe
fekwa7R5ykBTBrkK7BVMaPZbibLo7TtYA9gmeCbB8QprESv0Q9HZuJHzpWfoicibjtaj7viTeQji
IfgKnB8HgPszu3Fo+KI2WonETIjHLDZX3IRjGWZh6DUGtjhG3zzAIARW34EuMzU8Me4Pd2szo8Gs
ClDg/MF2vjwztUimlpZY6A1WyjM6JjX3m8/lMY7JAakHrFLSEp2NKS7fBT4tgslp1feirn7d/yFX
UQGbmRI5dSfbkmXgZVjSGyMIgjrIPGRUNfzVR3t0PMg6Y/LNwLB03lT4Vuk/xgbk3pYMSot2VkHF
eDM7phL8TuxRlO/9TkNyFbmWeraUDe0NU9/Vqhto+qYgloy9OJqH8mkGltS/r1Qbur8rEDpqtpnf
ufqpyI0aFA6wWgQ670/w6gXnMdUptRN6EgrrxiL1RykSE2mNaowDYv2PVIw9tn2PxCvgIQwA7w+2
rP/wjrKa/GGCI6ayskw8QDbkTsQjgXJequeHEG2hX/A8kcpOnMk6canZpKSYcM4HDexAJd25+k8l
ljzpO/7R/KMGIMbf2k4TPeKarZYHjHy1XzExrLqyBW/seHIy6u42J8yiDLjYgVMhIPY2kYce5qwD
1sav1gjs5rM5a07x2NLZ+Of+6ty4Ny1WhWUhBdS15Z4frVij3q4k3jC5/Q5vIRNYrB15MdfYodS1
5l2jB3gdlkH8+f7IV5sAU3AdLVWubR4oOi+Xc21SFWemKmIfWljNQuXRggz0Zxc9ZEC9H+8PduOS
JMA3Sb6g+emUVy8H000YAWpZYaWnO+O5hWS5Vafkf/AIcU/RPrINzSKxWkTzAy4PfQTr2WvmhJIm
KGcApEJVMPJEWAk1hQ7XoQkwnJ9m+/sTvPUdCc2EJbgvZcX6coIz4By3NYrYw1EopYanFccW3eFd
6DB81sBchSNlbANtHo73R76Ojek7yHuaDcv7oC4OM0B2fejcJPFaxyjs96FCDWiPM0r4UQs0Orsj
do34WxSj//atK2Mp+d6T5UPeuZxyXRr6VCt+7JV4vOyToVQ2E5D2d+MYW39GfOiwwwgKiC0UXMuV
N/9q88pqORV6QbeQqpouP8erRxf8eBA53ax5Fky6bcHf9WHWfPQAY5GtpFdX60uGQ0tSpRfIJDmi
l0OZADtyikSah6ezBg0PYycb3PkmsJpxP6G/R99XZG+9iFhUOSqvECB/4tbLQesUzP4kdNtLEfB4
IM1CygpjoE0+t9GxpQGysp7Xby9PAomO5VBEExZPw+WAmp1hoJNkJk8e/AHokTiIx/E/lYUXARYm
0yaPMmZf5ii4h9A9oDtqh2JEuOaNu1k+TapN7YFOAdtqsakMK04MP/ANr2kr99i0wDvRpsh3Rm3r
G+C64lMOSW1l9leHVw7KOyXPD0O6i9WOfHQxR+HrXtrEVgiCt5tBzAzE6xuX0N1D5RBJatvM7FMN
fvWtkR2j068k0tAIf7iLL5feEGrN7R6byC7Rjf9a2zgIIAFSFE8AsxKEMoIGwsHbl5kmkMUdSSeP
+tzlmLOCj2MW9ARzWIfBSqniva8U7nsHx5NjIPXeQMVm8cquvnFqXRlJ0u4yNJWvuxhVpcsxBK3h
TSLTBZJUTYO6U+BTkVVDwLT35yi3ykUKJtcVTUiOEI85z8/laFlqd7Gi5IZnlNwMbWjnWzr36iEK
p586iobe/eFuTY48gHCRwIMHfbFzO+hsEQpQOqoRU7ZttQizPAGoJUeiYCXluLVfZW1V1wiXiZQX
gXmlVsNs0GXx0g6rCKF37klBsvuQ27l+bsG9f24jVd1RvkQd8f4s1ZvTdLidyLlIOJeNjBr9A0Rk
Q9fTUV/PHCDOc1lskccZ600Ft8TfuxFYtD1+GwKDXQx8DawiAndyqX+1uoVQvw9tf8M/GyOUidbe
JA5zjvDEZyAWvraCCbi1CWzEFLjdqLFyjV9uAr/1/aCOYATPDkjEHgQochl2dspjUpopTJSV9bkK
dNh0Ej7BhiNtcu1FDjODxC+rKUBhPGvb35g61kdYqdnT/a9w6yM4llAdC6wiO2GxtY3WGSshasNr
i6r9iMtS9tC2SDxFzWys3I3XQ1G9UHWKlITwBDiLCWFPYCpIU9gEqL3Y+mGr7bvKQPA56vWVi1Bu
28sDKwslAuqxo1rXwJckMJsaSqANft8BcxWghWxrUfsFlHh/8InA98Dp/d2kl5BkBMos9xf1+qFn
eJsGOdgjoMl/d/6rmEJHcQnhidz1ptCZ36Wl8ZiUqN1SYvOxowd7qIXICNwf8/okMybwIps9SmTs
LMJGFBkxBZykaAWluhcxj2iZ2YOOSaOdP5kFXsvN0MPCLpRf9we+3qcydmLnyI6kBBtdnovGGcqq
AhLkWXFmGY+l0aCSjmZylXy5P9Ct/SOzeZlUUUZY4il6xeyrSee+CBGJ8PDvLt9FVvi5Fizt/ZFu
bR+W0ZBVWz7gMs9MwlZEkxY4XhnWCjA2q8WSMqrjB3UY0I1L8qr/kKR29n3oRPzH5G38cP8H3FpT
GURQoLE0koDFC0DuWipKNlke8lHzex+NQNyMyPfffseQrxEeOpwUujVLxFEf24ZiI5zgmWEc98ib
tpVzTCgvvvmWYRzeTzB5FJ1pklzuEcq3szOXNu6WYE1/2MacP8AnqsnhxO/7K3fjGBDsOpYG+k/+
R26iV0fPNkIDELVremM5KXtfqNmBGve47fsKh20AaMTYWC+btEpXvtmtkQn9uHIsW+fjyb/+amT6
PBIjzp0Dbzz7jm5SvHPzFqoH7ym6tbGdHdH263YAy9aaTzdOBrVJ2l80JEFgLE9GEfWQSsPO9kI3
h4ul0N2a2jTZdYMTHe+v7/UrSLjlwvTkshEUVBbvRRgr/V/ypQeBmDaWP0XDKTMoqlAnRnBFwS7w
/oA37lKm5dAg4t3lv8tlVVCmKsuY60UNEFTuzXNnugicRDo2ikNR72y0P+4PeWuONpeMylZlF5n6
5ZckbxgqxNl0z+0R2g5A0T4YGgQGYRcGQjOJu3Ld3Pp84BwoU1rkoGBoLsdDFnsWk17pnm5oQAz4
RSiRzbiSDM7b72q6siS7OhWp67JG1E5jVYpe9+bCdL+qfdjvHHMsVk77rZOA3odJUYgrxV722LRG
RQkQCRavrJBQrtxM+YIhQL4L+gKEu9lozRY5xh+R7b8Rt8nFQh1Ctx0HsJ8B3G8Ro6Fhn+DSR6Cu
Av7NN3BhrS9N4X7VVIDWxgg5opZp2Zu3i0Y4iGamTBJ0S17mrw9+0dph2SfUQClYHdsgCXaGW/if
OpRJdhUEzWglMryxPzUkEancu3xIwEeXAyJRAIt7IMns28bA5Drqz1qu+WfciWi1m83n+/O7Ql/I
VUXtlYQSNWAgf4vzIOJ6MiO30z2UfdqtGcTo3IA33EXDADdhJDbY9JGO6kZv2KQKff1YSKbPQO8X
fYewGVYW/MbzrFFgoEnE48XxXHzlEbfFqbAG3cPXtqFr7mDwvgGTAk/VwhzyVA9ueWggM5wq4Fgv
jhWnh/tLcuPEknNKJAriOaDq5Bd69ckNf3b8qKs1/HAG/xjRTffGqm72YVUEK5O9cf/pKuhVWo4O
wBdt8XSiIaijUtppXpw54gGmCbKoXWd9KeI5+jPZ8fTY6r1YueVvrDDIcQAAZATy1l1cuq1r2r09
moaXC9R8kRV3uxlzCIRcNmmFreymR1fwKWjRvtki0G4/2MYQdiszl+dmEcTznoLjMemHcZYXnxn9
yRjlPhKgCcvF71Ez+B/mPtTmt58mcDMm5VbZpkdp5vJbFumADF+h6p7q2/RdOkRNi7LRoOdDy9Nz
Or1v3zsuty9IFb4mV9XleNgUDzjI0v2qFTX7PSqG5WEirzwV8A9W3s4b21Q2+jWZ3RNKLpGhSPgF
Sm2khieo3G5RfB1xr2wRUQ60EAHz+/O6cSsRfADBkSkICHr5OV+dCTeJ514veTUz0Oqf3J6sbgMJ
EKslHSMHvF5dx18Z8sb82JzkWBxC3rTlNoUWE/OcOZoHgUu8qwuzpNjXIOFnoXF6f3Y3TgSlTJPq
9H+3Hha7pIlwdvNjH68nVWJ0TOQ3hk2ANfgO+hw8b70fvyv6YB0GhA1IMSfz5f4PuHEPQJRzaLZx
GoBgLi7hKUrtPPJL+JXhMCtw5HUJfUP5Bu0NbVQRKQK5k2xhZznVygm5UdLltoXnBPKapIiM9vLT
QmSumqoIU8Ig057gCvqozQkLC6YZA20cvBQHkb4oTJ4GTY23vYOftzOHzh+jta39/XW4cSvQSiXF
BerMxv5LP3m1zZJREWTVInmYlUT9w87ItmUam28P5l+Psqyk9sgRdUjkJw+miP2d5o4G3h9IQ7dO
VnyxTfdljsra66J8Dcx96zPzsNicJDpccEEul9rIAXK6MNcfBnhhxsNUo+XwyQ1M9SNNy/RHOwq0
AG01tceVoO3GWZLNH8olJPIIbi3embhVNAt1yvgBHYj65OSNdoxjFeOKIFp7v/82khY3u+P8jXQd
G47QMoBpB/6ajt3Fg12nBo4qoFqx7omyDJOLruza8oyFX+cfArwiMfcdc7Dep6qCdTzjHw2taOU5
v766wE3S/ZE1e41rcvGcE/Qksz9l2UNM3F/hE1pP0VYQ832YSnN437X5GtXnerUldJvLEraGxLMv
rhOoUYEplBhf2nDMjnkqon1lZs3O1oy1WOV6R+mmS3lGkrHAUbuLD4tPa4vVENy22Kqan6Ea5ch5
ckSR9clbiOehlu3E5CKdeP+g3piiBBLygoPngT6zuDR6q+xizGR9b0SVruYlrbPHLgrzYlsmCS37
+6Nd5xxUamgHs3dV2LXL0XSIq3iPgK5F3dZ5StFD2/tlh2EMTt9I6E5d1261UoLVKXf7v+4Pfr1/
aOdJRgLztakuLO7mAnqHPWBC6ZlRRoUv7aZNbZY9RHvL3aRBVK2EENd3oMxu6PRTYuQ1uKI36hka
djjzeK1fUUQ1U+04gGLZ35/V9QfkabUoDMs4EAbT4lQMtoaOL0bm3kRQ/Vw0zvykQCT30jZ311Ka
W2PxrAnKNpS6iewvrz07stMSvNPkITQkgR0ZWtRIgENWTtaKszeGInGSkHkOE1ivRfwVY2ffDoiK
e1NnRz8x3Eqf81hJd8o8xyub8vZQSOrRCQR3urznsOUoBYpXPTyMYnxGViQ/aYWR79EWX8M/39iC
8CQk5IQgVjY9LxfQaXoM+9xs8Hokv45OjYR2Fg1gPgpUAueh7Vam9pcKcXmHm7TNJSDHpmmP9OPl
gNCJRThYfu9hKpjhuOmY0XkKR/9jYVTmd1H76jEIpz7e1BmlEyvgHduVmTactBTHGa7yEj9anHfv
79nry87kwiFzAYxEDW5ZCctqDOK0GNsrBA+Q1tCmYG93fuKFCMqgxjEeEQh9I+OLogMEQtDLFIrl
db4M6LvMGPIUdU5PR8X3mwKi+ctYhchnIglxUBsc6+7P8caukqEBAAK4XhbXzmLl3RF9nSzqvAax
aC9HFPlMjX8+2XajHv8HQ0GIAbhArk2X7nKoSO3GPkzV1kOsKyXdDvyzrgTGISQxW2mv3ZoV14wh
yyiytrjYT9hwd6hfxa039lHz7CiqeyTgVT9R6HBWFvDGJrEpRFM4ISeyzWXTM0JpoxSV3XqiGpGd
V2r3NNjYqtphPDzW1YRg1Vy8PaWm4MbXIoYG5ULGebmUgdvUjp2J2iuGGbjJDs0THyhaindjhkd1
iOIyLmhjeKR1jyBW4eqp/xt1lrJZafneuCmIvXiXVUCJVCYW8UDXpXgd1wUYcFR+pw8tngfhOa8r
FOlIchSEUDvDT7dv3kiOzsUkQU2Mu3ye7Wai0DAbjWfr2Xic8N46RCjBnAwF9aT7Q92an1xi0lCX
6NJdPFtYc40J5lFE51J1xxfu73yO/D24uwkdA6U/3B/uOvAw6XrxOtKUooO+RNNqXU/aGJq153Ly
keSH5j5hmnEq8+IDJkPRqZF+XWj8NCtn8+Y8CQNIgCkiXAEvUCzMJwWHXm9szOgT8h7pt8Eygx0S
DFJbsaz39yd6IwukQi1PDZEvkIDlExMTZpRVW/aeCQsLAFqc4FaeYim2nYYWrZmmxqYkmCIHfcls
HkmYsuA/Sa0kP0Y1ac73f831dcFZglok660g1ZbXRTihao4mzUzdrRqCHU5s85PbJ9V0FI1arO2p
648sTy4qDpJeK/fW5eHtwzqejLQSnloV+JnFCWLwO+zq9M8TQuKfXAvdbayn4mRXd0m5gni8vq5o
C/ztZnMv8t4uDixQI3VCX0l49Eiqrd3E5Q91qKM/Ra4gLeNKv2CzjZ2fb15goOgE1JRW4FMtcZYx
gq2GOWDNG6goyxlx67zPM63ZOUGTrezkG9+SAifAJUpVRIBLCJHTmFVomBSnhiLRf+T2OJ1RTkGB
UKDAd39Wcq0uoxb46pKjZVA/F3zMyw8Z8EZKYf3JC0BMH2irmug35+YpBf13wvgWYECjgIGJyxGp
iTJfOUM3ZmoDf+dz8haQLSweAQdN3kwySz1CpuLYkIpsBsxJNkjLrQVoN4YCPUQ3BIAUNLxlU6kR
ik7smVReCRh+r7pT+jHDIwkb1DpauQJvbFCKQvQFKU6RMiz7ZTXlH+yhR2aFPCrw/lFpPDDvGRb2
SEV/zUoO8kPNcSne/JTRb0VaQSW/hNzuyDV4VQsCHxtNYYgDpI5HCPClwJ5sgmt7nnctgnm/Srce
0jeSbcE6g5exdIOQXhKpFmO2GBMKbLFzL3OHMjvOlXCzQxUmSDtmVocTSkHVd+Wyu7XA4LNk01Xq
OywxnNQFyx5Sd+bNCZ6pfmX+jNCM3jgdfEDNKn/nirsGgbh+XZgmahLAH+RLuuykqaO0IHL9zKsr
vXm05qY8tKOWQcKqsuOgNGsaAsvxgBvLqp5kVVHUc5ZRidqhqWuNjnGe1LQIkKjXsbLE5DYMuqe4
FWmXb2SLSqzsoOV9IIeltSDb5lIwaJnjiqLIQ/jS+hmzq6Y/lRNqtdtMry0UsTu0Y/NAhQiXmc4u
pIG/H5xx2N+/ka6eVTY/Yo8UoMCacCUsUcF1hRXvnAXaGQOhlmJuNebDp9oEv3Rw56gSzyO2ndbB
V1zfP5Roh+CflZZJ8DiU1Nj3IQr10UosflWg4zdRsNElfBYuFHTJy4MVBlYAiLWczmlZmZsiCOqH
kc7q1oQ2A5QixO0GhuvWwVeKGl4SHEt81t6a0sofwVMrQziYSmBULn+EyguvRLBJzgMwnb3tMCCO
4qNn2+0vgaPxSoi6fOPlcBTWST0kn54w9XK40JgwOcq0/hxaw1g/J5mbwk4KJ+zADw3bJLY3KNgm
uDdj/RZNtDyxRljZjnJKr58nfgOwMUoTHHIB8m/xPCFbH+GkYfRnfPK0f6x5Sr+kdZg+1U3Yr0x3
WUNiKAqQ7DxQDhQ4l5zUGbs/0Qxmh1JebuM4UTV7iwRs5Wm4PtaUWugfyjiCC2wZM7qZmdOJH/pz
35fTY51C60WvAmuadBQbB4m7zf3TdOMjSu0VHlmZilP3vPyIbgw/M1fn7qzz9YZPfVIQj3eZPo0Z
loeZlXpQ3DQfm0TcizdB2hpipXOwvKtpyRMtEcpAbAYMJxbbyCoTG+nxoDmzyWKMCmIjn9ID9DrI
JEllI3+VK1GHD2WmY+S9pqx0RTiTwzN1nijKMwQ6coFePYld7vY2zuzzGTeuQHNPfU1in2wcTKDS
A5ratfPg0PsTn3MDvTzK6U5busO2nkXvfO+wW1Gfhtlx9GNqaZHyXUFlrzzoPRroe0UgX3BsIJgF
9TYYKRf8Cv06Tp/VLrYx6CgkEeqH42LH/NLgX46YZhQixfnWLwyqhGdCpT/DMVmGUEbkRuB9A3pf
UfUpDzv8oFucbRolhU3R9/lDZ2vtQVcjZSVKvT4wOnhcCcfjhpBZ/OXKJjrO1aM1+WchQJLG5F7b
0JqyL2+eHqPQGTZI6tg9i+9XYx1caEbnnzGu0+JN0HRSMMroB6qGnVk6R8cCHL63x0QzwJJmwce3
jg+gBP4GYQa4WTxQLmcZ2kU+QrFyz7Ptww3lpqo3XU/PaQ4T/ycegcEuCdLORbDLatf46de3BbI2
pDOU7qASEk5eDo4sX4m8zeyex17FJEiY2bu4crLnXkX1sXIY9f5kb4xHIQZRPsn7gb0g//qrw+Ki
dNuH8Wifm6TC2LjQ9R7H0xpyWVMqJABNUK1EjzdeVkRzCDhIQySmYfmoWZZPAF7l9jmYW0kFwfJ8
Lkg/xESP3K58HQnLKixoZACmiSKC5ymCrTqoYfaYNG6arxynW0sAtpwCNadTaitdLkGdogdAk54l
wIfCU4LxE5Lh1d7vRfKYlUq0Eu3cGI4OiQVxDGCrpBxcDjfksd1iAWWegzFGFqeFGFIEk7VXA3Xc
TILuwv0vfB3fAXSjaEH6rsnq4uI9GA3WEmuawOsK/Aw2c6nhSQoNXv1pFX7+rupNC6Ovyeg/IwOP
NZGLZ0l+uv8brl8EXgPGh7CIysXVxZFZNJJ9vQGfNarFqWuwbE+iMMWpgSJJHiBzmHLdvbGdSw2V
di7qj/xZppvyNnu1tTOaXBQJhsBDUs/dZfRMj25h5weI/WvqFtdBC0PJ9ETmJ/TAFt9UF9SdMY4J
PBzFFe2AEmVQ7E0BT3Pfp437VrArM6NuKRN4FEdkH+dyZmqZlBgaaRg020pzxvBS2eSZlXzH23it
MHHrtAIKorxEvYsday5OR+nrmIiqHb5tpjkf9AQXz9zCr6xU0RCvh8HYxiPyqGjKYWoOEwkbXjc8
3N8+N5aXF4e0mgRBwmAX8/VTJRBl77rntuuKwzCYH5xpjt/5IFDefhcQMRC8cPGzusuST5S65mwi
Y3PuWY+jk+Wi3NQ6BgnbvE/rbRpk0RtFJ7l10O3hUaX6SxJPtnn5MaPZQKB/UNBOG1XtEcSDCTNf
rU4wytoVXYkbH1MW8Cgz0QOXh3GxT7VgyNQAM4XzXDbUCaqqEX/8slK/WX2CP0oFb9ozpnbE6Hnq
xONsKPFX7ACNlSvp+gr8SyFjEwPNIr2RV9ark1kWc6tDW67OY6k4FGpbdLPqJHl0iro+q2T4x/v7
56/K62VSAWWNkIVEilYxWfblgEWL0yE+JuXZxb4GyRIrzZTCQ5jctj7NeFIwYd3PUCmX2jTH1jUq
5WXEFaV6Zw4iqf7xK2UyPSuaFOtlwCEVA5u6yfSfdtxZAfY8gx5GW8Pvouw8alPZHVx1yFFpjmrM
jDaxpmHmifsg7r6bkXauiDZTELj619C1cfA5qnXVhAfTSHrw+nAptO8C27hfaGzhs+igFW7v0yEO
kmcnL7JuE/l1ruzvL9H1DY2MMbuCpwLCBeHl5QrleqGxEPz+qCn9ozvOL3RMxxONkezQTOB5xeiP
K7HH9bEmVJcaftQ8ZRdqMaaiGLhdWwlarrg57qIaD2eRmxYeVxQh3zo94FKEVRAvyPRofi+mF09Z
HipZeh6rSftiYGER7NrEacatb2vdeCz7EYzyXHOfrox8nY7R04ewQ6eSsw1+9XLkzA2yusY542yh
ADTCWQ8E6BMlwMWFYkhycIwI88iqx8B15o5buTmvPysZIFQFCjsUzqiCXo4O66uqebbGs9lnOvLc
cAmpJIz7nsrOY54684dcErHvL/aN7+rSkqCzRvEVxujiyeiAStNzx4za1sawOvU5tMGT0IoQhezm
7W8hEmu2jvqm7HrT77qcYRRgATGpTX8WlTD3VoNpOAGOu5ljfa1OdbWYf0FhGtoANmkBza7LoWyU
m6exCNtzCdYSO8202mP2NzyNgVC9PE4TLFWTNUzp1WJK7Am1H7pboMRo6y8GJa80hiJqzq0foH1P
Ocx8sqvJLdFPK4PP97+c3A4X9yQKS0TkoJUAlPL5FjOMphjfTdxZzl0zuPuR/tZTNpTuJkCibD/B
XNxNCdGj0+XSqbsyVl7f6/dJJl4SSSFL9rgHLN6nJAIWhedRdS50COvI4rtHIx9SVKfnOnyPqnG6
neg7GfwCXMV3GBJXGt4ibwa3E5yD/6OaT/+AnbzUrEncAhtlR63P/5+z89qR24jW9RMRYA63zc49
MxqNsm4I27KYUzHz6fdX442z1exBE3N8IRswoGpWWLVqrT/ks4EKRdtZ2B/gBr7JkLT9fH/Oby5D
OZZUDzHoDFNzW0TBztLR2ESJ92RNBkjWAufMZFO0KJnuiSjW3ozqQFs5oW+NCaacTIemGuLTy7Bg
orAh7KA+1Y1VRccq16Lxiy0UXK1LykIvDrT59zZ+5JyatCqJRLJVvFRNDZxsVNLOqinsdeW/Nhwq
355D+8vUofFxf0pvC8qMRXLBRia3IvNezGmVxIFt5Z04Kaxw0tGdrYos9DPRNpRslWDSjiQEXr5z
q8r7QqJeWbsojfXmRcHFNEg2jVGX7UosfmPSSSyBXIF6l1XWxY9CVaRtsbbOTwnmbt+AJPY/ed9H
ygbYXn+gLhU2719mitg8NKUukTzX17GjKmbLUUojP3VZXjd0p0ct3kY4tM0/AzM1vxot1pErOaYu
z+h1DIHtQvkR0oTBll4+TtR0MGKLMtlpBtiRO5uZgxNXvoVr4YSIiSyT6VFWTdHZMPAr+mjbRTLs
a1zarKep1hGzaa1pKP/RcNox/MrS2vDVbTHB4aezqYJ4cah63W6IPA/NOXzABmsTVdiWfVadcRTH
erar9nB/R72xdlIQlxzCtQEdLTsUUWk0TjHWGajcMj4WiqUfU0WMO72yvlRulKx0H+TTdDGHlIt5
skqtbx6UizhY5XmpVXHSnFT6e+d0bJtL4UxrdcRXSdTFMND7AE9wpXFTL2vtIvJQ2Jrr4YT1Su+c
eOEWSLGoWIzsa9ehyR0oYPnt7ajglPC5Ri9VO4fkashJG1mR/khn7EaecYoegq+UZ7zoQ2LiATdt
La8w9B2GgiF+fymZsvRtHSuM2TDPtE/WMBLT4YO6KMNPdWbsrDgN2gMo+1g5Qhml4laIooYJCORA
P8aV2WuYQVeOtUnnbHI+ImuropATZN78sy1xqsUJE2uvvwtFU6NdHuhm9RR5WhzvMgQ7Bj9ucAba
Zm49j18z00TyJdb1/jceFPn0NBda212yKVIMZGqNaNbIz6OiUM7Cq5Eb2mg6shrpBlyH5T0heRi4
1CMnrIjub7Lbq57GB7mi1F6GML0EdIBl4TfwCDi1iOmOx6bSR5y6wyjOfCgzzb/3R7tJTAEJAzkg
F0Ydjm2wSCxgkIeTR9P6NNqZU0dbNMXN+hm/esc5FNMYp/+2dZh02tbFuMzZxSMGKy/3f8IbHwws
G8InTGUqC8v4pAwiA4481dQWxuKbAaXim8B4ButT7FX+P4aSJ4mOD0yO5Y3nFbkz2XEhTi2y0Nq3
GcLE8ENJyVB/j+h0mR/vD3ebKjK1cBMpKb7qCy5q2ENXJxVAAPuEJVzzmAsc4WC4njJNdI8Yr2Yb
0IPWSuR9Y0xZOOZZT9yFzLUIGmYCRhVnKqxhxVR0W71rdeHbipl/6cNG8RGn6T5FHtY39z/1ZhEl
dQzsg6TkYB2zfMyT1tg0jh0bIFthPjqYXp9jutWYWrZr9/pNFH4dCh1BiLWSm7fYsiKJggYBDfvY
REr9l9l4s9jhtZk+64ihnHJj7ldO5JsDEvSl0DvF+CVM0iijhjq9Yh9tc/47QO36ccCya6u5869c
V+Mv92fyNv1FQpCADyOENQQKIK+FP+oiuNPMeEw65rFUlfSj1lnqD7MjmdglaWFHyCcXJWbJydAG
J11xWm2jBohGbfGf1Xf3f8rNQ8CgvUOpDXgoJByu8utforpBE7qNox+HHrfdf5Upmhpnl7vukLQP
1WglodQjy9SnOQHk4ts1oL99khr58O3+D7ndXR6PZlQ1ZK/Lgfdz/UO8rqGBGeO5OsxNuAmNSD3o
VlMcerA0p3cPxfNROvewnVXQsddD4X+Ll32FHSiut25J2SbKDPuTLkJ7/Eaa5nqf7493E4BRUZLS
PyA06b+wx67HS+gZT6OqdAc7sYddk9vR31OLoxSlH3GIzAq6ttuGF9Os4u39kW9bpBwh/ASAWqAk
ot20PLJidgUSN+0hchrM2xAVeYmx/L0oRlDtmKJqC8cVhR/NaQE6aw6SieX80DRqfLK7Ejc5E/1Q
gAn5Fn06xLzyqjxlKDvzMPNqLE/7zvpoVUN4UgecDrNA6E+mljgrAe/mdMqvwN4KAjhsd1qh1xMY
A1cJTUwPD8yTfYnquj5lpZr4CTYQe2zN1lRjbwD/JEBgQhBV5S0ONGEZ6kgG7GKoEkBdphlVe9Tc
I1roRtBlyE3Oc62Hn0aURruzcII0/NCBtM/IFIDzPLjYdKifvTFylQPmmpTaNgpiSubay+41E73K
6fiNhA+kFHhmATVexEgFjWCrHTtxaPBoOGvNpG+EiMSmqePSjwYl/tvOdWOnzoPxOJYBj0x0HrZt
neBvWyXJQetUd6uZIY5UUZR8xIbb3DeWVW+buUxPqPmnD3gQYgWKVvIXr630vSdiy88IjqcqauyN
hbnqHsiIcsQ0eFrZuTdxSX4d17cLZgnBtaUMGUJ/CAiVijjkoVNsoVdlD6+u4WUl9G2Qdu3jiGbU
Vm279oFmWPTeECGHp9yE+I5swC8voFRoyBKPUXPIywnIaR27h0jUs9/bxto76jY6AC6lK2CQsvAU
WBJONTh+Y2UbyanOVU/0Wy1NnGA/WGJM9sZcBuWTq9uJ8TMIo2L+axaU/9SVyb5JKGAhcboMej8k
MmC0FufLSgc1EwU/Ic3GSxSWjY97aPNoDXl9bmwOutLO8/F+bHpzUD4YUpcM+Etx8QEBV+HaYXry
hN72sS9alMZRFrdL56jiMTL/k+p6nqR+kZqiWVMav7luEAJid8n2CKhfcsXrT54GUemlpgZHZUAL
rLMc8N29k+6oM6Urs3s7FJVEengUcWwCylIiJOIxY8f55B3Lxs6OlBD1jyhoOP6MHe/KbX4TKLlk
KHzz0JP1fWrR118VTrggq07gHcc0Dvdqjkic2+v2BT7AV5Hq6XvbOwxHrZkeGsmR7IdeD5eOJWZL
+PAeM4jyOxU1dT9DTO2oRFhlKRUCxfe3jLGYSnroIArIeF/bF7xPFtk2dUw1MI1BeTCBieSgQ8t6
eMgxnEn3Ude7NeXD3EGQl3JaKDbCUaviO56/g3pIcYm0L+5gqqjL4k+C0CyMRXVPHt3NPyoepb95
UmLVmswWmOWZ52uyM+3Ung4W0IC52WI8lT6MQ6rae22s0mjjofxf+0E7jhOuV3MwKk8e7OVnVEnM
7phM8BV9hLjpeJgByIajk1TWuJ2rOggPcRs4OU/wXJuNNaTHIqDAsAXfIS0PJHJHPvevV6W3sJ6n
8hM+qJkRHIQQX/vWsj8bwej4jtnZ26R3wPNM/Vrda3GiGZgHJvkbtFQyDdNcDKzxin2tKyNVFiKk
oWp/wbFRdnXa6ictMoejFPPY398Sb4yJICcx2pAbH/GW64/FMDmurNmtH8bQtY9hjF5B0VXuRSTm
hMh4mG6B363RjF+z4j/uXiTAEVplSAnYRLxy+YAPe653S1jzhQKOqe763p11bHnarKSHpk3Rr1IE
w/c6VQxMlcsmM30XPfKXEItjBBwSePZ+XdtNs5nQC30y67oQ+yCPHOcxrEL3qzULPfxWJrmStURi
wHzIe2eRgU15Hk01dm5MRbXxQuyVn9DJapNtP7WO+1mtNbfY1mrZVh8Nt5q1r2Io+/zBwTYspaQS
TGnpFxkY6hxRXK9jJ0rB+BB5QIFrBcYOA6jTFyp76HX4am1XQHScyhvrrRY2hdh2+A1dmgbu2p57
JP3WV8jUbeibDydk6Gd1F3Ntfhih0v1KMbf714Og6G4aLLHfF+lYAXozrzJutNwIdYsrq/SiwZuR
tL7knibQGdP+mqYgfjJh5xynODFWMtCbbcZwJIUkAygR8SRdDCfAwQUjkEYEI63k0gS9SXMWX/CA
stV+7qxfhRe+k2spPxE4BkcJzDuggaUyn0c/qBnh2l6qTkwvVjWX31u9ExfboF/rSbG++0fpJrii
ASiNEsCJ49/Ca+z6KFkIj8YhqeFTHVnTAWG15GGeo/IA6Hk+vHMo7nsCBeaGmOJINsz1UHMa1AXk
4OCh5r39SRXjtMG+qP2RjeMaYeNVn+jPswqchVVDTeRV4Aew3fVYae7WGk/L5kKsLHmDGWabny19
UH4aSmJWGyCe4OCHxPBewFcNna8gxuMdBJ6sLy7Gv5K9hw/KsXWpZMOAQvSjnjrtWzu12houe3F/
y7giVZYI3hIPSXJy/VvnsKSwXffGpS7N6UcBNecfEgvjZdKLv5REVCu1Mvnpf04N9SOoJCS6FiQ3
asOL4FmkjZ0PhTlfgOP0lwGf4sehteuVEH37UfKZwqmRXpYwgeTZ+qPYUXYVPpVpNVyAVqRYM0xq
/KRVVvs8xhNm4FwpKxv5zQFJTGgSUzziProeMJl60CGz3l/MYZ5QEKk0z+9T1zogmBvuC1Haa/q+
t+GBmYQ0x0OMEAHU5XrEcSrmUinInZ2oVlW/MlA6jwMjzv0xb6cPaojpUD956crM3pxYbI5lAk1Q
km3qZVRSNKTqoahpl8aa+62S2vaGJ9XvdvbWVKHfGIl2iDyqtOAhyS0OUQvtMi2yrr1YAdJHm6mH
hGOZvBE3mh2JlejwCpVY7EsZ/WhXsoi0xBfTqUKwstssbC9BogTbTud+9xUBOu17Zzit2Oh4XLYb
d5iiH31r9uWm9TrTQ5RVD4yNzBS0zyGNsP5Yd21fb83OSjHt0JVv3INeuctbqzvPXottma3FIYJq
Qmjmg4N1Oi0rGgLJzsn77m+zsNXUR4Kn/IgAqp7uVXOaKpSQO0HHxGnGtfN4O8uw+HmT4MsIoB+G
z/U2gsM3Wlot1IuFd9shR0h00ztB/0TvYlhJpW/PCMGMCjn6PWg2IAhzPZRoes2aqP5fSqf/XdQ8
9oOBG0yS65ONVanlP++M+DzmQYigYSR1Zwht1+MFwPoGOxrQlMx08/eI99Cub/V63E9OOK1JvS6K
B3LvcIFJ21AAmAS5RcRxJiOIRemZFwul521VmKgGcOwvVhk6aPD3U7LH21OANdaz+WBU0Zpoye3s
UrKg4/yqusElJxf6j5CX05UuJ0x7L2bojmfRdWble6k+/3JtYX0wCxEHK+t5u3W4N2isABZFuRA+
xPWIXponGfbu9iWou3kXYYZzCrvB3YVjPK9Endtgh18V8rY6ebejotx7PVRo9a4ZarymjCDVdiqa
ocfOHLkVK2QvVMxwfroKlrT398+rP96fMUFe49RRIQVyOEgf5JT/MaWJKIPQ9YLqQsacJSAYnSH3
e3Se550wlLl6QPHN+Q5DLFBB/wb1fKjUUDd9pL7zchtPZpVuxFy6xlMSDc6+UmHjbyjnOfo+qYtY
PWSBLvrd/V+93AfyR0Mtw64ULISEf17/aD1HgcCeYJTF5IfJx6JLXW3bQB/7u4qiqnoewsF6Z+9E
WrpSEITfx6Nc4s8XQWR2R6vv7am+xGmf/U3O4+ZbRbTVo5ckXbP3gn76+d6v5A6SAAxq6bA5lmAi
Bw5sNo1BcxF9XT7qzaweKYKLb0modgg4GmvyGcsHLl8I7IOYhVQuSP6lYjTr2etljt9mCM495AWu
xe02dI08OJUCJ6yNjULoF3uuFH/Qu/nbu78WgCEqBKg0UvJYisG4VkF1atDqSzaMtrnrzcpyfa+r
vOhxHEp1l2QWP+TdY0qGE7A3WjXUUhYBTZpe54FjYSU2ZeXXeNRrNLlbV91YWpN/jF2lebk/4DKc
cEfKHowswZIQ3zyrG9PmWtSV6SIpsceM7vteeEApu6xZewvcnhEeAsChiCTUDG5wfVXg6Q1aIeNl
qDRjV5tm6ZeTpx7CIvxnpiq58pJ768tIYRgNkJ2k/V4fSYnvGAy46ZcC0cvIF1Diu+0Qme1Pq4rf
K7iJK7pMNyQQW3bYcOK8Hq33pth0AV4fsnEedo6efxtglm17JPUe0r4zV9qYr+ptf0ZJxoPTRIJD
31TSbhaZk0u6MAA5rQ+lNkTQiHnV5E9t53rtBvRVBo1Kj6vDWOEouQmLwniFoYUxwObW/t1FKtrr
qFCA0xqasXx2tdT9Viui0TcBoqef1MZTCr/IlZF+M6xG18cuOtuFCfKe4KSVbhcW8MUpMIki8qcQ
TT0/cqr8y/3NubzeXz9SVsoleAL23yLCkdLh2drX4jB0ingKmyQCvqzWexpgBT0hbHdGm8quVpjZ
wfGCaeWqvR4eNRmpC4liNqU1GjAE9us1LbSs1V36T/tptNNjoOf6eVKGZGdQa2m3g6JUaLDFBdgK
q/oRpuqaSvgC9PbfDwA0AlmDUA/9cbGFHav2whS8395osFMtdMjKiTarLxGI3y02yPPjqLvWh1bP
+5PQmnBXg/LcJrZSrVzK14H4vx+C+Q51MEmh49dcz0ReR53iza6KVXgABoCCFdKRIcK5Xd105wCi
9HPdOeEeVod5uL8H5F/9fxudUCGLm6QfkmcrNdQWczDjvg3QItIPqWOHn9NgDh4a8veVpb4OFq+j
0AjkcqNuT/FnWV3M4nJWO3M2Dq7JoxyjSu1Fm3Sx9ZJgrU5xHQb/dyga8CTl9Il5al3PZQCQqnQi
0zjETqd/iJWWy0to448gHN39PAdrCdXNp1Gx56GB2hXNNTS2FhPoKn3rCQpQh7joIcCo0F3wH1X2
AyUD//5aLaIS34bKJ5cl6QGrBcN+cWKskFscg0D9IKy2fZ67LthqiutuYJhqB7VNfqV5VJ14H49f
8D2cN6EVuY+qG6ef7QKjJbK75sA+BBhhlO52It06TzZ257qTxE9xlCsvs52CXBpQcRawCw996Oaw
n6W3JDIGu8Lu6o/3v2nRIv7fb5LKGAQi+ShefJNmNRM15k4/1OikfuJ2TpAIcOajkRqC6jPgadUs
+qPeC8WPstk5ZoUt6MEqYucaE1oGLqKq93/TzRZimiV4kY6WfAMsp1mtIs3oaS8dXCO1PiC8/LGd
mukoChRdy3L+fX+05eGXi0p+wKVGRZRJWBz+0p5HOqeGcYCN431OPfTL2AMUqtVGPVSzqW1qSGM/
korQ+O6R6TuRACJERw14+UxOI/Iz+CTGoeJoniMNrExiRMHGcarpk2rEyiVqZv0UKM1aA+r2m+E6
UAiB4ki8o9txfUgNKxDUSKfwmFEm3mpt1++NBAe/0sx4WLqi3GVZjl1vZ6xpMt+uLbk1nytVtC0e
FYvZ7iurEADb0uPsQWuqSqfclZYRPaYu+RmaXGs0ocV4dNKkbYLMW3hGEP0W42WjidhMWEEMMipo
8/shVcjJch52rofe8TijckpltT/eX9rbYSloQVzjXmdTQQK8nmDhxIgq20I75oGhYP6IURee6b/M
ehj38Ryuwb4WVzlfKSvdLotqwVelWng9HByHLjRRlD7iQia2jed0u7TsjW9GEUc/LcVrj+no2ltm
Wt3krPZKWr/YTq/DIxXn/udTzn9cD2/jDdVNaDQcM+7zcwdIcdPGynCoq+RDnLfqLovTH7AXjf39
Wb5+wVPtoUgAtoXMlBuA6LwYNyzU2GtCUztmdRB/c3GF9M10CJ+RPNMPs0F2R9c3X8lN3xyU0iiY
K+nys4xOeowQnuvl+nEUlrFXcttFiYGAaTYR5Hsectu61dYMRt9YYBRnOC68TyFB3GhgAfW159zU
jxGosgOuhMEm0bT6YCTIUdg8q3wv6JpjUJbWFmKO/vv+RN9uZwrrmsHTGEoYClWLS2JA6lWPZ8c6
ov087rLOyn3dGZKDG1nJZlaj91kFyoXlR0IbJPGneniDXp9i3UiHOrWPCZ0L3y5d9ykCwwHLs0Zv
cuVaf+vjEC/iVscrUD7Er3cvsheFMvedfUzZw0fsnMWTPkjQ5GAOX3MOzkrKtyAc/Pd1MPvgVhB5
KXgvTmtdziNSKLFznCEVbOrEmB+qYcg/6WUga8KacRCRXRz0zMTYDazkYeIO3CS8WQ993s4PSaD3
L02CqTpvhPLZqIr8uXWgiFSaFvlAgXJQKCop0RCEQ/6+VFIuDS8znmT8G2zGEt9IcbU3yiDBuVkb
8meryy3f0NDjrUW3JndzG1YI29K8REXrgCxdv16YuQ+0onF6+1iXbnL0dAgxGiiU56GxQR7AiPXL
LHb3cY1Y4/39vkgqXz8SDhtXFEBH6VB7PbLdcENGLgAejFOs77PHD9jURo3mTqFpn++P9cb2M/8c
a3G2KsRacRtvnaMTajiFO7DUJ6ezzzYUAl+YvXO8P97CGobtJ5npQMFAhnG+KFVcf1w8V50d0Hk/
cjV1L0rVPxdal271Jmo/D8KLftVectG7yjr1iIZsUGYb9yQqkn+q1Nv7P+ZmosGbgwEnb+e2RJFg
cfacHkNoFU71cXQU20fY2TpD03yMvMb49N6RSHKlciwwbPzolgq8IM9MRyG7JT1H3kBJZmU3VI5+
ilPdfmdAoXHGEFArmFxaP8uP6tx2LuvC0066XeeXoo3+UtzqV5yN+YuWq9PufR8m23SksJKESLX0
RlsBf5/aCTPDhHNkm75ovOTBKzBrzPp8zUhsefUxFI8ErjwJAqNLuLhvezEJLGbYGLHaTJtqam25
J2Y/bwNtF03G3yI3nZUHyvJ4vI7JS0iaB0IIUxc7xJoSOpJmY50i9Pf3elNqWzxFCz+2RbxrZ6ps
96dzGXTkeJLJRE0EABDB8vp0NBkS/wWvkhNw8nrbaZXhqyPYwe1EmfSfXkGNXh1zb4ab13NU7w8u
//I/qgFoHcjBGRusM1fAssWsBoXT9aNlgaGs1R9GVanbLhC4Yt0f5q11pOrAowNyH/8sQk6ZV1bn
uYN1wqhN2dvT9MVQYO4kDrLUaKqEj3Xo1Cu33lvrSN+DYg8qULfUGRvl26pNY/uUGG54QTy+/5jY
XkoIn0pfzwf17/vfuIwscir/GG9ZhzCLSrdTKkmnciy/qGLoH1ApnP7tY8ddQzu8NRTPDD5ORjC2
zfWWoaYE0U4M8FhqKlVZW+ZPDhfVVpIxVqLYW7MIVR2cGGhFqeByPVSiDkXgAgE4uUGfJpvADl2/
jrOUvAFxq01vF8VKuvvWx3HXQ7ajUCXF0a5HzMPGNDI1sk+YQYgDgUZ57PTAOqXgUt89FHpOsu/i
EqQ1XsXXQ02T0VmJiJyTFue/ssyYntQE66wqqMaVabz9KHoCMq+gEcdz6ZXX8kcTrusHtymdzjnR
PYg+QJM3sCoZpDBj/T5IBW9ciLP0dsAUykonL+7rj0q7pJyC0HBOht6d7Uy6JbtDC0DNBazmQMs3
Inv+cn/v3+4S+jpQJKHBSBzH0m9n6mZMCd05OLWh0Dc2dNazKjRJ/m/MA+DN98msvX6jFKGhAAe5
AcOzxb2QB/04NmQIZ+5SezsVInx2zNRYKQu9quZcR0dP9o5InemeUrJZDGNoYWZN5hjiFOjlByfL
Gr+Zs/4lVqZpMyR5/1TVtAycJIheajNOfFLUIfJRL493CX9smqbXjxBxOnqXeu+sRNVXrN7N7yN3
pF+JGs+NQYzZjyhzZZpySuw+3DQABH5h/9Q/iG74mpUIHymZbewhVRtbo60c38oL72BZRbOdgkg/
98PYHosxNY960hhSVua5HmcQoXUWIq7vGj69SfHdwq3Qx0SPwJ0hoqcodrizrcT+lSaD/YhYVrqr
THN4VMzBORVjPh77qvG2lgBEPSROuHJfvnGUaNYDRJYVJY7t4tCWdt6QqHfKCaToeM4ixBKnpLDO
La/ElQl+eyiJcqcpQOtrcTWXqWhMq5yUk8UF/QT/HLlpsDznsC/EylA3N6QtUQ80KekIAAz3Flst
Q+gtRQMlPjt9E23jRNFPXtSoGydqlJPhQuMzTfSj7h/bm+9jUEBJNNsYUFoNXYcKeIGEEWNMziiP
NYe4s5qD4cb9oTCTtdv4raEoeUqtYJp6lLSvh3IU+C6RHSRnpS0xohnt8XHQx9Yfm7xYoYbfBCO+
6s+hFrdjl/XWZI1ugqqZ221EpBW7KTKiLfP/dxjSwLw/iQucJMFIjudKxBXXCPniYkN6E3RZp0YP
sO9Kyy+UstyGaVTt9HHG4scpwofBAuVhFY6znxSjA/SvzOCGkU/QE6344KG183kK+wodGB4mZZWF
701p+YUO1nfATthdLML15AdOUWmJgfoK4T//kHTWt1HXwh8ZY+49Myvfp1/434zQrQAeSVOVDWZc
j4fBSzgghZ9isNIX+6SYxVNSdGiUFI6yQb+gVjaDHtX+TOpWbEazSS42TnArCeCCLPr6MyDnANKC
qgLeb4ny091aLYpGTc+eMSPcqKjo447VOJtPs57GmC5lwvvLbvq4peKTz/80ekCDxYN7X783ZkmY
4asQONVvKCaLLQmcHp3Xyk3PnQrecA6Rt4K8n+8tTvfKUMvCHbuRRjNpBJQOXp9LlIVoyz4pseE7
V2mmP4V55mwsYOe7SHOGxzGobd/FDeE5siP1EoT4fN0/DW8cvlcylgUM79Xi+nrpRwQFyxYJsXOh
9ePebdToXCZqs6umcvpk0dRcGe/NRaZAxJUA0lyq2C8GHOZgrvI+O/f2aLDB0wHsytzWm8GzI9rx
XmT5MxyA0J+zTvfLEdkcDuWa/eFb0w4OWvY4SIGsZUoeVMLr0SLMzs7ojJ9GQGD7ENe0s5l1X/k/
wzdD8TLfnprYt1uMeVaujzfCq8wqwS7wYOa9I5flj/yynetwCqo5O5tdFlA0atynxq7iM+CJNWO+
2xVmC/Pyp1IKipY6yvVQVQ9xvx+9/KzU0bQpB2egPOwpf6HV+Vnv4nRNrfmmfCTx54CswSWSjMHZ
XEQvyGagZjWvOY+l4/pqgshig4gwlKWo3ChFgYBKDgtQ7bxs1xtGd0Caxv1I+9H65vTmWk/2ZsOR
elCPZMtJmTyAy4uprovWziZlHI+pk7XepgYicsxoqvtstQptkDl/ipmH01T15g/a/PUhjpV/3nfK
KIXKOiWaEEwHfCX9eg1ckVjlUEIY6wxvBBPeZxvLKaMLUhzjZXTqtfL4MjuhNM7lQYWAy4Nn2TJR
wMiYZKuwtLNnFtbWBP2+NXTRbfAl0tHi0DM/DQt7JX7LlOeP7BaIipR8BARK9sVFspRDMuugLQG+
Kw/uVBrnYnSiZ6VVeyT+O9qybW8dxxKTjrwo1gr0b44sdTAkTxilv0W4HseQ8tAEW05LLfVchp57
wCGwOfUl0tECmcRNq2oRDxuc++4v7KIewzcjyEQBjyqejKDLYneCnkjU0815bMBFbdNeC/bJIN7Z
o5SjcKjAAfIc5Zm4lHW3GqdpvWLOH8dR646R2hqbsB2jR9Gos59qs3K6/1WL6PQ6HvUKg+ehBMAu
k9scvM8QWlP+mLlOsrUtER7F2GIDPutr7d43hkKNjJoIXD6AeEuMEfzzuM8zN3/klcs6VWXgOJt8
QK/UqxN37YEos9brLepdjbY4hwCkZ6XJ8aykEWI4fizgwHaDndHGLz+RyBvP3ND158oU3iOCYsYG
J2dtJf9cxGM5ubKuwOVCYALXtAiPA4YtaRY5+WMpzDzc5ghW+fA0jU/CMC+mkiOHeX81lwH5vxEl
kIParCxnLN4qU8snOxNzbIXzdEmt6RGfKe930Sn1ucM/76OrkeVWifet9ZxA9UOLSgdCuAU/rlrj
Ti7wzUQm+f080XkPonfCFXEdC7uoaRosj4vHdLYUOr8is/2+bkz41ymAtjZhNXI9POiDk/tKkLXh
RoNi+gikuNlZkYm4tEGVMKxc+2tXIjLpIA5gbIN80nYrE/fWdtGoM3HqOAws2vVPbQeNtrmiFo99
j4FlCpEW5f/Q9p3AVB9ihUylBR/3s3Yb80tTJsYudHu3X1m+RSx/nS/5xESVXZa81EXClMls2U3s
4hG/rBlExGD1NM/t6mDVfboJklbZOHr6zn7yf6PC4naklBZPpcUuDZTc6d2cVQpTw3kCuPq9GPUS
kMs073qQpH5pRv+Wtep+mUU/r5zTt4ICV+X/G3xxZQ9BPaIu0RSPFY28pxYBvy3UPPsc69WP+0v8
1mEk/dI5HBDEkCy5XmG3UoKorKbicaqD4ieA5HTnpN1ADYiLepPzEtrfH/D2qkIEAKQdPS0kPm66
FcJOqo7CT/Eo4rr6ICJszoLY7g7D1D6jUx4jZuqOn3tWeiWmv7WNwLrQ01N5XNGhuf5S1RimRk28
4lHBWuYQq3W8tQZIslruRBfVQSl/DkGF3P/aNwcFgOwgzEgve0leRQGZHsgUlo9R3M2fEtupHowQ
H0JH5NY+MEPxMa7sNW3kJWz0de/yvpAyiYDDuDevP7XM1CBMx4rtE2XmXxM6/EdurmnX1Enz0mjW
b1xV7Se3Ub7VUNgfMe4QFJFtY409/dbXo+sBQYHESPbgrn9HMGoJMi518ZhnnrY3J7v7pUYenekh
i3+OnhU8TF03rKzz60Iu7jhZkgLKSZEIJeLFQgNKcNNposyvC+Tb8VNXPtWdBa/fTcYvxqSqrR/W
6vxXbmbWHuBRdHBib2JJyvIUBGW1p9kbPbBwa3WeN6YDrWrKv1z0vESWiXhl01jt7Dx6pJeDwFLn
TlvHEsbOEagiTpobHKYpGw7v3IHykiEd5biBFLlpfgZKFeYpDjyPTR+FGF0Bqd6oXYlJA8lA/tQP
HfIxlrBXVuHmWxmWtJs/QB6R8y8WoQpNxYIQHj1mrab9znCQPgFXSc9ZMXyPZVAzxmktF12MCQwB
8i/VEzYbrRWkKq63WzU2qTFkdfGhwtolPojAHdxsA6q2tEqfdp7TPqtB22V7T28n+30lKwaXtV0U
RsA9wdRduq0nc5RTsHK6D2U9lxfecV+pcMFeGhttg7bJuHIpLuI2UEgelzSBwH1ILpixKE92VW9b
pWm1MJnbg+jgRw5Witw7BjdHsIvG8/1d5DF1f5wphgOKDxBT8nBI9L3FbShKxyw8YzBfVOzS/FHn
BZMniADYKLSRKE7jblAFjutRVjyk5aB8uj/84tL43+HZUrzk5TW12E1gCOByG7H50hhzsvP6sT8p
uVCBQ07eNhn1z9bg2j4UbrG9P7D8i2+/+/8GXny30YRGG4WV+eImabltkL76mOi6+/n+KMuN+9/s
wonhoCDeuCw/hpg8mHXVmC+JlyrfRQ+VUeGluZ9cJzyWdeZdcmH0K592u4NYUnSPqFAgfgTK9vq0
CK9JQzWczZe5LYc9dnH21m5BNGOBZm1yL1jDfCxvpddFfNX1RkeDk7rUkMliJy7s2TZf6r7q/EKz
ax/3M2TojXLaQhcK93Yikn2GqMfnEkVbX49U8bFGt2WlBLfIruQPeXVmMMgopW2CXPQ/ak9p405a
GifWS2SHxc7q6visN/C457JcU2h5Y5IxzoK/AusJ6PhS3Op/qPuu57hxPd1/ZWreOcsEhq1zTtVF
s6O6lWXLemHJtozADBAAyb9+v56ZvWcku6ydrboP98VVstQNBoRf+ELC6gFoMEduJ2uuh9QGh4gR
8lTbCkipdBreI/v+YCah8YMyKrJWIF7f4hbaUOflogy5ncGq3rWNyb/hAPAKB2GOdRnPOWwA4/e4
Ez9YnREkaEB/PHu8Ye97/TxhWhfJKjTJLezzACjN5bjPJwPCUTfGp6UEn6LqutvYn+b3/BzfnvXn
V4lqPcLIc1HpjLZ7PXTpYP1l2oDc9jMosHUyoIUbQ1O9BGJyM5c+jCsrJtYkhd0QWuVm0wEDRDmk
aa/KUSZr3vb+TjP1HnD99XsAbgQHPUKvM2QdGR4Sk9fXFciKc9Rqkq9nokR+gWJnHV6UwldDXpRR
BMCvbUdpPzSmY+TvifX/PjiGBSsauCfQTN7C17iLUF2Fe9nXqU/FpoILwwEPkRdVkr5Hf359Lvwx
FPoUIJ/CUzEFZu71fcYSEUsWTdnXGTC1bZ0GauPCet7liYH0gpeC2Z9Xvv+QwQGMSviW/q1TFyVR
DA642rnYBmwJGFKvxyd1MBmUt+VLN4Ewssuhruhf64Hb5GM18MCV1INqwPLO1vmmoHAeFsVFKNOh
aotTHyLSr4cNxdDOYzyEL4tuPDDkcp5UawhRJcM+rVVvdQEAkW/uItANs2vAQH15OeuGaxqHJSDv
EJAo12OJDPqdsOv1foMrOvsaQ6Ub5W50+KAP9frCEHEBspcI/wUoSdBr4qoKNrJsR1sQ3QyPWdvb
9yj4r3dT1LHBfQd5FNX8M+76O7Bk5kG9z6aEf0O5Q8Mpe3IPcCOcaNA0/OvfOSf/HOociJwtbxDM
vtm4+Wiw4OBk/w1kPREdZW6AdQO9Kavvg1Cm17PlsCDEWkvJO2/87XPFTAeIHiQJFOggwvFWZwC1
bXhN5ZNktLKpuRBZG21nqPpHVKSJt4PkQPue0vt3zxWwXmgBoe4B60fsrG9epS3hBtXkHLaxXoo2
u8dGsuoZdnXjd2z78wf7egfHg4UYzXnrRq0DXT8sqtfTxsMelnrjoBiVJCl3Xdugr193js59IK7c
ksZXkEyrKE+XZvfzob+7TUBsz2U5TNqzEsbbodViUSeELiScxuNsvmT5XK4b5CxX4YAm4N8c6wzP
z0HkAnsKSJy3jW8tPANQS1viNk0pnyB32CcUaDFzbBad63dC9O/uDLpHqJaCGIVyH/59szdWgUTR
fKkcR8MYMEOgjKqGalnnOXU4pN4Z7btXiOwHvR24TmFrgsLkm9H8JWYLC+uEU5/FvsNoUAulivAy
Rv+jJtUZzAtWQk7m7hTNcfb482f7ps2EOYQn+4dyA6qF6Om+WZwOlds6slHJKbogoQ8x4UjORe+a
rD50Uw5fL9UxCdNuX2VfeQaRf1qNuf84jnr8e55fuJazz+9Z2x8txrMT8ptr4YiWlzR3KacmjcTW
hPV4MXa9xStPWzgSLe9JMXz39NFdRDULxm0gbmF/eLOAQmvYhMIkyAqtG/UtOqlmA3Epj8Z1Xe55
1ZkblkSuIAhC3llAb0MN6BufjXmwenHbqI+ej+i/RLOwNUlV1lgMPUWy+TQ3/S3Ml6OHrvXRPU7D
eV9Bbv6dDeN3GaB/J0boNCHmQrQHGVGUR4Hbe3MC2lLgEOoin9MYMby+8wfwyAs1NXO7ws/xfZTw
qdtN9RR+SsZG3ERNaNrnpA7sUUOP0VHSVfMD8VsR0Clt5v4oZBs/ArRHTkGqp2tlOEjrghHnbTUI
l9MTdkN3HH1Qjlcjgjd1nYasMn8kB//xZfpP9tJd/3EP+l//wM9fUNhUgvHxzY//OokvqtPdt/Ef
54/93z97/aF/XdkXNRr18svpude/bEz79XkUXfv2M6++AiP9eSXF8/j86od1O4pxvjEvkHh70aYe
fx8O13z+y//pL395+f1b7uf+5Z+/fulMO56/jeGyfv3zV/uv//wVL+s//vrtf/7q8rnBp/7PN8af
W7gnPL/9zMuzHv/5axr/Bs1BBLfoCEBWG6XUX39xL+ffJP5vaC+DInumYQHRdI4+2k6NHCNmv+Ho
RNn3d9D/GeOhO3P+RZj/hoWKIx1eJgCCouL9639f2at39e9390trmutOtKP+56+I/l5HpGf7ekBI
sBShygNECTjPr5eD6ZkPQXmvXAetk0eYxbzMnEUFxJGPseDJqibuMIySHxC1oDpo+acqlmfxVLLy
wzlcB7D2OnXJBEF/DceZDYyXjaGGgbO36srzvm0ylV8bAknFNaA4qaBuZK6+riTRdj3wmAw+vmVA
KV1ROcH49gvRaKh9JQTSF8tkUHbt87BjH3s5No92TO1pjNPPqQnMTd02vk+BHahbmvEGwjcQploz
k+T7IckLG49lVfgey27g7O0lAe0mv+1PDi3fUlPXKYCERqBnj3kmsmUn4mZlgM8qIBFpDn2GzokG
/vIAXL5ZkcFNq9ET1+ky+QUptaW+GC4b7OPUG6ILXpqnWSUdpCDjEOp5k1AHaLEeNWlFTRcWpEU9
dbJoQ5Vsk3aBQhiQa1yDPs+N3NaVP+iNHcaW0NwvTbfy8ha0P1uS7oNeNNS1wkLrABV4dra7tDEU
t/wlao5BAoDTAN2XtWpyAFFZnVw1oONQvwm+GW8+yUa7OzY0lyh8aXbZNw66rIjT1QelYkqgknnS
+EpDUW6ogj1OeIw7+xx+U1UosGXVvHnRs43JCjC43m1UCGcROvGRh8W5IWtWXJMPnlKZXjnGFkBk
fbesJqh5wsLcZZvOwNDmwzwH/M7k0XiBPsaHQTgoDyUmbjZB78uN8eP+guCxXfuy35thKQBfu+5a
M67nYAiLGm23AjnDJrD6GWRUqHEF2t8SHE4oElV6w2tofgOKM0paBzmF0kNwBfqDIesq7FxCe0wZ
e3Aj4dcsYxz5FuqfDpLd9fwA99IAQGPRX2qS7pDrAhXgFr5JGYvRu1rqvlxzBT8fmHsiXzYQ0qRS
Zu5UlvVejdWoKY8719/UDV/4AYRzCNuhxO/UhtQuVQUBS0GtYs+nEJRGXgMxHDoAFEdWoU7FVnts
byZXoqVk2UpwbVdWGZtAwHNaY1lLiKj7yx3wwI2i3uRA46jNfVAuKeB+llWgeIcdEthEADuTgS0L
jY8r5JjUlC1OmD65cAszxdhDk6KNp4EqMT+hk/6txXnfB92B9SNELSU6uPnnpIqmTdWnIy1VfkwD
UX6IHWjkaIP0G79nDqdRCzsWrCMBZX4JF91x29nJa15CLKYN5vQ8gbUr+2m1LNUhIW274VXb3sXL
MgsK/3NzWibYPFOOrac6dHaYrgFwlBBHljabaSRbu6wE6wydEJ4V0yL1wQv95hZk7/SOWf+YhH3Y
0rL35oNRFlA3Jy+6qNUD7Ya87ihH6wBag4kFp9Z1UJWeARuqNyha6W0G4X4QflLUX7cT/N6e/cGD
6yVaUrpZLXqCc08sJnIwoalufNAkAb7Wqj+xrhMh1f7cXodmMB3tp5572xH1pc+WBazapMpNDa3T
LiVIc+dVzOJsI72GfVvk2eFYzWMBgwsUz1yV3Hgz4xEdvPpb7mL5WOcQgNhawS013AQt9ZR0Kc3K
alp7LRe35WSf86nKDwNKKYWuIUU7VLxaeSyK7gEScIfUs3rr6zDaNoKpQgaZA6lxEG219mY4rC11
l/u7Ie+fzsiGQw67qQuIA7CZoqM3OhpPtdyOfUkmGqshOrtS1Tm2vlFNNIQWBR44ZBtq555HQINW
kQaFCg8W00zU666zis7L1NkLr1cGpLgqaFvqEqYWitrDcuhM2lzKNO4fZaod2Ii53laGq8IxoXag
5d5HmTa8mMg98uRzN0IzxODlpB5AR7+qe7CDPZvtYJCXtZSDSYtA8xH7qzpoEICOwHauYt9Wesfm
/pQ2qEYMtEZB5OyP5U8QwFEjK7OiGaDTqyaIgVFNwmJMiDnyJVUXnueuSM4HRTNZw9ZjjkMhVg3a
7cmuFyK5qTzIGERatJ9Al+EPiwHNhQ5h+CnKhxuo7tS0hRMXbVT/gFkOmUKb3gAsgEQ4iG/A3599
uvDhVObkRc7VV5CeCYQ4kVEWsHbxL+HkB63KnLUTNoqmW3owmVCfXLkhasFdjm9xRGUH0dZpoVg8
nQa/b+7bJgRePc6adeT5w7EPAFkGGhJiRUupENRLCEU+wx+gsJDc7nRgCmjmSjqqFkeuaPTBdXlL
UaWZ16BQN/CrsrbolYogLgkbBEt7OM7Aw2KJ100uFS21O3ZhBKfe/hYaY8u4cRomhQlWW1l+HFok
6UC4QxeStkm+Kb12W0OReDWEHvQhhKggAyQC87QEtr0fodG1F2PYXsE8ovNWEgDqmYKKp2BQBcTf
skpUe1+mQuJF8gW7Zg511u7GC5aJSh+iIquSDVoeIFQln+cRutNgD0aQ3oSr6HwXShE0VEiQCmgY
mi82xcLdxOjjtqsM3JwPi8nEIWoTYMjRgPvY2yAaDuMoLtFNwsGy6NLRVNdgp+f+cRIMakaOH6cs
9XJKOPh6UpLWowkQV58qlHWCFUr5QbZBYbm5TmYTxeuy9uvTWDXJeOEHepoo9DGPOfgin1JWqfA4
6fAyUJW81nW3lWdjSVm3X1rpF8LaqF6VHMb0q7AdxvtFVP5EUV06oorUQEkFIWK1Rm9woUkj2RYO
CRLFeciORGaayCpjDZRPwxogbRyVqGZN4jjw6FaUIaDzmCZ8WEMnNb/mPl7ORkBKLadl7erPLBgr
Q4HOkSEFwVeNK5iNlP0q6wGAKETe4D6qMFZVAdZQ1G/HKTEG8BY/HlcwIGvZPRvn9KVu7U0p/RH0
/giM8n3cI7Iq8AbHkC7QDO0+xH3aMzho605t8iZLn0Ph/BOETtOGxghKy0uOVFKBnimFoT0gmRO8
L88+ZS5E12UnlfAWtGghD7GZVKKHrY09900GaVthA/U+CHi+FjOm0s7TfrgBUg3VNm9sbbTRpEuu
bIhFC2EY2AJKdpy7LjtoCRiT6OxHxbna9EEI3SpsptysgnwAgly0cDHGTCsqCF3BfRNGNV6cSINX
1fUfJxiEstWc+FNQoId1rYPy2HbhvOk7Ul6UTWg3Xpl5vGgzU03bpTeeXzDe+IDKN3xcwSNghhLa
RFhNB7Use3jxiIOTPPTg9TfsRhO6DTJBRQNRv9QiTih8h8JLlMvTUzlbB+D9zOBq44GyCMZbaz+j
kKTW0VLrk98M0D9IdCHTXt7wqSEaCwGNfwCBL0gFjRy8ZQTtUROf5ojwbW68OzX5ghU2FfogwFdd
S6keQpbAEnyp+JeFzzu/aloYJGv9IXXtxKmVWfQZtD63M1kXfMOL7Xeslsk2d94NUo4pp6IVbYYY
vPwI6tK0BqItfxqGwLcbPmkBDo7L3AN27swcRl5CSowot+4alz1wnNM1tT7QPoWsmPtsPThRRWXd
PLnFWYD9o3Fb2prALqmPvH3eRfUzj6pqNfqz4jTUQf9l6doARgZAd5AIUcy6lcOh8kzcwZhaQQpu
mchcHyGri50SsM1kKXIn68dlsqASRqmdD3aR0FFrnVnyfeb1MIQpvQCqqosRI5pjproPksXmIN8D
OrHNoHnZrpyDLiGFEWjCTlm4EHLiJDYgL1StiHZKosFm82hyq7kd4vYyVmyYVnLGdkV50nW0BM9w
LPB3Nrqb0nPrCNBDKddePwCr7FjuopCieTIsNMrHcN6ChtmvxmbIfyeuWADknCzCbEo+S9vY6xpo
m3jDHSI+t2ZYY+0Mq1uhlrvcwhj1SdUp4ut4UHvsBK5paT705nmBP2GwMxD8qY56ER01jfRWvvFg
hKRINdzUcPD4WqU8FBQ2SghD5zIm92NMBAJLk5J+3Q81Dt55mk/NEMf6HucIgIy1z1S59rr6LhBh
3R1Gxhe7SSBEM2IQqFZM61KN+uvA4X+5ca6/yl2/TSPegJE768eEBF298jTPPpLQYmeXCpKUOCe0
uurTrrooS0E+NzARS6mFBdEnG9ftuOZwAiSbCnog46bRCKgapa7RxMcqjnj+LGqkRysExDdgzwHS
NyfjuNYMW0phDYHBY9RWE/Q0SBki7sw9S9ZQYoURRt/1wtv4OLw4DXy8+63vKuhy4lSFRdRYSbSr
IWCWrEBoSNLN4KR0cGnIkxXzXBVvRmSNydNk9RCvK3iJwtanH+MPANslFtjsWVdrCKA3Mz2bxd00
KJsNGw5hW3MUHJy+xI4M3TsFZju0CZvmm4K1er3pchk8IIJRaqVjew6TWLVrrW0vy4Z1n6c5zQYa
eML/mMD8EnmW5W1+9OOqu67yntRbgRYJorioA/THj+ymBFpdnggytXwvAXrEwa/7xH/M85oDKBX0
3qkWLNkBXl1eKt8TDLQ30T20jM9iM7PR3tRlMH5WKE+u+iUqv+l2sJsqmBOa5txvMVsmRLNoFUVX
te/AapqCoWP4N+05TTiTl/4UDe6WuLhesYAsEe0X4tuiBHInW4+ibOXJQHNyQEyaIogcuAbvvjQZ
sqPSwTdzAw50OKxJOcblxkDH/iPMOtVtvpQmgYeJE7vIYhN47PLSLw+gCzqNuB5ozoKDA6tWkoSn
1AM8AO6Vh5r51TboEdXQZJjCa5v34G/O5Wz0lhNEBRR9wGo6tTlq6zA6Gf0i0K34KJdxag65FV61
1/BMRtDL56Wo6oWxIxRnkAQ5NUUoVDuIHs/FogS/y8B3n4tpQMP3KorF3NEhcInbe9ZPYYcQdv14
4guStGvNZC4LL5ehAlEpkl9YC2VGKD775QZxLo4y7frxUx6XlUdH4yUXk8zCNSCsCGtULb2bmdca
pxSaWDgJ59vkLFhkIJFXlHGEhqUU8SWk55I9KjH6WtXVWVCm7WjtJe1jCru8I0KQbJ8jX7mDKg1/
qhkU2NCPygIaIUnHWXq2wMSEswOjcKCD+1EWTq6ooCV5tH3gI8xpunUStvoAUeflSsR4D3wSlyNH
8zr3YBNVYjsoprac+WUayXjchQGaMXd1X8ffOMiQaK8Ptm52ufQq+KIMKUehytoAOVebq6JNWNJe
Z6NYoCVQdwnYsXRMpzb/7EVoTFbYV4fqybqmP6oB6+4q7T3S7JzwgFajfmt2cZmtAZ8sC1Sx7mAb
dwfBvo8yJ189U/ofXZ1iTQbD/dT1KOB46rol+Cq/vnE+2zUZOjtZKecrg3jvrkeojX4WOZV9syNZ
5sFWh30YK5x7YMQOtvmMoBUGCMNNrvtbFQYvTSCPofHTVSWbdaen55B7AnCRcc/K5RZthZyOun4e
zsZkfko+euCuUUu6a5V1wHU3n4iK74TvXTnYxh47VnKU1AC3S3h31Uz6jEC9cDkmmQqWZ9J1n0BF
84ssFWTT9L2mYByMlDfky5BU4dcanuHY6HI0ORR7nsJq3bXV0ct7lGhy1FHqdFoRwwQdcz2gaBSe
J8wIzwuk1DTQoDqB+bNrenHvN2pAHQZRJ2b7i0PpngY2vOWy+6A0MiKiFzonvUF2DvNqJioN6+se
ec7Ol35HBGZT7chD3vbLsG772eAS0kTF7KFaIqAgFnXEAX1ZzgpnXDSPNF+mKzLk0MdKblHUOXVB
u3dtAs9e1D1qgn0rQE6B7lBRLtWuH3y9d54FrjyUm9SfLjzdXkaI4ctKJnRJ0EcGIhnisPzoEq85
tb30ERl0V76tEZckZ4uPaNlUSphNNYh8H8oJVzL1Vwi4NIyfLeWkdevGZMnaH8eHfE6vVZB3QO+x
I3gr9z72J7QGYEnzMIzkG3pb0TFA4+rgLNJcFG2GC68alssgmS4Ra4W0S9NdpgLU0UZ/JZPyhbUx
gTvD8oz+9acAYhdrV1f7TnjiqDt2bacOxN7w0o5zfBvV6En4ZFa0BzEL7J2u32sIq+zgDWBp0qNC
lZososh7+osQ1nt7gB8ec+5t+h4XiNOfInA9wGzJrcrFc6tgSLdTXV+qgEz7hMvbDjSWAklkick3
iGPnER2to/M7h7IsKGH2M6w/YxrGSARhbOPTrl76AmrvJQ3radwDgncFYdK7palRRrL9fJVXdv6s
42wPDecPYHQ9ic4cGtAOt1E1X6GaMFAIIN8GiN79BcYmswXyuYHpQdQHZCfRUTryIIY3UUOg4aIX
g3lmlysyhf3Opf1WdI2lOIYwnbB7r+qw0XcYpocsIJbHOaHepSp4HmpEvwCZO1r1fUpbr/F3iQ5g
UKjCUxs6c5WhokZNX92rpLklsvxkMqh/5DjBEW2gMOCXLzXKMFXun5IGkWkpxIjnKnAMmfxGZ6o9
dDxuEY3UMCGrkUjrtTu7Z4OxQh7Z7E8bVECuRp49ReVw0QXkCW4HkGEGt/UcF5lVnTNH0bX/pAEc
XDGxXGYp2OpzoI8sqcannNsKjHWxH+r44I9DRuEdNuZXMCV0yCNlEpZrMcTc22mYpJId6vwolLYE
CLIvURsO9VeVB2678Co/ij5Y7nTX+XToeXijeBbdJ4tcjrZlIXSo/Y850qw1JzVgqRDvKeCLIPnK
6dntHDQbPsKM1aetndN1KlS6MYCr3uqSL4eoLxssz8nbmBnFfz9U6WfToKCBnsna9giLuOxx0thp
uJNl0GwUxCCAsuMXqXPVnrVDsEmlbOnYo/gmxaGruvusWW5AnbxniPPpYIb0wsK2FrZmIH4jIA1j
KAWOyQl6zwpkxqQsuBCWElgQALDHHY649D6oxmGFOlNLWxEGFwOClF3WwHjU5xdYuAmtUJmjwCV9
VP4i95UWza4Z2YLURS6F7dNmHQhIqjbjKY1QnWgqcWWk/zAPyc7XfV/EKJ9dgKQ+vHhoBe6YmRb0
mRtXZCo+ilYT2HtP+zY3e5dOB9005R3rzXxkkKZWRVpFe5YggyyjSj9CYRMlw0VeQvt5J3lTnaLa
jWsV2uooYGb+CXppX+JsIRSK5VA0yMaHBSLb92gF+QUf+mrjMnWY5AS1F67vVdq0K67CA6wkaS9g
Q5JFTfsxFOlEJ9N9Zh773Ou2cLBe3zRkGou8dt8qLJKuQouNenXXbESMnXZB1oh0MkJ9AykpvrUK
LZaS0WxTs1hR52DHiqz4q4SnUQrCRK2CLcE+shdx/RUJDg54D266QwMPI/44ZeWKBPMDawZk0Mw8
JHGffAJMINpg7uHiM83aVW6r01lpYIHc0VdHli2f0qdStB8NHii0inDNwxBup7nfx1Wyn6ryZMvl
JfQtXzUD2vuFExGcO8PJsD0aYs1KmxytJBTNYyjPVd1mmGBHSrq2YwW6a+XBYJv6EPnmUY5kXGdD
9iEt5SdkJ9+ixVxVZx+LIRwvERfOKxsRVHRMtALivyxajooNvvMuS0YkPHBwPym1PMcxNiAjhxQQ
y2oDR6WTjTK4x0ClNnyuJWxHAQiMpnLDshF+Xt0Aag0KmaKljUl1ESvkt2KCEc0KbOD8XG9Lrxwf
8TYzZAuQfSNHgDuz9TR6W1Rg0jXjefdYZ11yyvGWvxK/1M+BRx79RQNpCQ2FOcOqrqW+gq2y56Hh
SEpRoLeXXyLiaqMdBEFK6NbGaJive4dHsCqrUn2YQKe84VJu4EXqDpa1PaFLli4PkHieJXWwHh/R
kPISYVZT3UPx3Ytq211ZVBUYnjFZmjKjcdeN8tYuw0TWJlBGbpBJOX7beCGpV2REu2YmNjsobB3f
KpTwT75x8iVMRmYoOF9ieiBVbX3sCGm7y4ZIHyq1uJqawE2kOuHuUn7FISBDDlA78jcNaluM8mqM
tqiawYipruDkyuAhW4rsaW6aUwVRzAayTThIa/gp9uG8Asu+Bj6l24RtlW0cBNMiChpcf+ll5NSU
rfdFYK5dB9BRg+OXhoPLbDe5K1FqhkEv5LoPaBGXm4B5X7HdXLZLtK7TkRQ6YyBY82EqbMdXbVnK
GAWEvFpL2NB8JaHjBZZOXEyAgj5COAaHgHFXQylBzu4YZAwXsGf7qOkRf2OGQREXiG1G0DJRxEN9
6RtP/MWTR1DYgzBBshl1DjFFxDaVLOu0or1dgLehrY4qi8Ud+iuSVsvGoCzKNn1sy8d+qarPEqJt
lqLvPAWUt12yNkm9yuLyD+Ta/ws8Q//S3o3q5WUEoOH/AxTDGZX5ExiD0aN6rsXzX4EP54/8gWIA
WPE3QLIBEDpr4xJgBf4bxQCS4W9gFEJhBhJi0FE64xv+RDF4+AyK3We9KijPESC6Acb5E8jgxdFv
KRR38P9nrg1gQNnfQTK8BhSBGgKgC9RzYWcHDZqz6M1rGANruhRZhguP6RU6TsgsxLRyj12PUvM7
oLjXgInvR3oDXVpYGaOCYMMjtHVwuKBoBhEuuqy64FIhwkYE/ZfX8Cdm468YjddQyu/HewPZnQKo
iQAoFh6xyUKMABKaRTnJ/8Ug0HMJ4RsJtS1A414/Psg7SeINc3AElxzdh6ew+YLEYMshIP7zuzk/
nX/joP64G3IGnRCClw5O7+uBmlSJabYsPELBYj8I9BMyjsraH4v4FSbpr8/sB6OAQxdD8R1KGdD7
PWPA/oLxwl4MsFXTxUc2WXc/QjljhYpkikKKjt6Bk50n1psbOguTACOJXiKm8puh0knJltUIqgYX
ZpDKrZcCCuHlO0J2P5gEZ3oCoK0R4NnJWxMr24UgoJMoPrYOPMzIknvDHF8v6KacZqvjd97S79yS
t3cFrBBEZqDuA7D4m7uyGfMGSM/FR4CUIaoCcm/zAEEK5IqTmCCKXUMYvaaCKIvE2ln/UFVMPcP9
baoK3eWarJkj6Jx58aLqlU379NlI17NNQEaP47iR8sxZQYs/8uU3PignCtGiI8YEGnTXdnb5TvZV
BejGhF++c3tvqTXn3QIoPGD9QWKDzPnvik9/mR9GA1CK8D0+RsLn6zEYLmPYQhfcy+Kdv6SQRfOu
mtg89eW4HGD1rtGHyaJ3ZKzeIEB/XwtgPWA/BeEPTbK3BJ+kh1jPaPGQQ5jKIh70aZyPJ5kBIaFh
xIZW7pr0oIXk/h7Qk/eW/I8ewtlEPk2AgfwBEDLuYBk9Rgs5xhU0BCPWzzdtcKuVXtbxONbAF8aF
n/lDkSfIQGBhfUXSKXmHuf2Dq8jOlI8z+RQcVOj7vF6q0BaRzQhlsmMYVMNjYtpyB4jqJ2tltRPA
Dq3n2q9OZl7M1hvGHj0WEez0VL8nYfHdOsaZhiMMIJOzshKIn6+vo48gEOyyzruAqECyhZPGdLcQ
1PB+vv19/84xDIG0PNis0MsG8vX1MFCx0pEOjXehWJGWy2FK+68gsaFbk/hIRgGwcCDvY7qJE7v7
+dg/ukPgnHFIYhtB/P3mSU9dUDnFFu8iC5B6QTkpefr5AN9tUud7+/cAbyXg5oUpv4J97EUY3jRo
j6mVyfc+eWcrPG89r7YmkBnAVSVQjEEZChvv6yfYgTRjcp3nF6ONglUgyF3sKTjRhrKQskRFN6v5
O0f+D27s1ZBv5gbqKarRVZpfpFf18CkIH7LqQUcPP396351Zb+7rzcxwFWdQjUjyC+Y/ufaZBPu/
yf7BhgPmUZJDpsyHQB8OrTenPKTUdOUB1Xn0ILEsIfSah8iL2I1FD+fnN/ODufZqpDcvyWnImsOE
iB8NBG46km2NmD7+fIgfzINzJArVTsR9of+WQDxkNpxQxEI5tTd8i+xtn1VMr1uWXFRlP580F+8p
r/7ornDYgzMNfXFIQLy5K1vPZhz6EUMytR1m90kl6fXP7+q9Id5MNavYPMCYkR+hjM1plIJi0pP3
QsrvQljMA7hbgP5wppCQ7M0gAXpaqi9B2sdCLZk9ZN52xnE+Yhq0+UU23I3Ze6ZKP1hCZ3IH0gOw
LkA9e7P5/BdpZ7Ybt5Js0S8iwHl4LdYglUu25WPJwwsh2zLneebX30U12q5K8RZx1C+NgzagqExG
RkZG7Ni7lQGaJRomffUO9cnZ66T+PuSV+Ib9+2tHdHGlcCKrM0DomDEIoF6haj4CA7xu5NVjY94/
8koGJ2CMkEVxFDnxqtDoMKJ8ADeU63Smkw9dNB7sFCTwWjK2+LXOrM1be5aspHFs0WIfg1Pqpwe1
TY9KJf9C7X6TO9TAollfrnCN3loJeoLW8H+ixfkqhRyQ5msnxXTRTlXwSS6bQ+20W7880jcJVPVr
V47b2KdJQ906BPmTxu+C5NkPbtLac0Ppe1/dpeHPnvLR5Dd3ft+B9NhFZrxPnfiAGsJhQBIus2l/
Sjd+Nd5f/0KL7na2Z/MXPNuzRrZKO4VkGhmMYK+QU7CF20HSNkb6dN3SUhg63yXBsXujMWdsc3AK
2vtKLt6XU/DLr77M3IAofK4Nub3oqgm3H5N88+gM45szv9flwjrQOL01acGpo6U12TdMZTj1d2Wq
QFO137TO/uzzIB3KrxJQXgqyyX0Emieoxm0+Wds2O0bdvRmNrmZ5G9va+6siqwvX2MUPFHbei9BK
rGyHyJ8nzl4mwXzfDnLg6tO4di0vxUo4FmbCIWoLrygkQnkwlaJVglOSJ9W2hWhu0+p6env9Ay+5
0rkVYcfHzgy8xhg4BuFT3VZ3lJLpfx1TelDXDS0uB+4ok+STB4E4mBQlNSLwA+ctlj8HRb7tVjU3
l76N/ccCr6BL5wkZpuqrjqU0UkKHAYxrdf+WPAZuJLhMQEvDnaYJ4arNmxFYwhScPOXeH7WbXAZF
qhUrz+7FpYBaA/NvMN4qDguCO8+0ovEIwbi+1D0W0/e+WHmbLNpgMo+aiIyws0jioZq5bNLJCk5R
dudNmhvXh8hY0yt5/QDiMmH4548VYb801BoNuwzCEywhs5aWzpSH6Qe3k+cXuzBS70yt+FqEvVv7
xjejbtKdr1XD9rrvLUWx8x8hODlQQ82Dhio4TUMtgSzSHaBZIdO642DQkfd3MrMNb7GJTLY1Vy4Y
xhSyKUCOchm3fMLbdOw2HXAcG+oKUN7jp+uLWzzBZ4bUS7c3qLFXHTiiU9uhuqw9GdSFuKSm8V8y
p77k19ybf1YkpPBMeBhGN9jBKXf+aboCnAxTQ9rRLord9RUteiYSN/LLW5Wn4eWKuNsgl6GQcsqk
Bz+ydtX4IIVrCcDittGwAtiMeBYDYpdGWhX4fwX31ylSf1u0HuPovWMnW70J3OurEVkp/rNviGvw
Mp6lROfa8vltPbSZZFV1GJ46zdyUTEjY6aHs77IfMfjqLLsZ6KPSZtjKGbBqRkRWHHFhN22qaszi
MbJuUQu5NB/3SURXal6o89BoDwHvr7VQsvTuv7AhuIZayU1GmzqkoCYdyIKtozmGu2LfjMnNWNYH
KfklAbW6vrELNwpsYsRioGI2VQchtLSW2pOo+uHJ9vr7qDS2EAwHm+s2FjePNBgzjN5TyrrcPM9q
G5AuaXjyWmPP01gCj155a/zaiys5syLEitaUomZAe/AUeLTVrBJ0zhrR9JIJqlDQCKLsjR/O/36W
MuZlFwyy04Snyb5rs2rvd2uMPgsHiocq1XWTOjG9EsEHHHS5/CarQ8Bej6F61w/5p0C90+RkpbC4
9EkIDSpimPTDOcGXKwk1rw6S0sCfzWc9/ST1D02yNsC98Cih2fLXhnBm8pruR5To4UkPpvYI5yPy
prleHCjpH9PCAu5WMzlll/f9OpfX2vqEfWwmuZTaDtu1/dHpHiPjW+P8vu7VoojtHJIu1id4w2SH
CgokZniS3tWKeTBuzHEzdRvPjzbacwo2w1IOetuDc3Ut5j+vW19ylPPNnTfgzBUbVetbWGnCE7Sr
mzHblcaXMJU3TvzzDXZIn5mIn/UDRJUVvWjtWA4Mkqiv5vAEh6tefpblT28wQqMHwgoyDGi+LxeT
DwxG6POlCHhEjw+hq1jvII/634wIO2ZmihRok8WFODr9zqhDoKnqCKCK8aBw0G33LeYcbnruXlRq
BHNWDHlDqRJYrYCxZ7/Yms0RIr0tmPWVhS0kZnQIHJQW1JeikxBeB10v2wox51OlwNKk3KtR74Jm
2OpDBRhjhWl46SK+sCZEDmhzvbIFxXuCGM76AlXPpkrulWlDgymo37XMvBbDQ58TfsF0xCCaxzWu
scW4QhdNho5SgwRTvfSWbChiT7GIkYNPvQDAkem2UFVtKrnTt8AdPeYJtGlbjXF/yL2iXnHWxdBy
Zl4ILQxlKY0yb7fkjAz5WhtPelgtw77kM8IjnjrYzABGBNWhdb5c5JQGtiS31Rygm40kfSiBOYcD
Y9pfQ643p/piPSj5LVnRln7ayqNmoXaFZgecZ1DK0fkReXpb2aQoFrTh6XHMmVlmdiMBmMRkhDVo
e816wzvtwpyQguRRhEJFhTl5mCns75PqeYoer5/GpY92viQhUYU6c7BAU4Wnojvm+VPY3o/Gyq4t
HcNzE0JVg2GtoCy72cRWnzGau1K6scfnWlkJLIt5og4LA7TNHHqGcy5dw/MUoFiISJxqhs1IiYHY
fPIR7Yta6VcbFCe4WJip726bOH5/fReXTav4JcOscwYkmC76RGN4hmsVOiHtFnHgcOP07bANlYIx
WznpNr5XVgfqe8pJq+r+ABTfX9nnxXuXdw2dQEgzZuGry/VHUhKWsiKzfvU+N0eGE9pyO3XarzSs
7jQ+gCZNt3PZUCugApcOXX8bZvJKi2nRoc5+hFDTk5uq8kN9HpVU7pyq2sj1/WqzbPEc6jpspNCs
08cSYoBt1HGHsB8JVKXEwK4c83YGx+5aRmVv46LVN9U4vpONQl+59BddWScr1Kn8k7EL97HZ62ne
JRhuikQ+Kp1+iBRlcm1g21vLN+xtCP5wpYa2/FkNGu4yhFnA+IWw3hZAqROII0+Dgdpf+RB3N6q2
y5tmr0hbh3pkaz96sb4LlWRHVWnXfbvu3POiXkVcA35jml6k9yLPW9/YjPEgX3ryIu/OAs1Ge2rl
6C46zZkJwWnsKDTNqueJIuePUwGAVL7TzDUVmkWv+WtELHsxjiqrVoARptC/kp1GMVOA7Satw/su
/JkkK74yH/lX28YkEYoV5MOKSFc4eSAuR6dgTemRaV0ElY5Um4N05dZddEmTZEoGlAHttxB5OmWy
S8/EJQeoH4BxuRaUn0a2VcL1c7e4JKi+GYijqoErXgYYJYmqERoWtg4d8DBU3Sb/DbxyB83NdZd7
YWJ7tXkzX+Usy01IFw6a0ydFU9SE8jxhLMb7FYx7td3bxruJsZZbxy5cmm0hqFnddD0yLDPr9v34
6/qvWPTKsx8x//vZUyJj5roOFQ5eFD0xCOg24XEKf1y3seiUVInmIgAAPJGSjtFeFEZCYrNDemag
vBwpblB+9GFPKfbetGJteUV/rQnO4nvIQJQV73QDpfOq2qYQRhfB/fUlLcaLsyWJKUWGuBlTnwRJ
tXRN77tfvOkkn1kQLjom04o4r9k0pBEa85Ofwi8TTPukG1znsZrWRBX/H2/8u21CeGKcPqoGr6PG
BimPOnyImc0Db52Ht3MrCMLEYmD8zpA/RUZ6MLR2G+TNxscj4zXIz8reikElNpU+ClNWHiQRpL73
nhdvrn+9RReB+BqYDQAr6lKXTj9NkhNYyUiUDNvfdWtNt5NpoEeh5Ss502IwOTMknC4mfYwhMdnU
IX5SUnDcGSl1mm68bo0ccc2S4PWKV+lg5LCUTQzTqPmR1g0wh22WP13fu8Wvc7YkwfOZh20LrekJ
GBMTQKH5zDD4mu+vfR/B90c9hXmrxcZkPaSBtsvqH8qqIMmaEcHhKe8wBwotxMnmo8TebxAHq0nc
8ldBPxZhnvk9J3x/OdLrVGda45QqyaHPpo2U/ma46gR9yPWvsryYv4aEz6/5WeDoPjtmlea7VHu2
R3snVfbKuVm8h9Hd1YHOQjH6ksWdXRZF01szFeX8+DYsUFwMyYP8zjeRYuyqJFTe2b6yJsW1vLK/
NoWzmjOe38kGNtvuSVbGHR4HqdJKbrZ4Q4FyBOJskmKIAaGQ/YCX/cSrIv8dJ9rG7G708BlJe9jE
hky+/fcfC9HeF+g7cg6iV0BU3UbO4FDrDzL5UOaSvi28qD/UcZ6smBLFkV7qlDQQdUid6boC0L8M
dXUbV60OJhJI0nRTQ8pmc2nFya4O8kNeHJxmPz8i+7jeMfu4taZ7w2r/aVrEk5D1iCXGmadmPFxf
/9KpmOkOAZpBHwso+vI3qXY3OXnMbwrDYUsqp2S/M0SHhjWxmKVQZYDxRkbthSdfOBR9hP77YCfR
KfE/jf5vmmDX17HkNed/XwiF8DFReZLS6JRnIHvMjabEm9j/wuywW3FBwtNz3d7iCxxsN/BMRYEb
XAR3BLGhl1MzL8jpy31VwgAxxSZEcwgj3vjFTKvAXKbLZLWzKfwh/To6YHSv/4il8zjj24CGUXaE
FPvy42lW3OQGXEInxX9UfdmlFSaZj9dtLH046N4VqIUN5DTFYY04m9pmUvPolCXpA5Oy4QZ4WPGG
YEZIhlaTOgIiMtrlQkrYrJgUz6JTWWe6287asDJoIIYni5910XFZO+bwhjhDSxaNTpqzlBEFj6Qu
jCZ2PkanUb7z64eO8bE4/6Z4jMild6Ozppw5fwvxhQF5MPgEXjOQJgs1hDBx6FHAHXmyI+ux0DZq
+y1Sb4bsJhwYBCs+8v5c8Y5Fi5DnwlgGhJSn2uWmQmAbJmiOR6eu3pHz5DZESObYuLnuUzK1NrDV
fC0Ne3/dX5TXJ1GXUWoE8MQ4EbVLMcoZRVoEg0+j4qe115Ntmb5TErf94T1ToRkU1xlO5XjQe5dJ
hC4+TmbtBsBb4HdecarXnssP4Tk1Eyaz32J5qgdMmBR+GZyc8dRC2rGmrrtQGsYA4zGmzWJniPPl
Bo+BXELFPesp9Tw5mnA73UiV9xGiOpDUD/3wPGaF20OFoEne+xFqkus7vbjRdCYRxaR9qIkjCWVh
mWMw1cGJuwYeIEZo6ch3SuU2u0b/Rl9xxd7rjIMRMPKIWeKJcrSo4JxYRVYxix2cSqt2w+57DWNk
1/9MzH2QRivX0pItg5Eja+6GM5UmnJakkFLY4YGBaB3a3ek/02fJmoBCb2C6ur6Lr2MoujtoC5C3
sI0glC8/otMGqAnkJACS/htGto2THBFQWYk1r48iBNZETwATsy6NGN9SBSraKaUUBIPepkofSiTI
nafRfJKyZ/WL06+8iBc8A3PI7cxY67mvfLmmKlUHo4Ye+pQz2OpJ0lbzvsCUo8a3du6QUP26voVL
B+HCnnppTwKRwpg6z3wFxqLCU9yuMG6RwTzYSveIzhA6Vb+n5rt0m8zDyD9WrM/H7DKyzpv7d7XC
MYSCYOjtkbKJBIOBBX8VNE17zypgmTxGTHQ7kMrWhX2DoMpelfNtAR0yb4CV07GQEPAz5gYRs0qz
gJWQgTCggxbXXFkxneFWbVS4Lb+P0eOYQBib1K6mfRtb2Au0tbtzwYE5/ogxU5+e80rBrpfKiu/k
UJU4cALZTKfTwqHPvebCC0UJYPSAHeeBBOqLog9Trg0hWQPtPo2/5EMgb4tgdGM9cANdgWVj82Dc
moepu4FgMa9Xmp0L4YAwS/GdSXQ6cS93ztljZw4Q5eiHVK2snwrsXUn0uaqenehjFP1c8aY5sgje
dGFKyKlsq9VtqcdU2T9F43NuvIeTcGP6n6zpAAeKBz9y/mXF5nw+rtgUqyz6ZEG7BdnmKY/rTf0+
MG7C/F3kHYYfTfUJzjlonxk3o4J2WDG8tFhaSFRdKHryyJ4Dydm++l7Fdg8cnSA56d2zXD7FzzUM
Qj7U83bzWbf9PZTZu+tW54gqrtZk9JdPyYQkw02XRr2csX2UVHi5Vru5sOvZDgO5E6SZK2FwoUUO
DvLM0pwhnC3PjutJ9ec6Wjq1LlOMUv0lq1TY2Xaaw8ysm0uJO8rvgiL4qKrpIXA+eePwrwE+/IYZ
p8QkCuf0JWyc/Yah9qZInlfbSRLEXFIPLa8FQMTUoty9vrGLR5Q3iQx6mnDIuM3lekcPFfZUGUNG
aXNX15qbpPjgwx5u3UDbF290+1HRma61vK2lp7u5S6gm8SmIJvhBvIfrP2bhymPdf3+LsPem2kVa
m9OXyygZFhlMpc5TbFVod8Bg0KabKAjd1er2Uiw8Nzr/+9lmO4xlzc95YrASPzgF9B2Ztbf75zcs
DRmAWWCNB6C4zdDlGQyROBzXSbmp7IPWOtumMbfozD1H9nbSNah95JvrRheyWZ5GtHeY/CLVFDu+
eda1pgxT+alNGJPoCl2Cbktbk5NeOpvnVoTLBFJf3y57ii+qlBxgjL9py3utp/CwhgNYNKQQuJlM
pnsuC2lXOhhd67WQVWUU0nbA+YpDbli/dQ7gXql9eyXLW9w9DcqD+S1gUu+5dIxmMuwe7hSmqGDf
raf7MV/TOl9c0Dx5SHqMiKRYSIrbGiSlRAyf6Ts1dD7kfCf5x9Xq4lKeoc7dsP8aEnauHaUMkiQM
KVC3WGmALIMKJW93S5cAZsIODrdp2MtO9JOyw7frTri2SME9Bg0dsGa+h83pJoLJJvlY5NFGgZH8
up3FzzULckJHwUEzBDt2waygZzA5Qz7lMqyjpdPuuoWFFJnpDSYR58cTCvXCNa8l6LUxKsLkg5pt
aZJ6ZMqm8jVpwn1Bu9kaVq7apcjEtMis3Mr/WOJjXEvKmP+byYEIhQRIw6eb5t93Upj9PzMhOMYo
aR1KrZgYm09RN2xrKIlVmHWub9yiC5xZET6NBr+UKuVMAvS/c5ZgWfeMc0zF03Ur818Rc4TztQiJ
SUGyC+MAaxnUahMn5a4c3sXD+wHa5mJNOWttRYIrpCh3WLSaiaxFfWdHI3Rsz0P5RY2qT9cXtWgI
HhWqrGCG5Jdn1Nnt1MZSpzQyp6eUEQUtH5VRu6vRS/CrlURg0dnODAl5ADCuyvDn52atFOTmyvwC
dIzvXlYaK7fS4ndiPhUYlDNPigq3fJXCX5+hwXSCF8AdtWNMl/BzE9FW0/Pg9/XtWzyyZ7bmVZ9t
nwJwFGkJcCGWXk8f+syTD+lof2gs5bmaZTng1v0BfVG+cnIXv9os6E48otbqzP9+brZWUz1oASFY
cpPvLHRONnnm/QP94sxMGw0r52sx9DmUIxBznzE/wirrSR710sBcYlFrRUiKy54Zw931vVzyECrX
Nm9V6IH4j8tFTZUHk3uR/AfqxxlutPv1KL5mRDhYYYx0lz2jbGLl2BgVM7B3Jrp711eytF/z4ASV
Pko4JEaXK/GKEmy+Q62jtrTyH6Ury40hRfnKA3Shd6MD6v1rRvgskd/qzZgN3LqOk9/AP66BtUu+
J1WU7pMEpl6zUUYUb6Z2NyCEvvPUWIZiayaON01z103o4/WwfN4oQeiQ/E6QuJvm6ujKnMeIcfP8
ZwrOOviq+R8QUIU+GqSfUd3sBh+iCs24sfVj673TYMrltdes1riWvzagLdTfkYUVkSVK6aH+F9LR
qncMWtvjPnu4/qWXYg2Vuj8GhLVpBkQ24USViYTnHRBDe1fp2c4yupTyTvBBn8KVk7+Yas35qa0Q
tOdK76Vv9SMtO38kGzaKwtkVrZRvkbefufr7GJ2iKoZSEpbBDGHSTYEG3zco39aqzIvbSiQg40PN
mqhw+RuSqDdbSFS5nZTvzE7Okh5B/OP6zi5FVqr1jGcCMrZsQzhDmQ8TiOrFNAGtraweIcXbIjCR
Zt9BLPj1Snv8pfr4ykfPrAm7Cg2uKWcasSdU5b3lufI4kimP9zSBdh2UdFL1PdVGkrJ2Z6v17fWl
LoYLAy4XqrFwG9jCUh0lLIJMJyZl3aGyXSiK/7e/LyzO60bOhsTfH2AzVSB1ncK15HgOm6/272wJ
gkdIwySNFmpOJ73s97Ea7iElrSE0jeTPufaIGNBq8rp48s4szv9+dgU2Ro/Sy8SiIv1nMkj2xgni
LYxP23oMniNlf30LFz3+zJpwN6WyhDDVhDfC8nqayurDfGm0fvWGwgx3uo5kKlUZjtblojzF7mSE
jfhS8VMZ/Yii41smQrg1KAqbCARCmiey7HAxxC0qUoBnYDmPnz5n9rasPw9rrBOLR4qXEoDwuQxM
4nC5lhYYRRLIFLqSqEUMNHej9PNkAthtTGi7dUgme+gUAkoUYXsYU3utOLz0ySjk0b1FfJ7upvDJ
FBO+zLznNW+ovxOQTjRRWkxf94uFKMVf51ORtdBXE6OxBpW+nOUYqTpaalq9KdpDEmlbihbbHILL
PluJFQsHDYO81UCjcAOISRKwkdHyFLrSQODcyIs+6GjPRio0gqPzaBjhsZWPjbXWtp2Pr3C8Qboy
lQ+gXoWqTohQlWRWZWuW0alyqN2ZpvS5DuO7RkLLJpOt5N8/FQiGQNoBhMLBYQiFkVyPh0Qf4hdc
RkKLslDuevv++odbCB8XNtRL7zSijCEAL4JWlAblqHvH2BrRA7vr28cqtLfXjS16ydyngC2NZojY
pfR6cjjN76KTPr308dNmUxp6sFc9GTUNuX+SSj/nfW8+X7e7cATA0/61K3y2RreTCWEZZDkbhOTu
ZPupXiMUWTLBsqDwnymUXr1Ect5YMvTK0cnp7Tvfa95RMe+GFSj0/DtF94MglIEDmipMzAnrqM2u
leETj06WCkrnOUdx4fpGLfk3wwUMvKI175C0X3rDoNQGA5JWdJqzRCgawr0JAjPzPl03s+R052aE
W7LWMpjnGWc8oQ885MletW/Vm7BKt3r09bqlJY87tyTcjpTdSq0aWZA17qUOSQI07L4OxkxVrmwy
e5do/36kEX3asy2cf9HZfZyhmVXIsh6dNOfJsO7McNeVwYZBm/9tYXN8PDPjQCVcky1GJ1+51XuY
k6T8NBd74scYzb2kqFbi7aJ//12W2CqJ4MNuLE/Dvye6tJZXu/XM8dimv6+va+m6ZP9oJDK4RDlO
BOJNseHEmeSBjMlAaFnpN1VTb+W+eh/lzU/EbDr5uXo2AkqCUy5Pb9lVkA1gUKFDA3RwuauV11Ve
rUGynCMKY9VFtjWRlq28KEH0lGG1CQ6nn9cXvOihZyaFehBEW97Up5jsFeVDMks2ZpAzRjB51PWt
nhS7wM/fEPNn/MZ/VymEEfg6UY9R4/gUm5FbBKa/ryCT3uS9Im2qILlJ+y5eMbnoPmRz80MdLhux
r1hMEMZWM4hYTXYtbfaI8mRtrjQSFo0wgz0PR0EsJ3KjDVJdMKhCG0ZvUWk8BO3Datty8Wvx7Jzn
nyBMMoXTnRRBBCkuL76wV914ZLhM/uEVvDqBNao3qrcSj5dPw5k94ZjHUh5kWYm9Iozu/bLfTMXR
nu6UcN+p9U721E2q3cbJt2Ltfb24l38Ni2N1jlTKEDloFKyV20xnRtG0dzT/P153/mUrQAvnK5Pz
Jmyn3aReDQE+2Bvq4VZ+rJIK6qnDdSNLtyZUjfI8qcTVKQ7OQ99nhU2KkchQTnGVvOt07+m6iaV1
zIA6iq3QnsCgfRk3TDXoqbpgIgYjP2ZPuvMAK98bbECgxEwBv/hVszozUsSfw5CMtzlKTPqlIzLf
VN+vW1nKAMAb/7GiXK7E9ju4akyfOF/dZ9qE9ADMcukRsYeVC+VlVFBMZs4tCbHWHBIPtvGGizLw
kRhCkHkzACS7adB/2CEcWG19lC7vZbTBNqWemh8jNbmv+/6b1SPFKvnTcMgVFI8K3UY7DEUyRLzb
CTFtGVrlyv5imz5j9jmT9bXmI2M+q16mYRIcrKFpTw3Qfag7eQh1PopJ1zdx0R3Ib2eYPP1+ETPi
FRpUNNSfT1MUuVbS7MjcQ2vtsnpBD73aQcZreb8y4gz27/Jbad7Eewy1h5OBHHPDSKE2QuSfznMg
Jnp20YOa/KPqM+oZlFd1H5jRoxKVbmd+1LIfbRRspz6/rfv38CKn9j2g+r2sPviS6hrZrkneI1xH
/xAh7Oubs1Su1eYkFpJiWuXkFJc/O41gmJADsnGzeBf16X3Yge6d8lsjiLbyOJ3GKLhrUjDiWRmg
ohNAo5y3h7KuEVoKt6qlHcdQ3XnlKL/ls539MOEUx5oZFbUBZNtsBzTXi014rHXv5vryF33jzMj8
7+eJ2xA5WqKB2a6T0JUey+E5s1eqJ4sBj8lk0NozXZE4MFmWY4m/VOSGwyeE6lxZXgl3i0HizICw
hqAu61EKMdAnW6hPcS9V/Sf2H6/v1NIrQT2zMv+Ks53Koy7P6ojH9mDfZujND0c4HZL3CE5ft7N0
p5/bEd4IFVpNOBOBSDXeW9J2AH0NIWglOfQNfuGB160tFa7BA0MMAOyIAyB+nXaykT0o8TJSIU2d
3N5ifnZIATx9qlGTrZR3PPI7ae3BMAeDV8HizKzwzXIkVfOpp2BSBTsbGkudhBZtx8FVAmuD0LFr
ogfSoga5st7Fr3hmV/iKYR/aKDRSxNC8DzLIJxamMBBnOLuKjPr63i7aYsJ6HuKhQy0WTMaaSZPR
4Et21jFpYm/WCj+QsN3UqODAG7+ytHnLXm3pmTnhBossI+wQd+eu9J/oK0E08JCnK7f+YgbIIATU
hmA70XoQgrxTpbqRD8wmqN6AWGQRHCfbRTLQY+Ia4WqYsA5FKj1CmptV0cNb9vOPbfEey6Yy7YYe
233y0Rvrm0avXZBAyBM9O+Fbql1nC1WFzCPopCovLGY+JF5BPEvQ8EbANb7P4il9Ay4XjQ64lOaJ
JzqtwhWkK0Fe5T2FqHeFUbpqAeOwPKz0Uhad8cyGcJtMLeyCaY+KZC2jbtTY7pg+mVW07aGlp913
/UstuuKZsfnfz2Ilx2HMIdKOTqlVfEFyducZ1i/ZMbfXzSwHL6at4VSBZUC2hdNstqXfBBUjaYVW
IeaUfCg8412RHrs8v5Xi6X2RHQvHTX+smJ2//auTZs+EbzOFKHCGy+UNrZxZ6YTZ0qu3eWS5afEA
x1bTfR6KZKN1+UajBXiYyjXM3eJVSpeAAjPvSsbJLg1LJDDRhMoGqgqp5VrhMNz2nlwfrq9vzYqw
PE9hzrlSZyvw1bqSVYyoXRK+rltZ9BGQIDNNKtoFYicR1GebDBUXjwVnbbtzZrLpaaUXP3//Vx/q
zIbgh3rJdEM68EjRUFmfa/OGOyUyl9wYuAMzSf/jkgR3bKizIcHOkjTvaPdPyjaO10Zel1cEkRad
Zqq75nzMz05W3A5GoI2YQAp20H4bEJU1n6MsfYMLzIV48HT0tC1bcLTR1K0QZVFq/c0EVOF2DPTd
v//85xYEJ1P9CGVgZA9PhvUzRzu99z6U5Wp2s+TKIEZBUYGRgXtZuK6kcJASJLdJM+ojk8iDv7Wj
eEtrd6vzGhtRj7tT0htJrvaZ/ynN3mdeteITS3GXETeaQ9CQQpQz/8KzDzbGU4fKCx9Mx8FhsId/
rNV3rWlss9DcTkb88IZ9PbMnunziNE6TYk9KbYRtJ1drizspH1feDQvUPzqje5rOlDKcQ/S8LtdV
+kmYpAMPh7YrtpV15/TjpiiPFNVgAuwgUgzsTcr7Tcu20gA9+ed2TXtgXol4uM9/geCjSMMWXTby
C+zssa2M/ZQ6rh2tcfIuetDZOgU/zeMwHqwGK6axD62NLa/cy2urEO5+rZgqYAbzPlbvmf7njuyl
bMUHl9cAJg3aDIMih+CDndpJRtzwxLU97Ufgm7YboM26fYvj/TUiOF4EKwPi3HMLtDmGpXq0jZ+N
l6243fJu/TUiRNjYqDOtn+YcNyxuPN/eFoNys4o4X7TyghKDnhE+hPmJdnZm7a6MchulyVNulrB+
tFDo1R3klpMkpfvru7YYHhiqn4U7gK/bwjEqlLwY/QhTgWLurK/SGG+G/Mbo/Z3+pr0DcIUzz/J8
IqVvEuQGZa1p7lHLbuZ/n2HndbpS9F66n2ZU13+NCIdS0xuDy4vMz0F4fqNMPWpz/WjtNT3N4AbT
1hC5i/tnzDKFlG/mCYHLTxVadoUcmIxrm5JCAbKJXCZogr2kxGi+Ozotk7BPVyozS4PLGpPSf6wK
14oepMXUVLSfpro6qvXkmop8GBWorfJsN3XOrTV2W/VJ75z9EDq/mA55bxn+yYw+TnF01KT7Ga00
M8pcd6ZFv2UGln4D+FNFrF8DBShVZDtJu6m+xdYBGXTXpmP6v1kRFm8kdT2ioM6NJvPWo1PqPJjj
WpV80Y/AGbxoUzIGKxjp/UxOyXTjU67aW9gfPRnqNWd0p27FYZf37L+GEC27dCAvZ0holKTopVYe
d6heW80GkcG3RMc/6wGWcmmGR6Qc1R3rKZxhq/rOjanH22SVYnh291d34pkZ4bbS60iagS+wI3jq
nobsR8bmnSh02+ZuHhhk5uMN1xe0kvA9wFbAKKtwfaVeHMlSzHkP5PfDJyVlTW9wt3MLwuVV9H1Q
Tqhln4L+n2B6Hru7NlyrXS85AdMjs2Ae4zi0ey+/jpoXsQ3ZNcloFt0EuX7DnHVkBCs+sPRxwGYy
f0ziPpM7XFqRJKv22zhCXRsxX3iodzEIALoZipS5Ujltomjl4ywFR2NWsZxncS1Dn5d9do9pTPtq
k9fEzP+gaZ61o/fLn0LLtcvOdgs0m3eqp7wlIoPrQo9kHseBq/zSqDckjt31aXzS9a9FtucyPUiP
RuCGVXG4HogW9/PMkuAZRp9VQ+ZX8cnr+v08gxp4+8ruoK8g5jll79/I2po3Ltvk+cUkGgP6IglO
V/Zqrk19fGpLMNM0ZvND0WjJ7eTEaFLFg7zj8b4L48hcqaIv1jqgrfljWYiIY+4NRQa96GmsRkZ8
FR9E8XjXtgrSgi7osGCjouRURT9Adq/cd0vHg+RkrmFCDMXg+uUnzRJGY9XciFE5iL8M2Tje6mP8
NRxNfyUYLy6SuTsHohUkicFCXloay8DOk5BMVeuLXe6Rcgduh3a68aPWzHdd8Zj2DtLWv6470tI5
ObMqUkioo2d3qU7qmit3QfMuKySQxv8M/hGg5spWLt1r56aEeyDtVcgw5y5CCmSkBtJWVnd16NMU
fLi+phexU/EqOLckXAUSa5LjGZ1V5ZssTHZlCMBoSJ8BuMUeFSqr28dIj+sjfUiv/9qmh2g45v3T
lHfv+7WjOh/FVz8GHA20B/CrAHu4/K6t5adWkFO6Natii77VkBb76+td8lGURv5YEDY2pDUGmQwW
4BzdtrG1Y2NXHwbL/skcIG1Ccs1XQ0yyZ5FThgM5dGAcEibSc5lhInJOz9v2U7fJtUHdNG37TkrW
RrYXnfTMtHAI7UoJc2/ipVAle4X47Q8bJ60gj2/c3lyl5pk/yOsP9nehwl1lW6lBKk9eHTgP4Fdd
0w/3TR2jXajKh1o/9AOElo78oYmklft+0VUYtqRzqiHX8Aog7EUWOvMztMt/sr3fvr9yMBZP4Nnf
F0JMEaJKE1cg4tC/Karqg5UdjCDfwQ69spBlQ7OUJWhPOu/CRRiNsTMkIxV3Xc13QzIhWKccpmwv
gce/7vuLrkEGBmPUzBYn4j0MPSKznNF3TSq7cyMX9e1dWNu7UjO21doIyOJJO7MmOGKg1TENSjZQ
cu48G+QHXPrm9+srWtw7UhdaTOgGsbLLeDGpTlZ3cJue9OifRt5q2vcIhpYVT5j/yCsf/2OE/sGl
ERtlnaCQeC7haRI05DAhqyY8E890BG8kLdokw1qnZ4lnAq5C+t0zAthSxHHlyMuCqtc8yj3D5974
KGnVdqYiB+C919CChjNmQNbPKnZGrllu0LhpVu4KuC6PRfrvlaBwS4hgGAdANUAR4bWeFClxU/Nb
Qjjhmym8y18iGQSC9lsaF+emhHBSjH0btzFvxkgODrVcbWpFWckGFw8Br1444Xj6vgJLwmcd9ObA
C0ur79TA3kJjvynNyU3CaLNKdbdoDPwgIwYMW5ETXbqOY7ed1BQYq+rgEfXsRq/2ko+WNbxJBfox
10/D4ol7oe3BJyHrEK5yjbu6iRmkoaZ771mxW2XHBOG660YW4y5yiyDhAUWCuL5cUtUXdWxYYcx8
rvTdiKzxowxlwIfrRpbONVBFBj+YqIKoXvADRs5LI9aK+CRP2SZK7yhTNUCeGMnI2hVTS5sGaR/w
dxMEHBW2y/XUzuQVUcTrQD8qaCt8X6PiWXKB878vvBl7Iy2kqC/jk6Vs5Uk7ZEmwtZPxWFBWQ3ps
f33jlldDBdf+P9K+bMdtnen2iQhoHm4lWZYtt91DekhuhKTT0TxL1PD0Z6k/nB2bFkx0/mAHyM12
iWSxSFatWksD4A7vucvRmHVG1aJHrBoFzcpLCIsnpk0L3vNm9YKjI3v0/+0wrlYIU0gAU0DhJzuA
yNqKwCeqt681kG3gO3RFo7HG6qNNeYFx1TGQQ0CtBuIFIFi7HB/NshwKzIhFgNa0A3j+6tco/53N
iXN7Hte8XP9r53P8Z0/ihpKyU0MEoiI/NfGp5YmXrq4TOuTBogjmAwBNLscBrWqA0WO88cFgWKXN
Bu1NkclTtlt1vTMjjGvTCFUJqcZWTQtUZgEKyp7EVGuBut8PHU814/N1xx6TkJX/b0iMowd5MQz9
tMQ6NOqiNhGpIF4ObfF71W61UjpMs3HKhCctm+1weIg6IBzbeocu2DmSnDj8kTcPeb8DrMgUcTl5
RFNsv+TYxlp9vL22a+c5unigqymD0ggqTpdzHxdioLUK5r7IbJP8kDSyUbvfENaFGM8OD6zwX2Dk
5waZmTGGVom1Hsh1oQmczqycBUdeTBwwxepqnw2L2RoopOljLMBK138UkBIhqSeY39TEySqe0uXq
7lBBbozaHmDQMnNllYFbJeOE8Ez14N1MPdqO77fXaHV/nFlYvuBs/yXBKHZGjSzGUJWbCuV/EA5W
dtKp8ea2odWAgvZGDdSGyBGxfY5R3hpxKyH3ZSY/AmRA02E/BKD24mUsVlfnzA6z4YUyHkKV4JhB
zn2kA0R8/DH2QSG0rRq6mTI7yH5F0nPfF/Y0+uZQ3elJ+AAFCa+YRtR6Ws4E876H2QRNDQLwTsME
g6M5SrxB1Z9K0lp13W/DLubB+FaXExc7pPuAFMC19nI5UzSoaISW2HImelLqfUNna+BRFazl3BaE
ObKKSAvhbLo0AkVgc5jHOQVUYHirI+VBjlsXFVOtdJCFcxPg6Tl3oTWaStkA+zsqDxgcmLsuTc4p
2sE1MDEcQkO2B+LRfB9AfFtHCb/2tbJ0FAW0d+hF621N//51z8U1zECRDhmGq7dPOZhTTrICtsk9
menOLEHMkPV2IfCE4db2yF9LVw8gaJa2pBGweuJc76OCuFAfGEz1Hi8X6/8yJnS9XM4nUl6drmmw
ZGYdeCWmE4CCdyTvbQHldc7irfnk+agYnzTTNI8jAra6eM4syHo3xv1Y/PyH8XwmgNFjCegZa0NE
NivPscu6YasokR+2d2lZ29nccu4rq6h648ySfDlzakNIKEgU+3kybKSeTMDON2bgEPQniq32Oxym
O+Cotmae30+JZOd68aBn5f1C1SfOgtf+bPvsOU2oG4Yiyg76Nh2+R8PsTUJrWmjo3UWkmy2Ag/EE
FHjXuvWNBC5DVYeAMjRkmPA4FGEGTRB8fjHMz4kqQ5Jk20zvohHZhmq3JPV7VTmqueFHYWehm5sT
n1ddXEetFr0wS/qaCYd92VcDFEWwmVCq2oqJoe1omcsv8izWx4b8g4Tzorm5EKCjwRfd4Itznp1v
0CcaEwgHwflQJnUUodfcrkBjMWifJe+2D67e1dGZCLIR8PxJus44IdUm1NMJbJXBPSXVdtaN0i6z
6gmJ/L1gTM9G2Gy0gLpy3t7ftr12UTg3zXhlF3VjNdViesjA0WGDWAVoNCrxssarO9nQkaxb3tiY
18vJlIB0xF0PdQcVpNnYyahi8is6ax6CjAGQRMgemzhgLo3MAeRs2zLA9bbodrNe7KK08dK+by2A
yjiJurVpA8gDBFGQZEYaiLn9lKnc1npB8JCX0icd6WOpbBNOqF2btHMbjAdKHSm0aFjGE4J7e7zr
5sLh3klXJ225WkH4VUB/NmPEqHMpV0FZcRi70c3CHxVKJlHcuwlosb/uaeaZJWZ5JtBi9GpgwJL8
Byo2lkD/3DawOl9nBhgnq2olSCPITx1iYYt0nJUCHcO9wvDmi7lPgDk8CUBCgPOC3MkZkkTN3URB
MV24/zAYwD/QzgHuC+BwLp1ZHaC9J1QYDPrlSqAL0APALYKsOvGZDeY6BtRVOmURnBgq9bSF9hjU
3G+PYnW2dKCrsUdE6McxFmjboWMuT7NDnZabpu22nfxQp90mRPv6bUtrPLh464AT/7PhE02RlxOG
brmwLsweIaaNB0uKcKEjwDM4okqhutJLYerTMBDAg9UQRwm6N3kK7nqozfkqTWOnFMB5rKuD1RhE
+3P721Yc8+LTGMfUyTgmUHnD65I2NtqNukyzuIQb6xOwQMmXrB/EQZiQREKa92MPxAi4wZ0Q0Ick
fB6IVcuhVQYvKDVr457o1FLCyo415BfQJCdYkfQPEAyUfPGMwE1DBG0tc0OMdZEKeoksg94QtyMb
M5VsuXz++pSeG2FOzKkIjc9ayWERyY1lyBIZqdXpPALeFf9FJyEoA9D6g2NZYVYui8YYdwRAIEii
O9D7BYOJQ+DK4Cb9+k4Blw/yHQsEF+8wZvWCXG0bjcASvgPitZET9ZULJW4VNGO3p275ZiYLpJjo
Y0ejBQSxrkTFoRwld6TDexoZcbQ9dspeL9DoMJP2OzJHpU3jKuRszrUNcG6SCQNmpeWdKiIbAZCv
VQXTY6YkTpiIzu2Rra3W0iYNbsOFSoq9RqWNGBazOGG1BmmwKFSUvZp6UX9S1Yyng706JKDZgMeB
vgOyE5fhZlEeqsME8VmZnsG5rX7j1bRWgjNaLHEBXbjv8E5jDIgFzXoV7euHLNIKq1Al1R7Nhvc+
XhnGhRXGwYWsgpovQAW4M7ljP1rponY48pgUV61gVdAbBWUPKP5dThbkIGtI2CbZAQLpUTc/oqJv
dDXnJruciIxfq9B6/88IMxQpi+LcgJj1oS71YQNkzxPYPVQnSjrDipUy23SkN5xkTjgvyPXBIde9
kL1DaI65QSdR3wMoiiy7II6xI9QtZHOHwdH7rz+AML6/dpgIkREzjDWo9B6KKvHM4iXSB8ssR1un
nOfISoCAIQAolyZqoNuY3To0NWgVmyY7QIbGC0BA5EjKUcokjxIRzLJptLu9bVcnEB0qn8rW0Htg
7Mlm30R6U4CfMpdcPIwdAlHITOe4x1p7OMiNFMTrBbWHf1w6ISg2ZilrMawBzSMojYRWl2UbPRXu
IvSET31wHIxfQ6K/hV1gd/M+0oCrAUFL+g1k5aAAeTYK3shXAtbFJzEjV81IDZA/yRZVBIonUQpl
KJxji4757SleXdK/Y2dxUWJJjWmibXagwfMYKJ7YDkh3lXYxunlfcvxnLVUAiieI6qIbf7mPM9s9
ktoOU1tlh3Ii3UufZ8muHkTgv4BIs0meFw9GZfSPBSi7NnOSJg6UjX+CbCh5qGlhvt0e+qp3aeD7
Xoj7US9ito0G1ZcymeFdIML8RoQaB5AuQBsu5Bw+azAtPAZBqoZ0AQS4JGYxjVnqZpNgjoM5Gywk
w3oEHrVoLKV6gNSCC9jwNlD6LYVUQCBslfRPjiJw+pRmD2PEcfa1QZ99C4vSkmeaZqMEx0pavOoA
S4jGcsPtIV7zqnMrzE1vabmAgBvWWUhfSWkpigWxcln9zquar2EtzqdWZm575ZhHyM3XKGRaPaSu
mu1H1dqTZMmZNT3pldUHzh8e9cra3jwfHBPWFbnNW9lAuBAqeZOjCpAnrV3nzyhwci5kq/sFcAdk
xJewC17ty8jUJZoZEgGrResHvXVQM0VAmtW9mOyk1onIE9E3qWgn9On21ljLO+HB8NcwM6+VPOA8
jQfM6xiAxmw/9JtZtsrR1brPgiBQXRatM85OWXXOM6vMzFZ9k4WR0SM8JJpFgPBdBIa576FVK6DQ
1ZGpQx+FzExq2OZTS2f4TAZisbAFf+nA585Z3QEodAN+IwAQySoKoLuWNFqKPQ+i3khutileOi24
lCCmmfHgdGsd+ziPwdC3YNBEVPUu3QSo/ZxQpcgPhtJvOkncASXjhbPbaU9gWgkGugnrjVr/SLp/
WDAAUPGWA68EQE/LLJylQmPc30M9bvNDUB2HEKW3wbAynpG1qVwsLM3mC6CEMaI2Yq61upkfGl37
3Q/CN2hAumMufauA3xqhjXTb95fT/uK2iEAN9NZC1Qp+JXSsX45pGpFpJkk4+mDXRMmSCKIb4f7b
in4oK9uwHTlzuGYPQ8MhswiHgrP10p6RQzZ0HMbBl3qzfC/0uLER8kIHSnSJSwv1J8pXhlcmaEG6
PdBrt8FIQRaPBxE6tKGtwYxUqLVgbIRh8LsebUu5GqWPY6q9xspsekWangS5/t13gnSQi4QeIqgM
7Uy5kDhB7mp58RWIbWgPX7bLFYZyKMBW3JFo9PNeRj72R1GoVmbWW7PyBRT6b4/5Knbj/Qzgk4qn
NOhUpSuFAqqmVZjqWNzxCIGMTaqodwDEeHGhcdzo+tRfQFCADgCmhkfnVZ4uK8IonXSY6t6U/XBH
bN2On8Pn9E65T45k3zyXv9pf0+OXxwejyNgix4IM8dXxTuYxb6B650/A+01DaZtGupFIauURD6Gy
MpUIOugzxNmEzc++c6e5NXqQkE7+iLYIs95DDG7hiy3Sl9tDWvyf2Y/opkGnwKI0ucD+LveHnpea
OCX95EvJa1i/QZHj9u+vbQMwEwJ+uXDGCFfR01woCuTUmPyyiV2ivyTQBgV+zU7K4mBk0IMpcMuv
dHuW3oDC3t62vjY6gHqXCygyPHjUX45OFvo5K2Nz9PHYB79KmAMOmtU8HvKVtQJ3KxKASHYiJ8Fe
dbtRjJu0AzihFdSN1gkPTSzclW2TWA1SV7dHtBLPQByDvBhcQ4TI0vItZ2eCJM1gcWlDTKdWUaej
ULKl1YBOzVLKf8V6LBxA6IKiZd5+WcYC/JJIiuNhAfgccO3Ll51ZjmY9nqZcHf0KWmaR2C3uWH+Z
8nExAsYERC1kX7CvL40IMinFTIomXwBdRlurNoxIEidzsLpeoJnGaxuHEWi8L41MEIaR0z6e/D77
SNPOEvE4MQfb2NxeqpXQu6hfyYbyiUJgM0mlFCpND/kZP9PedeKqqIpl2V4xgS6nPBjJ4sjMNsbW
Wp5Zig4yELZqqsqkC+Iunn0UFrZ5FX6jc76f5D+JINmSZIvNc6+ND7fHd3XTw1rJKmCoKC0CE8NS
do9DQWp8CkKwlliB8lAYmYNcCcfh12YR4Rbt3Utj4RUJqAnMUVTG+uRXAMikZFO18kc2Vce+0v0h
KzhrthIwlrIiaNY+KUFZmsxSUJombebZL+K++TDyrKcWcHnG1w8SEICDAwTABzQCsNxI7ZhpZaKo
kx9HreJUmomYIavyiaaI9qXYSZxugLWosTCc4y8qBCgRXHq83CmDGejy7ItF7gmVL0fknTZWo6du
W88uWKI5t58Vf8RdYMnKgVQIo2TCVJv0JkS/I8Gf1W4TifOmQPNsLb9o7TaXNqPioDrFMbmyq2ES
MCcQXWsIUYzJrk9aAi5CSEzWkduZ+YaMYBz8kGvOXK44JChGRTSkg4kPh9qyLc7i4DTrSGJpveAH
rQh9ySlRfpRg7nYrLTK2JFOykzAH9fb2XltZwKUMAtjyop+OOgVjVFPjttCl2Y/HB6Pt3SDzU1G1
zEDFszGyQA1w297aZJ7bYxymwhtcUcEX6quxlW/mYNNtuX1KaxN5bkNixjRlRhOUyuxTdadnD0M3
bExpq2V3VZdxpm8lVAEFsdR3gMzWkRq7NFWoql6UUz75wFFtSQtUcU43zRBw2oVXZg1PKETDBfYG
a8ysdWPdFZNSTf40iokVB80D2lmTnvpdxattrpn6lMoBI46BCzfjhXmaNnGRFzjDKjvt0meiQOdU
bSXHAE3CbV9Ym7xzU8zGKvVJknsRpjL1UUxFCydLMHMC4oovAK+HMpyKVVpoVi4XSMXzTeiScfK1
vrRE5aS89xR4CFDT8fKFKxEeoR0Fg4W8Gscl43XgIYWWY4rQC1ZXiwBhKs0ft+frOr2DJyMuZ+jm
x6G14B8vB0Og5SmOiojBhNVDGd8HoYfm6krYNcP/2ONjfZ8K325bXVslNEUh9i2CgQJ71YVPQoMh
knCkqGSyIIHuyXIaW2HYf/3YR3sxyhRYL1BosXspkRM5HHSMDu4QBjUYLvGSN3lN8OuTqMLE8niF
HWbLGtrQTBrBOkH10pnInzT4ObjxqbD7HSXHiYeSWQmwKLksPMlIPi6aIJdr1oVIyOkkm30gHJxQ
AFg1twgYQBJp30zTPpLJ5vZ6rWzghfBh0YVDzxVwQJcGA6Gco6ytZl+Bfjx0rsvnOAJgIkD3r1vN
0vtta9dsU+h7B8LNgAYn7h2weWnOlMJI78d29utaGfayDp3ZEVVDW0+HwavQMgWxkKS2Yii8+2k8
yp4sxMVJ0zOtseLJ7Pw0n3lyWytbEaV3XIIAewZBBduVJYkQV5K6DpetPhJwRwW1La0rXhfpysaA
FXgQ6CmWwjGzG5E+LsKw7md/2AsP028eC9/KTQdEBgujIBQE8ZxYItvZdaATjFARygFXqwB8MQH6
ih6N7D3TUxALZgL6PLp0J48lZ7evxEtzoUXFmxOrdNXmT3qEEk2fMHXaaAVt4dAJ7Gs4CtrZ6edf
HOdZzi3mdXFujS1jDU0vgX2Iwlf3+lv9MoIKwzWc6c3o7XIn8aytzihyOvgPQQaR9HJGg7GGD7eY
0Ubv/EoSPHQQenWgfZv69yw7qcEzupruoJumz05d+bWwkdCkX+e49IV2rj7mQiR4scyTfF3bsEhd
6sBS4txA9Lv8rGjWZnTUwo9k+VGR7pIhsZT5mHydG1MXcctbmjDR6Q/uW+aACg3QIkkqIpE2PCvm
k46afZ3dlc0fVexeklixDfMUaHsSfP0NCcMo1ykYn4akIePJIYTbFyZjrHL7qzapFeJ6a1BbUz+a
H5FqReAYvO1X1wsNEAcKljglwQR11WEyCeCMh7oJLplCcUSMRAG2xwpWh15Cu8WwSypxcDJ14jwU
rgPCYnZBkCwXAVSlLxdyMEGbrHcIhVr2SuRtZz7NMSfcXp8mCzwFsRakMUuVgpnKps/QXxbBBNis
pil2pkEG48iLCUFsgZZu8GWcL3xmKbWi6RBJLoW9ePZ61hJVQTgQMknySgWVX7xgoh9iFXPQENfl
/E9TIG9BMhlKblfPrGlWRhwls1+9F3WxzUnv9Ep7aLrR6urIgdSI24YFGqwif2yPQ1c/5DNoTzK7
7EOKcv9gK5nIWdE1R4LDGtgvAOHhz+WKpkgmiQujmC/m39FzYk1uj5qo5LXhoUOi8cv3YbxrsUWB
Ql9gL2zKdA5rQ0sgfusH5XEgfxb9NZ6K1/XJeGmCGRDKL02QKiImeXil8y/56+8hNAOhKwclSHT6
XfHzQT1DKyD7LfhAoLtgXMLWi/oXosec7O/aPkClE0ETKUu0yDOxrOshoZeGMd7kQDdr2x44k13V
HMdtqD3cjiXXByJGdGZJvnSB2YC0nFzDkhRJViL2LvRRHfQe+VMYOYHJcTjeuJizQEH2UJworCVk
/yF1dijb6rSpyPb2oNYiFQBm6FZGXkNCCfByUM2k5mpnLG5QJE6QVU6F8t84cVVplmW4PN8xeeBi
Qt5kqagoTEQcK7XBHQbZBYKQocXWIPeQzZ0KiG/UzhD9LszmSRyr05CGW5mAdYdLM7ssz60vYBwe
e7cIcJ3BUdAlLonawxI1zdDcT6mLV0wmdC9gNXLjwAHLftrZo8CDnK7OtQxFYZxEi0wlM9dB3yoD
7TAHQnU0gDUoVajLfbWjHrET3dk6rhHIwqEMermeKqFZ1VFkPLThZzE/oueJm0BfixxYR6AZ4C+o
ujD7YBCKDlIoJm4pDvWa59v+eH0Fwvef/Tjj9rkiteFs4Mc7sk/Lxyq6mzX0a25uW1ndyuCRQ4oN
dyAkBC5nSQpRrqziAHfbxgtKWyX+UFpJY/eDe9vQ2rGB9yvWfOnXBST30pCwKE52FQyhrnNHovmU
BekHevtfZMkLAvoN7JU6VIw4+cM1R0OaA9sa8WqpF11aTUhG00FIBb9KWztp7oh0grw6J0CtDu3M
CDOH4B0CjkZNBH+k5ksV9ptypC6oCezKkGwjlSDWoLt5mXIC1lpcxDtuqVwCc4rRXY4thohzVA41
4n3zTdPvNfC3y8oJM5skeC80r7fXb20m0baF8gpKeyg7M0FDyqoJzgprZje+tST0ydgeIL22u21m
zevPzTCDKsyoq+uoEvy42KjUzhM/KZDPfrltZW3FABT4n2wWABJMDA7NFJyk0FTzQy8Tj1JtaZNL
NwFxim0YWbdtrU7c8lxFZRS4dxbRMtWKBho+HF+qhNxxFEKf7tXE8XLbyuq8ARcuAHqA6iuLLDH7
om7RGiH4RuxN6NKi8klHpY2mnKzr2mhAVwMSHqSLTLRJXjpdE8hh0rQUlxkECSUCIyQmTEx+fX00
51YYZ2sKOa/7aBD84aFvP8SFaXgrfblvBwcEbtZ41yMTCuJkZtvGgG/SrBQEf5L207TtBDvot3HP
mbC1AAsHQ10GPXsogi4TepayIFj9appkAZ2jxwJjUPrWHkPbpNOGX5lcPpk52Retc+i0IeKhQLOE
jDNjxSghwTUS6s/gIPU7KMdYCWgnn26vzjXHBmoyEvqdcGzAE0BmfGkG3y40yRRQv879Wn8bCjco
wUN4MKTvRHxpaidI9tOHcg865bzwY1B9ZNPBeIrJPvKgaaykVmArv+TeaTPOKbOSybz8NGa6halt
zRFdpH75k+4y53HeTu534aB+vz0FKym+SzvLfjyb6SQ1i8CIYKcDU8F8N4SJJZeObm4KeReBz/P7
kD4oshc9c+PJ58XlepH/zj5zkqZYenmgMN2Uu1jYycFWLZB6tiRxr7ZenrwqILV/I1AmmgI3yO34
W0nuKxdUNQ2BCNTjrCHbGh5Sb1Y2kvnRSdtGOzTzXYj/ubQkN3pOHqvQKrraa8keyt6kma2g4ASs
T0qLW8NgfNXQB9rI1KR+i773eA/9HSMQLWl47kTNSlFp0XUrQb6pj9x5sCMo9t61eemG5DFOtikQ
5Em5M8Y3tYp2iq+Gb2J9XxSOqhRWVynoiHOyObXVHkK1zwn50w6hFYNVIuGc/Z8VyFvDWI6aM0fQ
olE36zEcfKW4R3FwBGEkxKC10FvIZ2aL2uVz9J5bzU4PnBnxsi+s9KSWtoZVqP0MGJnIi/UjsdPw
dTIcsHF3NHLS5KUU7Frzu1P8MO7CvbRRwPAG5RFMmoVlafZi/lS65T0ZbWk6KQ+G+ZAnzyk5juC5
toan8aUWrTg90aOWWqVkjWj7kw5CcDJzB2w3ZsSZiBXsEXYEkE1QWIByGhq9LyeimgzSjkg5+GDM
AuRvytuN1tTzLq9L8HqPheQnJeiWQ1k7ZVM+fMvbHkyU48RrNP+kfblcEUnE+xM5aAVXc8gUXX6I
mNG6p0M8+DPcBRhMW1TpN4p8NzKr9tx0vvFRQzq+AZCirMVNZmobWdiZ0w+o51rJIG9G1ZqQY+ks
AnLCbEg34BjzlmRvFqVWLYDJltjdttcaz1gy++iTNXK/azVP4BELcsfCTKrUl1JdmRFwjWQPFRj9
TfUItkV5kv0w3YyhAQzuZhw9cOnGUFHNI2SLUZosd6l4Sk6ybinEizcx3ZapHUgOLX+XbrRHglGX
H8rewnFh8bQpr28imH6gz3DZQbEFh9Hl9EOEhw6ylg/+D2V3L99/Oe5e/jozIbEc4VGZ4deDbsZa
NG4ubTsDuPXSXqoZRDyadN50U/69lw9tFeLRFPFyt5+N71cehu4aiKTgQYP79+UQjaRJhLxPBiBK
phMRyD34wKAAHN2XqbovwPddSQ3AywhjJQoGk+QItR0E2baUzMfemJ8iOr0jf3cXNQZEtWl7R+vA
Q9XmEaKeWFQ7FmUnRO8icU0IRhTzsOlkVzZ8vX8cCsChdc0OCWf/ri4bkGBom5RMgHKYA60SZJpn
RjH4TZIDA5k4ZU5R7NgEqHncXsPPh8nV9J2ZYjykakSlbsJmwN1Be2zCAk27wKyU2gNYQZ5lNXay
ggD3rTuCPN3RIXujaeUUj130kbWdBbYZjxqC1cs/h2Yv54otqeNWyj3OV17fpeBpC8IAlxwURlnF
pyCkRtlG8+BDO0Z3J0LdohBbJw81zSkIdPJKEhyBGUfMTyGRQ6D43ik0cUg7mVadFaI9t0TBxut7
twagxFVAQ3GIwgLkE2NRbOLasBAlc+RZZg1Pxk5zW0npHm8P41r8AZ2iKMRB/WsJz+CMuPRVND6A
kcNsB78E6aMugfSxB08oKdWdMtNtq+4MYztOPxVim9EddBJcw7QKEQzl4rSrcJMZ0p9SzVNfuX5/
QdcFDaxo4gbJCvBmlx8lAR67TO3gD0bwWJjbrnwQQ8Xt29wDLLWmfjTzhCpXlhMm0Qe6lCYX/Y1L
k2ONfmMzFWAybew52YM+knOjWR2UvIQnANrwtpAvLVSdPpAuA/q9wAUgiraddNSlzG7pNkPNud+X
EweXvcwSs4+AqfxrkAlDaJEs1LKEwWHcyLEFabxR3U7qhvJ27MrZjvVCTnmhaUBVjsViNyYZh2zE
5Im6l5SJhzvWnXoMhWP73rzQLHBDnjjZEsevx/bXIvMCDDIjyOcQFuPEg27iO/DmO6gC3N4cq0YW
nS3QgaFibzA+0YdKCkp8cfCNKrDy6YcZEDfOH+WI7vr8B+UVAlYd5Mwc4yCFks9VGWFM2W64EzTb
OLU7kljFvuU4xkosBzXl33ExjjFJylSnEwxRyBiXOW6jv3VyAEmXe3v+Vl5biwj1X0PMa6tvMy3X
DcRI+S3f9h/B99yW/yjo77RaTnFj3QXPTDHnUybNHXrIYSq5b+5lwSKb3s0dzW32OEB0zlbmTSAT
n2bkXSt9hDHwRT+ijX84gUWCM3fLal95+NmAmJtMIqO2oDfL3J2ie9pZ3S/62jvRXnD7HQBt/SvH
3rJjbtljDoI0Upu2xF3C71w0B9TP+VbeCgeIge9UIIp5VA/XeaILz2DrdkU9mqWiTwNqDB7tj+0I
X+SBBNbOtnP3Y8ELMe07Mxawf3uonMd27hWRVczO7EuFDb+IrMgnW8MVLEenm+gHZ5etDhE+h1oO
gOBoAsaEn738yBgXBQkQftGNsM9aRHqIABe8RsKVTANm8swM44tmkucxIdjMoT/LTvnRlc6ITAN1
ISNiRqE91Yj80Qb8VjbnCsQbIOOhOpHEJFmOTCXdGFDGUrfGPPG2wepWQ0YZ1TAQTaEJ+nIWq7wP
k45KeC4UO+gNH2S/zCzNTk5NZ2m9Ve6yjUAt8qA0nAvvekRZesaEpYkbhCSXljuwq6TgD4GLIhtC
pdnr30y13OiFb6QDWF/RdVR9B2eaPSgBJ758Ys7ZzbgQ2KDDcekuYd+o2dy1VReoON7q6EHJtq32
qmd0qxSHWTipMkhnw1+NYikJ2LCkOzGGAmTo9+12aL5Ny8eZ3wXTDRXv6ySx+oK3AaoRmMMFG8pE
iSAuKShiMzSexI/V8IfMP6bhhROJ1vzqr40rkFgixdEiRzb6yUHVPHDruZkfHTVr9EA39aA9WcNO
3t62uWpyuWyC/QswEZY3SCCFHlYihjWNP1vpOJZbRX+4bWLtMgEQ/n8mlk84Cwe6TKW6RweWHzwr
9ux1lnkc9xHvKrZ2hzi3wjitClIpPD7SESHvSTdTS0vIds4AeNG2jbBrO49LBvYpks36KuoWeDog
56+BfeRyYFI15AVYJUYfZBmb0gs3KC/ox/pO3Zt249H9uNfv41+zq23Dk7y7Palr0eHcNhMd9Lww
1Hku0FO2paieoDtvrz3fNnHdeL+4PKr+C4IIOlBsHS1HAkhUWthoHOCtPWMXbzsv3ep2tVUeiZu7
BqcksFy/rib0zCBzD8yFVBm7CgYHe7R4zEerM3b248zdr5XzQU+6HDOWD2hxr0/i+Csi9IgV5Oyp
T/TRrXEwHj82wRSMFOMgT279WH1rN+FPcCztqGXsZi/e106613b1btxmnvSWHPXvwXHy23vO1XB1
bwNWAwJa0JuiW4/xzyRQOinFiFWwex8zolpixdMkXT2F0V8DwJcBUwJbvjaAR6zkZc1MN37unpS9
sQHhtBcfmmO766nL8cnlUL+a2jNzzNErJ1palkWFLsc/rWc+ddh5shtvRL/yhvvhLTpmP5+Q/+Uc
+Ku+c2aVCf5pMWexZi6OCbr+YQO4pJ3X39Kek8TjmPl8VZxFylwYi77UYIYaHmme6HyalePEy8yv
pZkAy/hvyT7P/zMzIHpHf49ewkzt5bljbKudVltW4UBtwxH37ZNizSBQvFc3tS0/0L24N/5v88ne
baawBLVaX2M+tTdh3EaRaKXNCBpbznVidQd8UriiAQKAk2XCz0aKblHBLNtu9Ot5CxAp6tgTryF1
NWadmWBuobkOAt4ACX5/NBOgU48ippLj80ssv/b5hYj2f6NgfL6MK5pMBkaRPwy1VXxXJSsr7gr6
CNTchyagaxSIeY5RaalX3zLKuLymh5qYdRgXsuehJf+aD9NPY9t4YMFz9TvhHRde7T3x9vJ3PCdI
ZfEoGq55UZbT57+JvdK5Vbp+TM22wQdMp9bS9q2t/VYqqx2QzLHQ+f6z5xGU3/YWZMQuvWVqGyrE
FeYZlBAG2cbxpu04J9x6+IIrQkccm4yVds1DoimNivBloKNDe8nDp/oeXMMWt4a/eonHLv7PErN+
QlAPbdBii6Uvwx5suK60g9SyV9ngKfmnoIzLl47+2IXEmDlognaOBK3vEVAk5yRTa4Yu3dtwnF/N
0NIO+n74rfV28F46eOkWIe+5spYvAG3Of9aZTR4GUaFAkxO35tyGiEv5x0TKbxd+pJKFLKPxVP9u
C24xZ/Whcm6V2feQwZRqCsgPcOqobJrhQZAdud0lp1EWbCNrLGN6KMxdmL1G2i8ziiwzdYNhF3fv
aVi8hsVzMtJjN8nexGsiWlb2aueezQcTLmqQb5VKtaxG86pIBDxJm1m3pPcifggzO/23l+r5VDCu
Vsbg5J5FClcLNnLtiDiVa3uHMjyOS1R6rMI7VLkTfzN3/xIY/46UzaWIgZLMM3S9/aTeZffNFKKV
7lVr3JB+a8TfdfaDirhyGQ8dF2uwfjc+M83Eip6YaJRKsPzCQ3CnPbQ22NztajM4hlU7476xJE7k
WD1nzgwyF/7OVIU4GITRD41SdGoyoisxIDIndbN6AzmzwtzAY0nMJikZMKzEayRLxNvCTPcK96W7
TM8NH2ULhepUpmnYL6EWzBE7iX7PhVMvKlYSWHKlLWX5kpzkiXJOtcX1b5llAhXuPIowZRgeeJNS
2zwGruFNnVW/3nbMtYMEPdkQYEFRRUNjyeVBkgdNlGTd/P9IO68duZGlWz8RAXpzS5ZpJ6lZsqMb
QtJI9N7z6c9H/Xvv6comitCcGWEMGuhgZkZGhlmxYnosZ0YuTuehwmvco4HZFEK7Cs17MFwh6VrI
JDGkPGk1Inf1wakUr+581dhrjtkTIli5qIROxQhUQlztU9jbrmzed8Xl9m5tabbxYiGCvUoqfQhb
FRl28D5IvksMerstYMsgvhQgHMfYjPRJKAgAX8Wgw57ZO9XRrO9pFJlKmtV2HqTN9ZC7osGRIjhN
i9cHk1St0isl4qp7ydujhtg8kBe/XDiQKTKStOz55ekdJcEv0k4E8rtjW7wha7PQfz9eOIw1GzlN
Nb9ffZO7/vRuYjyRW/vJN8UPP3TeL/7ndPt0Nk3pS5Hi8di2PXaWQgQZf4QHCGBe8NBZtdfnxsFu
YYhqf0J3Vszvq7oBIijDrtr07hz+tfMd69YJS6cNZV04ST6HXu/rc2uCUO8SS+dCZXFueYOhVd9s
O44eEnXOwqOeGebsxqMMqEzJ5Px9EFU67BWJokz3aWM5dwN9ytlB0ms5hZYttx8Mo5ieOsPpQ2Bi
1R6Of+t7155STgtb86oHyk7sTOrGVa1b2oSLPpd+lHWdnRlLP3tFYESP1qLtNYNsCl2tDVOlaHIS
C56TOskxjO9EVMNHdfzmtPd1pRP3/F3p72+fx4amr33kRABrlp+BctfHMTCbJRszJKWTph/0OjLv
ErUpPQIDZ0frNxYFdxes6RDeEvuKJx9qldTrMqhaZr/IdUo/5/LEUK5AejOb+Yfby9p4ggC7AiYh
VbK2MQjaPjuNHjDkGOD9IH8m8wrUynm7tuRp5Vs5WQ4Qafi3JW686bRYMQpwZZ3QHJEYe6BSRHu7
ItPJ4ISnfEmdg81wu/seCriW+SbnfyFu3UgSyrTNirF9VNhFORaghx0oMzWKJFKnn1PZ/hlazd7z
tHFw9CWtvSwaLeyvWFdjO2em2pgpj3oZQB7ceNG0eCmd7Ka+fGi6vZLT1tkpEOkBGJHpXBShQHUV
WWYHoB0upeUUz3dd2ziHOJGOdmg9tFbxpTaVn3++myvBCzsJrhyCUOEWWKEsB7ktP6a/tFz7lXc1
4yZ+KKrx61/I4cgAnSj0wou53i5uLCba9spjkX4s9NSjUb1T3Latdx7HjVuN6SDyhRhYWdGQ1+tR
1Noo0m6AaLGMvlhOdRoX4wD96Y4SbhXg6R6mvRbOBo2oVHiEyzZtTQBJyqMqVYtvGHl3yInCTsqk
TEfbGazjPHXtT9tJJGhyh/B+MOw91scN7VxHBK9kWMZK9yK8pb2aTmFMrfDRBp7apcMps6uTHYZv
Okc9Runft09wK+K/EidYFkWPSp3xFcqjlcheRVGysuqDPn3HhDpZejZ5gEw99KbCPEUMIv1zJwvp
8PwDcQTbKNLYTrMS1AV8rI+lUrpWwJO3BOfRsYFLv6mqcybrf2dStdMEu3Ehea/huln7bhjII0Rh
tq61LbuvPOZF9IGJusXnYtDuJflDaWQnzax2mqa2DtQA1wiBBQIN8f7bShEFzgBgF2KnQ5EALg+q
p7hOT3kbMlDVCHYS+FvLw3Gly3cdMiSLLLZquqhyaebqYxh5i0wlFDhgWL8ZQpijm6cEAMttFdpc
H2NUaAuDiJ0q7PXl7Oa5N0tqzo/l0rsr8bHzZGTxXQ4qO1f3yLk2niU6cv4nTEx2m8s42bXVqo/9
QO/PoNQ0NBHU5nEcPXfD3jxFwe7YEPrQf01Cke7StWtc0JRF6zKoVwvNb/TOi5J3Ftmhcfp0e/+E
8/otBFYTXiL6BdcDu94/KreaFeiN5tvjN8vxl7F1w/gpDe4hlRpK+XBbmnBa/5GGE4GBgZjod4/8
i+S23Db1YKmT5qdLLLljEh/VPmuPemwdKgroSzfspCCEE/s/gfRP84dRisDZr5fnTFPDqGRF84HV
Jb3fANQvsocQKsHbCxMCqP/IwXKSvFzDZ8Fuaky4y0rMut8kWu+tpS1XC5X+fFvK9mr+kSIoexWP
RhIPquZHVE+N9rySSU5h7TL7+bagLdWjR5PYgvlExqtty9q8ThJH03xdkr0ccHlcGi7cGbelbC/n
Hynq9eGE4Dh55FiObhinMX1LC4lrKo2729u7txxByaWIpstSRxDaR9PGJao/2daOod3SABg+15sK
vwGLul7MMi+x0WlcpBYIMXndeHiX6tkeV9/WdeVpJmFNwY6eR0GfS6cfV/Sc7vfOezt8Z8jlcHEg
56/U4X0oafAQqdN0f/uYti4tXfT4WaT/eUGElWl11ScD3Xd+0TRHu/kZSJeFYgadYwdGEJ1uC9vS
iZfC1o95YSHsYGqzpJLQCfVNFf+lV/dR4wXGDhnH1pJsRvtZwMExruKwMmmAPMksY92HAOeTMR0X
OkrUJ4g/7jp1j69qS9baW0eIbhl4kcKRaVkdM+Rq1P3oQzx8NXkBQ+3vvBuOSbWzdxsqiOqthN0U
tQl212vwYu9UPZx1e0pMPwyW5h6QL90lGZPAb5/QxnpWK0f0BbQIUyfc2qaxlaaHrNoPi16F58bw
B6XxqAFDnkYuzIjDL7cFbqgELdEMw4Wgkm4ksRnJWPTUTJPc8itu30Fi/J9n1cYjPef0hM17dAab
0qg0UxWChU4Vn6guHduybJE2d0aUe+T5GPs0GdnUe5O62N8hsIy0nddj41bT5wlVBY/iCkEU7Hrf
x9qsL7xSUv1GgxJjoamvuE8K+20ZAJ4Lmx1F2bCHzGeCrp1IlG5ZscG4zumOyltD8wN4gszyWx5N
3jLtJRU3d/KFFOFNLLRuqesSuwEcTxuAU+JgjyWltn/xWl0tR9i+RJ5SI4E6wlf0BSCxUn4zR1KA
VlDvNsZtKb/FUZFFwsZTwLu+YrU2RmWfhHD2dtNZX3xpjp/rcKBNIGPCwFtHo4GvdGvm4jT28Dgb
77TxIIVeFN0tOWx/da3t+L/r2l5kAFfHQ7UYGgEvExA/uJ+vP6hQ80YOqkDzF4cYLfg1Z6oXv4Uy
Zgn8qs2Z6zKGd39+HwkoiCpI4dGFIpzrVJdqauaV4WfQ31gMkhzS9/n8M6JkeVvQhprSur9SkONq
gOcS1tYWsyV3zKvwZ+mtDWoUDkhzJxrb0NErEYLJTJa5oiDRmX60LPHZLsz7VE4Hep4zw8XalDsr
2rDQTNuxoWizDDKEIjdjOIxRotpQPqtlHD46c5W7WhGUOxZ6a99+M0uvCKd1YMS1Ttgzc726ITX8
sEvw5mEOaGI4hPfC5427oFEDQem4D5hLQUxr4sTPTILwI/2YWDRfgtheGKvT6x9lxkLf1oUNPUcY
/jVRM56PqHSQ6PUwBDeGTzR7LsPOGyFxb74X88c2i04yo3XST/9CItQIAAQgJwT7cL2LTH4PB71E
4hyqH7UoSh/6XPvYNp0FOJwJ0lYWR/fDLEmHBabXw23hGy+CxnBl6Ax4Z01dFvSymNMwiJPS8E39
ZATftIPkyf3d2D8ke71UWzeApjFy8hwlI9+FZda4SYEsddxmSXNz9evUR24WtF7q+LeXtKkuQJro
EyMAhPDxej9NZ5xIcQaGT2PVsZN/dto3q7l0kNOMe7XaLVHYDKowmmYxwEAwHE4LsRYmyvTBaL1Z
QnfyTGfngMRs3Wp41+Gt/5MhnFBnW0mmpIXp28N8Ssb6Y2hCFdD8LIvcq7qIAePTuQ2D5yTeM/lb
J0YFlRT4mtIljL7eyL6YxrB0FtPPTWaSLJp1UMfAMzrnna3Ev24fmljp+r3Ml8IE9ejCuFmKZDZ9
Uw3K+EwlRZaPDGCunqxBcX4oy2hCGRmbz046PAw0Rb2R2j79Og+SfYoUm6RMgI6HXpuqzufb37a5
D7oBj6fDP3Gvr/chiUaFfExm+kFd/pi7r2oIQUCYf82D3Vm9668SXlkSMNDcwpK3kmELupsEdf1/
zwQD4lzYMyXlEBTWXddJ3qK4UVG7fdn+7Kb8pCrfbq9y68lgjCkZbqpKUBUKq9TjYjYhdTJ9etfP
2bjzVGzt4cvfLjjzRmBIipnx2+GcgDcl9bLlnH28vYL1JoibR75TVriJdK+aQvTd2Us727Do+nb5
NqSBe1If/k30zdZw2QlPsZavejCMrMsKubT8IH8sWQvz2m8vYmujYEuCfGxlMuVRvVa2eJ5CS6lr
y2+ilctoDu8YsLFLMLO1Vbw0Nvps0IlnrT9/EcHNZlCm7TyZJKrOEY1d73enjG3arZciBFWeGWRg
TwMiZCk8WzYoJCc+BjacFclRrUOvmeT7uBk9OET/PN0DTdMaBjN4jEsk+AtjFpC4WO1WGRybxDko
reUyzFfthx3bvPV4vhAkpmmdbJDSoVexWfQ8FwOcEU+SQkJOalw5V1xH20kybp4a/NekhjEPjG+6
PrVea2ZbqRzTryrDBb17Cu0AcPAe6/OOGLGOrXSLNiYLYqLGst/lrTLeMaDrB3O6d3ytLZMD6yMg
fMIq6CcFkyMxu7Am+Wz5nRW6eZd4Y7PH7bN1nWg/Bh9MBoZRMoLdmRc6JpslxCZIlaeOLVOM/FxN
3G537s+GJNSNKwu5O4cjwlfnaoqo1Ummb8mfRvztpXmEmob5mjuu/YbPcSVHUIKgm5Y+T1hRBj2M
faGNz+2t/GCp/mz1O/mCDU34RxYwY8EDcMY+GItV4eROc1VarezEs/W7P7Z4K+kH0Qp5AiqBwoKW
ORocOeFpwFDoh1IrKqgtl8ZTmrl1G9Xaw4xvaB28atDCwsiLayOm0J1OsQNbJfFSdz/AcHmF8v72
gjZ37YUAYUFJCJFWoCMgVv5Ks7etRoNpeH9bxqa2QfIPtzjpMep816YgzbuwrebC8o3uXjF+AcqI
K78FvnBbzPqpwpPKXv0jRjDi+qApUtOzlMyMg6PRwEcI38bgFqUSe207f+vL3rivzdJ5H2XVjrkT
q7arT6gTNTPBBUQIvVaC+jH/OAro47J9A7iEOsx3xQCj90ciThcivrsoeq/m33rjMuj9ziUTEfav
RAumSa2leoktRGvIVLTuoWmWsxKlBwsr9aOALTkMpmOo6XeFk71rg2zHDdheuwqQQlEhjAEteX3A
Y8pgqHpIAehCSNRP4QNzox5IgkBT80Rv6aNqRo9JVcHVZpeXMv1y+9y37giPzMrVTDcMZJjX0utM
T4eS18ZXhxZy10xNvViW99zdjfeTUqADFAYVJlOxmroXXsiylFmZ143t4xm6U/MXXE+nUb8k8PKM
8Wnsf91e1FaMQWEBDjp8xLWBQriYBg1S0hTINrwhh2l6n9qHsoTA8a6SgzsGzR46szks9gdpmD5W
tds4Ecxae4WVLfNNOMfES8bdrHt7veaq7dHWLnf8N2F3CuS7ofFs6ZDtwXG2xEBnRUGelAL4GMEX
TgGPWeFMil4azePoDHdgZY59eKxM8z5Ud6zEljGi/4agHokmuN7rNVl9zajXUTf9bKoggSmoR2at
ZtznamWeVGZ07dzOLQNLDsGiNAXCj7Lhtbx5lkIpjTUCU4fmHtmoNJecPqxpyd5Yrs2Vreyl5K+B
pYlzFWy4Hg1nYGXz0AFpsqAIGEvFrcOnKDZ33kGxrei3zTFeCBOuvNExtLfFo/UZVwi9wjhn5l1l
lLDWSYxhOsDOOLhDrbcHLYzLozLlR0NNaCfp1A9lUMqwGJTzadQi1RsDS3kGH1ofp6zWHoiKijtp
TmiUj/c4NrYsxbo1VDYh9TDFESERBVu5ga3cr8v5I8Qz9+zWzjuwLQLHiomeOApiISiN6mK2iZX9
ODN/Vkr9dZbnvZ6urfuyoiBWxt91bI5wX9QwbaeuM9h7Y/SyQDnbff842YEXKg2kPNGf9RL8Pmpy
2muQQgGNcE/Q4CzNY4i9TH/JR+WNoa0cd7MznnUmK37Ppmnwb5u+LT0mbAV9ig4DXhGW5/Rzaw4O
zmkEzZAxg9BrS7eFHNEpTrclbR0W9wWifxaGSycocS4BXB3L1Q0erPg0O1xL06z3mEI214NTr8Eq
S+ggvhxVS5eEWa0uVjGeU7WE/xCavoooLNvrpNlc0AtR6yP24pGyjThWJpMyJIDi4RAzxNG1c3Ov
+2LLpOGMQghuqCYlD8HVUVe4Rcg4Ld8JKtWVzK51I2sZINYK9kKiPVHCCY1jNlBVXZ360jyPuWm7
fUxXWjYtO37wVgqAWWHA/KlhAcQWZ14G9Aumpp4QfBXPyfBLsrqDmZ2z6RRbKXyD6dGJn8M9moxN
1SB/T70dv1UTo9dZgYfOSRBqVOVD3uvPjV0+6xF0n2Z7+Re6jjexUgGsSGFBNaI6GOchI1cj69lb
LaIkKP9hd/VvQ0F0vBINrINdxYptl4Vm4+ST5Q91dz86zSkJwk9VJD8xOuL77dVsmcAXokRvOxvt
tF5sRKV6+2CYP2Pts9rXpxV/vTtDZ+uQ1mEg/Flpz0QubfyEgSSNbfljeQyhOc7hNj5me4D8PSmC
pi+KTE86jqevqG61XKrpQP66Kk+3921LCsBOEzQrLCGvKGFYo1IpORZP7fOnOH5QQ82dp9qTwGb9
sSSKUlg8guQ16lu/5IUpCu3FlpQ1HqqYxuARdH1hfMzR7vLctZ16L/jf0Ac8SPKDZPHQQDHbFDih
NmtN5PhTG5+LxcED4TS9WSq9Ke1/5lqQ7XhAG6bWoBEdbddIgTNs8Hp9BWi+up9KxzfM7Gcd57Az
TdLeZJCNkBZ4Kv4gK4LVzxaUos0bIx/HzvGb3lMzOHbRDCgrl9qtvpbV8faJbdhag79W1kJYivBd
rleUK3gVdtw7vpIslSsnaui2Zvyh0o3zbUFbh0UiTSeuWMvl4vsROFG9RFrj+Inysy0enEY6mQjL
StWztM+3ZW0uCrrPVRgcU+LYZFzyilaN2fHD/gLIrVDepHsE6Bt3ao3T/idiXe4LTU+TKGYmxMC+
ObpHoeQUwoIsh8UhHqOdS7W1cwRDa/xCXhUX+1qUOsV5PdasZrC+D4n2UH5s6FBe1v6mvYLaluqB
U6G+rFBGetXhnjWl6QxUs/whdmPLi+rj2+TB7iBepqJ0+4y28gew+v8jS4jJ5tRuwrmR2cHMyx+W
7yA4nUt8Hw/uUYKZa49iaOvA/hEHP/71Lo7hXJYS1Pm+BbtJ+6jWT9NnU/779qK2929lzwWEQr1a
vRZCO4PU2rPu+OP4tY0/KfrH3DmMbe864TtVTw/T3uCCTd2AX+y/AgWDNBijYYfq4oAIC13bhFVM
+ZIuz6X8NNTtjvHbulUmE7tW88dD8ptM5oXKl4OszJTJHCrxfjt+GMrnse682xu4dUq45uulhZmT
CsL1Bi7mNLc51Js+3GmeUvhGOR0C/dfu/PattVi0suDNwpP5qrxU0DnVKS2KHkRdegBMWl2cRs7f
FGpx/hcroumAUINyGfWy6xUxu7EpFj1A77RPNHK5ZXwhtxL9i8rLaiCoIRB/U2AUHo1K78rRkZvA
b4JDani94+bWh9srESmzVlcPGQykWzGVa6vR9VLyvNPpnZQDWpWN5MTutve20rVeoxeJB/Nz8aRk
yWdVtZsjubTFG6GOfShKqzj3uSK9S2ZlOOhLtJzzSJOP2pCCzdLk+Y0aQR/T0ZN9vP3Bq3cr5IZ/
AzlIZjG1HBTj9ffWMDVOneUEfrfIb4ImfC6kpyJ4nw3D2aA0NTt/3Za3dRlX4Mh/5QkWLUiisBzg
T/aB2DtwTFOmbsNv4d5QlK2o5eW6RN9UltgvxQgCPzLUv51AYcJQkh8aMidAW2DHVwhdglPSpm6j
7+UFti4OALS1uEf29dXFsZcsnVN6t/x4/Ab9oCt13+1qL9exZQUgd0YMMQVZFUHRLNidtbhLAj+f
LWixpTE9K6n2V1frEIpK5h652Ma50fa0drMw0ITxH+vnvDBsyqg6QRdhdAzjosa/6n5Yb6nJ4LJi
bybxxgNBNLZiNFBH+suFV8ipFlDBVSb5KUMP9RL6yXz2lOFpHtZmZE9PA28p9171jTMj5wn7obPG
gTzt1+sLCjubs8pa78EMOsyNpNDdU8otGXTLr7PJSFuzvGsZdSNNiTTrkp+M6nmguSQo1JOTHm/f
sNdSVqggSWPeb4PxUML2hUpNg3uFYqjcrzDSXY0ho6r+xw0M11Je2dJAcUDyBL5ZjF6gl4dobz7Z
awVfJVD2NWhVZ9iMoHGBvMISxyLwM6gNtS/BGB2k7k0+PP+b7fpHzKr4LxS7H+U80OKSe1RIzWPs
6MuDEhR3ZeHsUQu/vkLXCxJMbTy1etwzgM+3YOtpD9HBODvn6Q97MnmAqDRRhiVfo1mAtYVty+MW
B2RQnbVFKw9sT5ZPFoiqBOrGVNvxdjb807XfGlnKCnUiOXS9eY02dblSVWhBd8r7d/I8eIb+NI+5
J2UnM33O1A/hKJ0yp9xBh2y8s6tkc2WQN1aEp3BsRC5VWxlsZtl+V5KPjeYWFtMX8lNlnlXtskSn
tgZhF9vvgueiOcnSkekZzvROjtIvemB/aPK9brXXZosvYjNkDXwkjXiCBWEikKHF5Php6vpaQMQe
m95QPvD4TB/VPvLCw229XX/d9cMNMIYEAt1j9Itw06+3nuRi0+FhB1AeYRSbQYoOSVnpO77mhjFZ
3fR1mgfBPKMrr6WMkhxC1t+yzTPmKj3iErr1Xlfhxs7RhsLbgm9n4JcJO1dacTpKEgZ/qaeT03rZ
8IlG5tURrObDPP/Irb9v792Gd8B0B/LbgHVh6we2e70spijpXdE1km+V7dQca0mBp0CiVQb+lKWb
vptDk6gu/R75B4nCVO/VwHc7usU758+BDKsCOxZPOOPNQWBff4rRDrVkF4bkK7lBcb6uv036sNdw
KJJYrlYBBhIeBEJj6qavIrt5mJy51Fiwnbmqmt/rFhOT8IS02fac7pQVUMG9sbX0HS0Lp16iX+vP
wYN8workBdYF674YGhmFZYYUdiV/VB+S5jMT1+zWY37H7aPdUtiXUoTtrJo5NQLHknyp+tLazxrT
VatlR8Zrn5mVrJkgHBQqVuKl6KWuUZowDS+kTuLsfLbGj0l5mN+Xf97ySHJmpWxZyR9IwgtqukBX
MC5KHl6S8Ax4+JBWb5wl8fr0rz/ftJdyhDfDas2+7cwsvEQJwLe5fqjX3r1q57XYeP+uViOY7Hip
29Aw2bYkWSiOPJTDXWCYbhFBRbN3RJsKb6kOl1sH9GzKgh7UU131it2Gl6X8K9OOEG8min2nScqz
od9HVXZImmcjq93Jb9X6vp/qPfzdb3oqwUDTaPPPFwiHZzLwsQrbLrx8ik0XJILmmuMh9/vH2HKj
1KtiUkdeE3hPXl7vvI5bO82rvOYHIFZ/xRpQq9k6oG4IL+u8vfmYtP8ZcTjNOzdh67bBf0+oQ1qU
0FcI3Be4HyBk0MJL1ryrqqPdn6NxRzc33EBIu/8RIbxzo2SoZbDo4WVNIkpa45raWyuLzrttv1uv
EAwyoI6tFa4k+jIOhNNWFDfRpXue44c2/jk1j11Ve3H4rW/eBXK8Bw5aHXFRQV4IFOOcYmEcdCN3
0aUwTXdYftZSwgxBFhisZAhPpRK5KlTsWdK6t6/7lv1a+3NNUvEk0H97dS9c3rXuymR5BKdNdUpt
Azfp80gZedap6b2x+z16sq0jfClP0JKyy3k3rTa6OD2MK7O/pIG7MtXuNXL87rYUdxSXiCwSrzr/
IQQlNVQTU1uM0UVN74z5c9U+RuaP0S7dxnoCcoYrXIZvVIZSFhdl+ToV71vpVOfDOa7/xb14+SHC
iq04kmlgUaNLMzxm4ddW/RRNO+qzdfXWUe8muSYeVHG6aOYk0xKpWnSp0JMuUD0ZIspu2KtWbekK
NTEbugz6R2gXvnZPpl7VEscMY2ZwHZTy61TVn5T8Lrl0VvcttT/cVswtRXkpTLjrdqQ36djZEe47
LJOT/pgqz1Hjqm13/P8TJL4OuQLyqLWiSxynh2r+qWSFp7cKiRN1R5K4f3Sg8X6vXQYkfJg9JT6t
HbdZC5LRr4ujk8inVjlUNexN2iFajk6w88S+CshEccIb2ysQhsZzOjJZQse/89TioETfF+tHaF5U
UznY899zfDLiHSSM+OCAGdJkOGNoziFrybCAay1RKyM2jECT/aWpT5nEwErdHi/NJOUeREX3XSz/
un2AWwKJtsgRrdVaWquuBeZK0wxmmisgZxm5Vph3mfzJ6njtjNgb4r2xf1vSCLZIslGvoqVDOER1
LK161CrFn9K48IzW+h4U8ilo7C/9MPtxqO8FBeJbtI7TXBtZVeIBoDYiYMDOq7KtaIHwFzn1rMF4
KrTlkyyVD+S1vTDrn7U6OHa1vZMLWY/ppf0UxIrggTmGE3tOEYtj8cvBSXHk9tPtg9sTIZjoBM4L
wsyI/G+qPuRZd6LguXPlRMu4wh8AopNg5xrBBSCcVlOFUdVbcXhxwvy0WM6Z5+Iubj7fXsjrI7qW
surMi0dUN514CDJ8c3nKmLxZeoXmeLnyPstSxgBTqXPeUIh8f1vo3tJWa/NCKLSNgTp0CNV6elpD
kKDl0amVndu8btC1GrA0MKCQIIKZpJRxLWVO9aWaDKToRetqTe1Z7ejRTZole7CsPUmCNgTOXEjp
XIQXhpySXZjkI/NZ0r2y+uauMWLIXLmRSF4L6xmNop/aCikGY5QKB16X+rD7Hr/KKaB2JCpXdA/X
lsy/IKWWKtnWJ3zhcbKA1YeS21o0H2fP7alIo989zyndcwc4I/zbWvH6TiEZJcZtJRsGPd/1eRVZ
wRCT3uG8IjXHuUmgfU1063RbysYukqXAa8TXgH1CzF6bhR62Aa/ZxVGLezgU3E4J71Pz3W0pGxpx
JWX9+QsND6VITeEgiy6KbR+j4mNlPkRddZLqnVb+VwHielzE7wSIpJ5IO63LfSFo0qpE03McGy34
lvaMeonsg1H41fSrbt7m7ddeVtzZuB8n2jKYlpn/KTHKb/kkhEGxsKm0uV3LB0wPEDYsYl5J5RAx
+rSYPs7vQejved9b57Z2AKwvM5xWhnDH1DC3WycikkiC5VwMjDYYpDtLf/7zc6MRcZ2WCvaH2PN6
ORPYQTuLpviiGDHMLpanBu9aGfzz3gyDLQWhKkDwApsAfc2CCezMorF6e44vhn1mCOE9NiOSGRk+
BTupz61bBZ8oWXTozqiBiysK6zAtmJdwCbToK+N5U1eRw/Rwe9teOWyk6GXAc6giu4cWCqcDSQHT
wosqveT9x3z2ewuufaW7z/STnZYn4B/eUicuIcxeU9Dvita1lV9x2PxtMgBzvdHXJ6b2s2yHmpZc
JGt2DUYpLvZZNmlKfzdJy11txWer8vr4Ubfak9zVhyb70iR780tebzIAwnVOBKAdgFwiW1QTB0El
xUF6Kf3iskdc8yoFw+bS+E52glr8b7W8XmKhj5WUWGF2CXN6Ge4dhmMHl6nvn+IhvXPkYwr+Ln5r
pdXZjs5Mv3nnRHdlpfpYnB1len0J6fikGkzUzSHrv+cZvrA2jR5DrjPM+WXOfmjV3+Ak63HHom2J
QJOA+YEyNaifXi82VplQ4IBBvzRf6v6d8uaP0WnsJvw//wgQLGYUZUYJP3F+CQzDlerHylVmHO43
CYn627dicykw69IRx0PK1NnrpcxJ0OX9WOeXsZ/ux+DOLIu3mS7d35by2pLY61bhzoM7AdwsPJvN
0jVtryv5JZrNB536hpp9Z6rIcz7/fVvQhmuAJO7YmpkgiBYTLlZcyeEcqBxN1noxzKT9l66AaCV9
KPvWUxiAZOo4kcEeKm7rAlwJFqL3JTTtWUoQbFaXaKzdofwY6w/VpJ+zvPLSQTpU/Cv1mHCv8fD0
8y9cV5N0oXO5vQViGLzqDtRpFL+hJljZjK9PFFIqQNyLmV/qoXfDJHTD8UM53puYHt1aSah3NGhT
3m//H3AykF5h4TBr2xZJEe6bMn/Uqw4e86wqGlKtk3k/akriLUqRnZJSH+5ur3Q1m4JZJf7AoFNe
wsUQ4eRZOUgTTDrQBur9g5kRCVgHWz7Etv55kqYdYVtGHC4wh4dwTXlB7nS9r3VmNAxUXwpuSo6z
AuzknZ5U8aGvgkMijZWXd3F3MnK9O9AJJ51L28qemJzT3CtlHt2F3Zwe7KnIdpp9traf4iz3CosB
FZNgKkYaH4u5rjDpTvGkB8bH3MzutSy4n6vgbV28axLgi7f3fVPX4a0FWrQWuKhIX2+FwVzxqY/N
4mIpb6cv0XgeNMz7VJ8p/NbheagjtxyeTetBVVp3Bcmkn7KHao+RcONBo4xH89HK4AemSlD0sgaX
EwZFyXR7GtoWrbaPCsOtdp6TLdPFXHfmb1AE5k0RvIZO0XOV2Km82GfKQZ8y6yDvnOCWCX4pQbhA
mjE36iIjIcIFidW/o8XXd0T8Vk7hqpA4ou+HRg/Q4saqRS8exXbs1JH0TnFZZMelOqNLX4KjOv7Q
zzYzS4rqoAd3aiS7Y3FszIcs+wZH2vgYQG+b/5rLL8Vb6BmW6Th255GIy1BPvUyV5bZabewDW6xw
wUhxAbQS9qGTekh7FbpzzWQ+z906BgDO0ajZy7O+6lXGQlKNpp+VopG9Dr683owlN3ql0IeC0F7P
Xauy4V2XPRDhx954kL9X8aeK6nhleGlwkHbBCxsKdSV9/fmLo3CKZRmLiLy4DF+V/XYZ30rKQxp/
+xebuUY7DjlRatJC1o4Jg+kMwBGzEEgEOqnbMYsgifYiHnE8pf17L9c4nAhhbUwWrodcMM5dijAF
4XLXVkxvC98N5P5bx12AW43Jm6Y6J8tIBFt6jn0p4hMYRGjQPIZJurH9kHyM43fhdOomT6l6lxkN
58J+UoLmQRp3SnUb9oLIiOwwdDd4iCK3aNyNcE+pVnHJSmigDJueyL5K90BBW8cLFgxCImed1yOC
DCpnWqbB1ItLPX4LJ/kcw9hcLm5k/7p9wK+TYtTEV5pPupzgQhP7omUlS+20y8pLbb13ALzG7S87
SL0ZIJrzfcz8MTB37ufGc3slUbD6ydRlSUTp42LDJ1cXh5q5yVX6S63zwyDFO8I2Lym0TqC7AV4D
hBQUWIkYUbDoY3mZZy8pmcZcfSqtZ6dtD03TeWFsfkr7+2bQyVnofh3v5Ea2gkU8ipUUifcF8Lxo
IzIQd6Rh8OXKyi3GyZXj6E1gD6fakp7Hav5alKGr98OHfGoZ7N4uO8/OlrJyq8iCQ2eGiyMY7GiO
gyECJnkp5EA6tV1dfJ5bSd5JJWxIWRlpAWkTL/GYCrfXMaMsyeq0ukx1ax1He5nu86RRdlynDVUl
K4LzRGS/NrEJe9lKZu1Yg15dev1LFr5ltvI5kJU7JVZOTmV51ggSYvhD0CR2CZgcqEYApjx5ItNc
U5dmw+Sk+pKnne2ZSql5w6Dv0Y5uXAkEoB0w5ZCs+z0B6YUtz5aoCCWprS8QpHyQs2McDndWOHqx
+XMXabDxPF7JEt6NSk/suiQ7cDFmyo+L/hi184PhjDua//qwUHqZlBkIIhIFIqjRKHI5buuiucj6
qe//H2lXthy3jiy/iBHcl1cuvbG1tW3J9gtDtmQu4AoS4PL1N6lz547I5m2EZyZiZh7OCVUDKBYK
VVmZg3bQ1Ubf0SE7ZVl9r6b0Z9fJ6s6yE9Ho5nUmC8sgvZ1TLeD61xCcHB/CCHkyehmLU5XhieTc
oxIkZcTXnIsciSZ+rvdzNgcEwjxwi9r7/G18OjvKVSDPLJNeCtNveShV9wDNCKLYxmbiFwO8hoIE
ulnrsWsK24qTl91F6ZsQALgHu/1J0hAEkju0+H5WaaAJ05vrb9qZPR71OqDykeytIkdPexVSCFmH
LauN3dhnqicxADRvXz8bu4cpfG0ePkSVBaWK5e5xk5a5kpvsQq3fkvFUGpVbZN9v29jaPYzeQABk
5l/Gnb204fSkSa3aYJdMU3w5lZCokuTE29w7QSHlD6ljgI1EkkMb1Wrg0h19ZnNBAQH/XVqF3pDZ
EtJ1F6PQHqrOAVpROzo8dtH8aRLjPKWpS0j2nZHEN6PU59l9lreCwLxRx5h/xSyCOrd68bpZ/ooC
ItFZxKruAmUE3xwCXJQuy4N2/KFr94oku1XFvQYzAbe3fK3ZhnxuaXc+k09fhUTspu+HpruwP73t
27pLpEsN0p7JN+6TZyjdJMGA7pTmOqVniZ4pG7fuwvpaoaiIJwOXLqzLqfxK+Vvf7+NYdwelDRDF
x/YAMi1w4Pg6Lt3bC7+O5HMfSQEbIkCGs6Duct0DyptWxiksl2+GcVT7I6nR0WTu1LbBbVMfFcjl
Y2xpS13aAhkoIXgBwMNmTqZ9HT10+nPZg8YAIhhghh4bya1//dD6h7KNUdE4F85vNCFpHwwCNxOt
evWE1kf09duYdxc14UfDARsEZOSN10K1z6OeCoxtvBXmdaMUjrCE/Vw/QiHCYIHksOgutZmrb7bW
yyfUi5wRGr8y/cMm1lMvHaNuCgjIHZhrR5msQA6PltVO5z0Lpigr6semQ4sqLgz9V1tmde6mQ259
qYpSrUHMQHojmEw1fdIzqrY+KOqJtFfkvC72SWUw+Ti0ZqaFtlQmD6nWlyLG+LWW78cHhFIMaoFQ
UkFRRl4ebsscMqjGiMN15aDaD4fsQTtYh+gkB9BwhAyE27O9GX6pfpkxlIR9S1Cb3oxfn3/AypNT
qg3UKKfu0n2vs53uxk9qUJBwGH5P8iFrmGsdaeMTRZCwXr97cLiaClgKZhMwLLB26rrPCEuwbpay
3KvNKHKZWhaHwYr4i1VE8UXwFc0befUVfTK49l1SVtQBzdAlGxoo/TQHFTgcSz0Sq/I7VB2L4bnQ
Jw9y4rcNb9yvaHFg6AD/iwrrmrwJ3ymktxS1u6SFqnkkJr1r8Cne3baycb+iQIFAhNoeUub1/SoZ
He1kK2eXpgi79EekvquaINPbKOPhgfHJxuqOsaLYkmNoGV1M47vML01+4jTog6o596AsaEMAYdpv
pstCtb2jzWsMAPbtRW7G+8+/YHXblGo/xawnDFn6KYnZHW01n9D3hGAmOuhCW+tC2rOvHRFxNWwd
Iuo/cNd5Zh48ScuvtE5a1ZFowy7SZMtfqgzpCyYDom+317dpBSUFVOLRJEK9dGkFHDVxU6uUXQyj
ko+5SpujgUliATxx46mMqh4SWBBAAJGJ9srSTER5FtVEYxfM7u30V3tvepUHifZnzevuS13g/+r8
Ya0/vM/mVnuXaLxjdaqyS59i5NZIBwLW2IH91Hsz8ac6Y+eaStMDRgkxsq8pZaiZEepAis08EPak
wTTFnY+ahnyP8e0MHezCPuZDyXdyMvW7VsIcrq5GzXNDnPy+kifQq8epaIToOsEC0H/Gq6N7AGTA
FRf/iKeP3qY2vxRSnbxpTZ54ZU+Vx6qPlfPU1hHmsLUczAbQagABTz11JwVssr9ve8jVZ45fgWfW
x6g0mPbWry2mWbwds7wHfFw7puAloUl87DoRW9KVI85m4Iao0UFUD/+39BApGQHUUlmPL93Iv8d2
Zw7gdekx63B7OVeXwIcdlJfB9zwXp1YxWZNKEvcj7S8NutB+rhV/Sg5GQD0foVKVVv5ta5ubB1K7
f1mbV/0pV1Uz2yhjJEwX0ykjzzFzKZhysLxTFEr+Nhx/LAxtpnnKGCOzqw0sSUOHqGn7C1oObqNG
p7zgvpVOgst7+5z+bWZ1iTYA/WQaeLMuiW18xWh7dFK5kwji/ua2gQAARMLqnO6volIqs75OE45t
y+i+hISl2dBTbyvB7dPZ9IV/m1mDtJijE5tjrPTSqe8dP/UQEubZl0YdBHYEy1kLG1pkqg3JwNHY
mFS20M3IWuaanSoIe3NUW0Q91JHwDaEcCXQPhg9XQbZ2iJqSaOgvctYkPyorAqNpQiPu9rLJAx0Y
cT9K1dGHtJioirCxQtBlobsHKgrAl9Yv+ryGioFV5MOFSa1n53gImjRQMDV9+8C2VggCVUQKqFuA
WW3+GZ8+p0RJsWtKNaCYFdT6RW2hUJ0PikcTLI3ZgIkXosmdDR+ZqfMxyQm4BpLm1aaqdQsOQXUa
gBrRCrehDHKfcvaeJhVmM4ZuPNxeocjc6uayqabxzOyHS9/3O8eaWrcDf4BbR8XgG5EtuJc3PmYM
uMNhUB3BzO4VfKpTaakl8nAp8+Kgy3yP5tbfwkfhlJ9NrD5lnak9+OLU4WLmL3rb+610R/TXKBLJ
42x64L+X8nGZfnKNkjKgslVtuJD8BaIkgUIa6JCMgsC02jCUWlTMySAjQ0kJMP51AzDBq5BYeqOG
ZW2RnWxEYMVIusm/7QTbVtAwAQv03C+fneTTWmTSRswiVA3RFB32amr+Mcu0EFyE6zrKP2tBZWy2
AHaatWcPJJtYh/MJK+hN1S7tsumxlOn4qLd1GySVQnZRYQRxbVP4X0vOUpX3bjZkU5AMYG9OwPR+
quXJdCHZPHi3t2Cd+f/vr5tVUmaRDuA7l3tgpwOmB9ReDZNkwsSO6qqJsyemc+yV0i/yMDLAE52y
sKVPsr0vG8uNp2da7G0VdSdL8J3MH/mnyPrxY4DVmrlvIGGOYt/yx0iSnBUSOu/Qh/BY++oUmUur
fTSOrkkEprbO3gRmABU1TAJfVdUS1JfaSpWUsJUMdiDwNS8nQy3w4w9tr/WKMCcPnCF8DK2PVSTN
S1oXnMVwsSJXD9Wk6oc+SvjBGLC9qV3Kl0nvMr+y45cqwjkbSS/ve40d9Yh8BY0dOzIbSScdId6k
dE2zg8AdBCB6rnk6/rKb0QgD9yWVfLvLVdR4wXbbRkoe2HYl+Y42mQduQPKgLBvF73rp2dBIcUy4
EmFb5e8tG/QdgLhJcNutVhfIx0EC46VgMgKw1CuS1saqCO8nXQ0bcM8cmC1HoV7X5LeetD/6gtsH
aIja/pBT7c9/YBgvcYg5AuNwJdOXEEeruthRw0kydzSq78uk3NUtfbDk8aDF46nKRZz1W54E+jjQ
qQLoCxGDVaYrpYwOiZ5rYYIyLrS8TkM7irpL6+fxx4Zi5gyDKYBxoYewTgdBHIdCvwZZ43I/trtm
nzy3P5zJTSO3fzN/EZEw4Lp2dGVwtSp0dhSmRjCYaYMbF4HySyJu/mp+IamrvcaPseazyBURQm6b
RS1FgWI8lrvOrvWaWAqF/nDYR4888fMHcmeeub6Tmavcg7rjmT3STnANrPFc/6wV+A9EHQtUv2uK
37bUh0HGFF7YMubF012W+lUfGPKLnaHEnbmV42rVcyZLbp79EaLmNkMwuDShcw64OBBlqzrhUEWQ
5O4jNZQkGxRUmY45fVCjTp5ux8WxqEAMzmVzCiZbaX/TWGp2TWxVpyrWAZ53mi+lpMSuqXQAWaQl
Pbd0+HL7o1rd+f/sD+ahQHKCch7i2DIsp46EloyEWqlS29OlKloWqFpn7CutF9WBtgLHPHr1jykU
vJamgFQpAaeNtXDSAjNNANE8Oirqh3l1RFJwVkUPx3XFZLU20D8uDfZkNKlKsDam16ex4XdjIe96
qbkHWdIuo5VXq6Gi5TvJHD2AOT1avt7e3M0Vo0k1v8chV7hW90ZxnKP9mmqh3gJw3jXt91qWfdWa
ftYmwRNmivdlSgQJ/pbPoV2HjUaHF434NajBlKNBijNbDlPtRAZ7Hxmxp4/qvTO9dS8x9D00Xxvu
YqsOgZ7xJ/yQxur3I3pf4s9vw73wveMSRg4CKes1q0wUO1GZTLkSWkWxS42vUSuFDYhc0iDn9yPg
ZWotn+T6ITYPFKDaMnqM7Z9yFAuujo3kA1knerQ4A5ClXT16rLjNNb1Xwqi6x0kj/ETBOEXAMb0T
JxXFnNUDZPY7WLMxF4X2tgPCzqXfQSCu6etIVUI7pq6hDLuiHPd2TV5603DRc9Ki2k+hwperzB2M
0LJivyzip4G2j2nZBdIoKgxtXTFzDQDiCkiG0a5YvcD4aCZFJVlKSOXmeVK/JToGxvPii8PBlj+C
7nVAwcOJh2OnvailCH2+tftz9QthEPUieMJyPxgxTeYMyMe4JO2K8aS0JCj73MW8uiLCRc9p5Cop
Q63oX7ZQkF3a0miV2OChUUKlPY3PXen2uuu8mGezO6XCJvJGejBTFGFKDP8z4/iXxjIcvZ3XRA11
DXIofPQckMsmb08Z/Vqhy9eb8Z3Zjd4IIBrFgEL0NEIh5XaI2foJICmcxwtlQFPW8FjHZBnRmYMP
DPU+XypNlMisXNSnWFeDP1wa3S6UFVEcQ5qyit2qPqQYbknxaOPRXomBwTa+arT1TFoFlpacKnA7
8MjnHTnKTelGQ9iwaVfX9Z9kVPYOIlDep2B+eKsgCDZMxVGpEyCI5SPEfAWf33XQnZMoC6yUgEXg
GbCK+rleQzWStGrYUdbj1RU08be0C1rtKEd+Glvvtw9gwxxyURA5oa6LKar1PL9mZpJCBzyy6pg7
Xj+Cz4gaB2pUXsohU9rRERd4L2pAbiRTiKYgNUaZ18CprzNTxUlKhDpFBRuCE5TmryICNN3xHSO7
Y4DJW8/Z9Dtv3vQ4UOaiC+lECMj/5xfM+o+YjYHS7WqfQYjiSL00quGQ9hkGHqpjVkdnJkME2f5V
KH8SKfsS98bRktp31Mxwz5ceH/j+9vZff+/zPth4kABEB2qWVWwZkryMZ8aa0PxWGFaQ6FCALnYM
cBjmGIeGPAHKcNviRjBdmlyFmJJWccELPIAMiTE/JVqzs6ZJu6hd1gf2CNUxPdPLt1bHECTNtdzr
itR2JVaLtNJnQ8tYt/whq3umymwzRVBXQ0fKpN2QJ83j6Ez5Tqdcfrq96I0AAFtgxQBSEZ8/TnwZ
6kwpa3kFNHdIE32X6UBUm3r6DBnBkhue1D6koCfX3GoYgjqqQMJ+n0vu9NyZnhk9FMPOHn4DZTEq
AHmibEtcyLeIjuX61l3+wtVuxHFC0E1V1TCuojc9SV0oCYGpMRgHN4qGU51/wVzbLpVfIvtYFGek
f7Fyn+KdxUQ18XXXCdFy+VNW1+1EQcE4YTNDBtzjFwjUKrLHtWPPD3njFbVPM0GFcM3e949FAOox
9IYUB4x5y+MB/5ID0llbDWWt7d2+fzB7d+rPtLbdzFCOqv3WZPVBAVIBPdCy21Hl6wiSli6BBmSz
G+OQEc+OBb/qQ5Vz7aD4OSj+zlUYUGksf1Wj1k0l1Xg+Q94p/6qOaRuUMR98eZzuaKRJD5ORpTMJ
r3XJeItpf6eUg7hTnpTIAquabv6wWNf7TmTaXlMluZ86Nj8kTvuKfyl08Gx+hATFd6WzyKmz8vKp
Impxz9Ds9gdg2jx9KsYjZ63yHwSdWaxqTiWBy14XSucr3+Rc+iiB9NxFfXB8qhQHmlV6JXmVbT5q
TgxSykpWHBdsE/bfX3HIK+fJ+1mq9KoVrNtFp2rgigpNrvsNRf/VdO06hRKuK42mC2kMUddgjWaa
HQxwHsCkcZbop3/Eh0/1VNOSrAhky1pYmAw6v1ymXwZuVz5L8+Q3qOjGs6bzMXPTlpQH9MHBxzVp
55goFIiNdAScO3Ze+7pTAOpu8nengtJkmTfJWWoiEV/FRiTA1Y+qzayRh6mx1c1EhjjPGoVrIbgW
942ucjdpmOoz6DN4ahqJOvPXKRhay/Bu6EGDMgBZ9tLLy4ErGeu4Hkrdd1VP3UpEfrRxxyFggJ4R
KG7M3jmrcAL6FarHea+HEegjsqrxG7RpNPMJ4oMzd8khJ277cjvez39y9eWCuhes6xamPTDpu1pT
VVTcqrtMDye08A+FJmd3OaNgN0xsxZNZlgU1M+vdbaNbcRNXOVodSKUAMVrTwpgIYp2ep0ZIp+o7
yA2PjZZ8jVLnMDH20PAwjiHqPaUnPeoEoWoji8M7FTBavBFR8FiXiQandBqD23roUNU5diAMDyD/
DkZtSPXuUgJsu4vph3daxlQQS+YYuNrp+Vqd9VCQl+KpvPSeyDKZDX5FI8y545KqgK8+01FwfW+4
6DzCA8YpJMSYTl9lSUAyoRCFPkZIKDjRYvDSuI7UiEa7tjYR6Eq0XGbNDdDsLJcyFBIA3aNhhHLH
w17XPCt5HaJjEidBPUYo1QqllObNWW8e3pSoq+FtCQTxal0c6tmsq20jHGI/vsxNFsQd2YXmfDei
kenRn38KUfl049NABoQxTFvDkBECzXKVuBVaVleFGTrpt7LYyWSfgs9ijAuvJIOgx7BlC6VLkGhj
csPR1rLX6tDEDE0kM7SYuk9NtOQaBQNW0l4rC9dJvv/99/eR30EjCsVoaEksl8aUtpE6XbHCTroD
bbPRBWW6ryootarkiTP77Oh+UYm0H6/dBjyq2FFMwMzTVB8l3E9XC23sNDHGyAqLqA/iUuEeN/Be
cEyIGA69b2pF5jl0EMlsXn8TH3ze+CrgOhjiWn14oPCYKrxX7VClZNzVSnagJBMJ0m50CJdWVrX2
UQJbSqWXdsia5LsWE3dSwFAiZX5kVzutjXxIqj72LxpA7k4StpHk8uSNZ2lQi4hcr30JvwQxHZmD
rGAaYj6GT9tsSU0mySy2w7qRgyK9Q8m7HpmrOgnakIKqxPUNvLS1avZFTttwE3dFWCbZI9Sz8Aw3
Ay1/qPNJFHQ2Lo3ZFsqrSIgw6mmu1pUPvd4YlNqhMm+pxNPXFKqFYO+ric9iSjwgSNVTXJjANwDw
cWc2pH+5/eFsudIH4QHso9O6ro4MpBoj3rd2KCXgC5S7rne1Wtf3t61srhQYCgDa4K4AHK58qe1j
XZ5KZodx9mWoazcpDDfXHgpQrQ5ysc+iBpHP9rP0923DW6eJog+Kaag3QMpr9qxPnqNafGB1jB2u
mqI5Tv0wPBmxfGclg3ynmb18/HtzoG6xcRuCawwXytIckSC/yMlkf9yIkvTQ059pgseLIiqibB3b
Z0OrCOAMWjU2zWiHHNwNeDJj9Mq9vRSRhdWJQSRxZH0BC7Ieqs7zmAhcYit0zmpkqD/iJrqiSB+A
pdelTrZDMMy40Rt/Yg/atAe9kyGqql3noPNcPPiOMEqFq33dSykLYhQDk+zQqX5EpYtMmsV+PgZe
Obi98XczvHhsIAnDOCbyT11Go3kVPlKbYtNy0w4LguF0vYqoB4FTQxCkrjMviCWheQ9iCXR3MeK0
9DPemWygtLXCUvpWDbI32pWXj4KliIysnLkmUKqU084KMzVxWy67tXL3XxtZO7LGSjsCRV9Y5rGn
1vcYUfNBPHvblzdWglQLL8CZWB3zlqvszlHwdFfHRA7HND6ASjFMG+I1OvVvm9lwabyiEGpQwJXB
kTp/Up+CDVX73kgxjx+aaeo7cfVQx2eigyxJf5lyUD63gwCNuRHdNOSsYJfAnThXcpcGx3IqJkRs
OaytvWl8tbxKo64jqtBs7R50UDDdiKwRePz5V3xaVinHAxuLSQ6RO/ODneY+kUprlwyiXs+WIcBe
7PkxA8qMq2s+lmS5U7F/QLv/pGbjlYnzyGkviDybZtBSBfoFgfeq7oqGpwkaaZjRMKaaWHdJ9oUZ
3/7eFXDvfNSz4Avr7D6piVzrTiuHRdO5I92VnAe8fuflC9ThRN3p+RJbPiUguj5L84KUYlY2mxf8
+YDwKLLRB5XD+L6L7rqm8hvTRLHuxARPzY07AdMz6A7OYQf1lJUnQOxwkjOrk0PJ/KVHf8ATfXvX
RH9/dVu3ikr0pMffn8Z7u3r9z/4+8qy5IIS0/SNL+bRR2qBkudlwyJPaTYugCdYJ4tDD7UVsuRfq
W5DGA1c5+hur2NwYRULrTJFDUr3nWuOBYwzKbIK8ZvPIPxlZxebIUCTAeVSshKegDuYP8OPYSF41
+SfmAwSpwFaY+byiVYxW2zgmvJPlsOPtXlNfy4G5xCS+IZJ33QqgCNHQRJrn8EEivHRkbQRWlOPo
QnDVV27UPg/TBfOzmrkrRLWLTVdDlMGtgOIuKByWpqIuxsO1dRCrZ1amCUzyIjDD1q4ZQERDy2Se
1F3DvnWjVyY88eUQE4WvaqdfZIgpaJmbx2R32+M2LSFC4+4BOAkxYLmWRDImK0HjMzS1XaG7RoPn
KPiNRBOoW6czR2e048HBj8bU0oxNeJ8UyHxCgzkuu++UQEKNWOEWdIUSNKsFufTWd4RuOLCfeFuD
uncV1eqUJJWGEkJoRdDCQ6ca/05QieQuNpA2H4Be3DZIDYEvWF3aRQYYkWGlc4e/uSvjIUyJMbpZ
ae8642Q6zO3S2FUwItVV8XmQcz8SSZ9v7Su4aEFOA3Jw5IyrgBGpsZNShSjh2HWuzp4r+9EhMDXu
qelX+dNtZxFZWznLZNYmRocKIEyLxKV6HbSx3EO81LXj3SSNQdNplSBb3QpWKMlASmGuzADKtnQc
uSQ5VSBQFNbRXge1nN3zveq8ZzT3uD78+vv1Ac2OBzX8ARii1YctNxnhGOyQQ3CgAK7shAw1GDse
/axxgcF0jTQXhMfN5UHmESSFGH3AO3O5PDOLNWWo4KgqgMEqGCF4CYWP4oCqM5JMEWpi67MAZBcR
EhcxstnV+dlmNqFV2CphDT0I86RGd0YmIOPaaBMjnfhkY/WlF1NaOQZBnwqyBS7wXvj8dK+zv/aK
4o86xJDKA/phPP3diTgvtvZyzv2QzxgYK13f0LhRmdpiym0u400gD6ji370peRArQbopCJtbOwkm
CmiaImWfH4bLc1MSrrExhi0TBOoRMZ7Lpva6thB4/7YZA8VBkCXP1IdLM7iCwIeiMDT9qieNYVqP
uH0u4hTdugLgDOhUAtWMguC8r58yG9QhGwl9GCXs48aD/GMsjS61H6dB8CbcuDZ1nAtUU1GM1/DS
XdopzbqV9PktMORkcge06w5q1YqEEjZWM4eJuViEipG+rtpMujIOVTnIoc2KIYg1vQ20SXF5PPix
XUuCiLhxQHjboLgIMqxZ1HLl7VVfGVrSI5fSsy+ZdTe1F6FK1LaJmSoDQRBthtVHG+HBxCKGGxqE
JA5kr827cmw5RH9awfmIDK3WMtgtqRssNjTrP+DrrZOn0RAk6Zsm0ImZWVLngd7VhYl5KEVN57WM
U+na4wn3l1uKNJs2/QzsVjNLKj6QtZ8VUiqlSZ8ooaZEEHocHf2IrunL7ati083wTEfHAGEANFNL
Z+4x32IQpVbCXO87v44M4km6ER26KWnfUgfQ2tv2tuLqnG2CshokQtfzB1Pr9EbFSiWUp4YdoXM3
+brRZB5KPTJqRVISWGlhQLu1gaPzDGMVilqDu6wXIaC2Vj7Xm2VUxiAZs3b5zkmR80gZUo4qc2P1
rnWiZ176psQugiXPycvqbYqngw1YBx5dNhjOl3usYvhwBP2nEk47iqnlU6cdktzdk69IGTuBZ25c
HuCinxFlc7UPMX1pC9NrDrd62ALyyzXqQzQiwYC6r1XXO13/dntlG3nUjCgAehFU+xi8XC2sxhjx
ILc4y6oIizKUbEByzZ8Tq31be2a2IEZtW0NzC9FdBTZw/uef4ruClnWTUCyN4gYuApA/tp7+1lBf
EZHobbkGLqn/s7SK8F2XIfgXsMQhVmz9qoufvdF7Zik4q60o8snMOunNeycFJy2SptZ+AVeTJyev
kPm+fUTzT1373mcbq6gbD+CehaQi/MG191W9Z1Zw300ee+tzwWq2PA8pJ8j4QNaJj2p1PJNjN5xU
A1IJrVZ9u53KQLdSekSKyryyqOMHSGyJbsmr5QEjiWwT2FlgadBGXrl7C05QKwMGIlSnyVWj+NjH
/HvHdoPjHLleu+n01pPk+faeXp0bykxzWEaOAcgcQPpLR5RpqnPKVSmUiupBao6ZXFwcoxVloFdh
YzYDLOyMHJkfnOsnA+hwJEePpDAvGl9xvppv0NVpMCeF0bt4x9LmOJSCYurGynAVoJGLgSWM1azf
6yWZMNSgy8mZAII0y+TxyXV6gUuKjKyunBHBnzdETc6pfEzSABoCmv39r09osY7V1kUQ/NUKAyYS
s4V+3J8eX7BIeOHqep4fyp/2auV6UuPgUdePydk8lTv613cG/jpAJfiaUHKep/WWPsbTHH/ewkn0
5T1q+q7x4lg/8mEXD6eu+hNDAdzmf+/Wc91+1nRCoxkFqKXJxtRrSNNNCfSKgX52KBiHLW/ggjBx
FVvnhaGuNM+V4IfLq9jaxwlaQZ2ZnJFje5JMgPloXaU4jfzPbR+4ikdLQ+tnlFzaptRCEO4M4hU8
fl+K9ByZewweerII4XXt0agEzSRAKDxhTVeXbiRpYLI0inOKz6ZBBy+P3fSvbwv84c9GVsfDWx0F
kglGpAQ8VQ4sSO2uKP7644QVTMPOaa19zYwbjUbGeaYX58l+BYGbV+anMhGczDWqYl7KJyOrpXQ8
ISgXasXZigGYKvqAF5ZPa/J9tPmdk4HGuo+oqzI9SEagEDWKEcO6OQOn6A20xjCSqHyxdYDm/P7V
Z3IejPstXT9JumrgZZqeneRcGxbaVPtGNNIusLFWJdKnUc8SJUnPg/OTyo43f8MNE9WpRVZW971O
EqdqKVZCzW9GW7tQ4GIqdW9/WiIjqwjel+1Yp7MRaCylEJtRxs430ljwjvtgYVvkLrMEDKASwPjg
40JtcHkqrZqmFXTJi3PLc5fYyWGMYpfooDX2bEbuZFYHFcgowAxwVqoX0LlqOd3xtgBem3gkf4fz
HORWP6pp7U60929vwnUgw/scbWf8QtTPtfV5OnLS18BxVedabwEdtiSyY4pZeCnkPYNRY+n+tr3r
+2Zpb3WyUGWJFWIl1Rm6qL4+taD7+C8trI6V5CyZup5U54HEnmm+p6L3wnW2tlzC6lrmcjQmhoEl
oJ/JGXVpBjvSu2I+0cr0URYNzEFwkYp2bXVLgyQUT8o6r85aZfiKccctWbBrGx/Dwg/mf/7pWeL0
Fa1YlFVnpuyHyQkn42QQEdX1phELz0cw/qL2ZK2OZjTSJM6HugLjI14iaNx+5zViSFTS97/3svn+
xxMdHxy66svVkFSuMODaVOciAc0nZuZT/R7TYSIw1MbHg3YQkhtUgiA6tp5bVlrguCWMDp8L6I1Z
nv29bzFrKSKT37KCJAM0B7N6n71+4rdd7rAUWc2ZSEFRy0+gZv4DNjRg1kVglA03w8lgbA7sP+hh
rAdlyx6DyNwsq7MzlVUYmYm6c9L2+fbZbDjB3O5UUENAcgTgy/JsILJi13qhV+dMjtvjAM31X9LQ
Z26H8p0oxG9t3WdbK4frbaKiNAxb6fRNbujRMH4MuJP1UkRJeQ2Lw6MRFdu5DIOs8IqLs+MjKifc
xBdqSbscGYE3EbavKfU0Lfe5DMnUJn7IE/PYdo+3N3QjHi1MrzYURaViZobAV4WuuAvfV/0cqWhS
BV3+5mTUtaT8zNJR1O3a3FzwMmNQHcki5B+WB6mQqFUIrapz6w72Uy67SXKw+PH24ja95d9G1q9U
EESAS4TjS5bBERzV31gGEeHS4qLO1pbro1SCsj5Gg1HfX20icKLQMmEjvLJL9JNWVYM/5s3g3l7N
dTY/l9BAHjKPhkAGdv7nn6KsalOD6FFcI3tCX1AqwsFi96iE/U4x1uo6uip4fW/uHoZB4I/QhAND
0NKeVjG9BOV/dbbTqgzIOFWBlFN7V8mJiLRsawPBbzg3YWZer3UsbAkzTKqR+uw00b5VW4y9RgYD
Rub2Dm6tCLAiBA9AUDEjsXY6phT4BVV9bu3H0YTiJ15CbcGD21Y2FoPiwQz9Ak4K8X11Tl2a2xD5
6eqzLu/B4wwL/0HehcIIUkIwwoPSZX0VJl0m5QnlzZmk9aNd5WGVTO+6mrwbpfbXVzvoLjBEg5cB
SE/QvV06AcsLUipOWpyz7FWqXvAq0K2n2/t1fSpLE6scd9Z1Y7zKijOafQNPXQxZKOW32zauwxxs
YN4BhVoATeECy2VMCWQqqAkbOW+OkQmC9G9Nf2fHFy3fy+CnkQWeNm/LMm9f2lttG1iF0TZTYc9B
vUK+Gz1SfuvtoyySbNzaO2RDUMVDTR2lmPmff44JBP9BBb8411CyKWMzzNM7HeQMt3fv2grSIRDf
oR4GJhgYWlqxsyo2pXIozsOgB8N44XrpC4tJ10cEI7aGZraGrAhZxNJI0yB4NiYe930zedVguXqP
WQP+J00GD8OW1b6tcsG6ri+hpclV3O5GtbMYx0s/MyRP6Z8toPTgEL2obL+5f2AaRakU5R7AEZZL
A7AoNQdZhZ1eDwpMSDlgGhBiaDdWA+TBzGj6QVOxpi0fa1xCxLSKs1rnnhUpeJUVKBrIX4RHdR3h
EKU/WVrF0XEq5LozYMlhL+lw5/Qirb5rA0BkQU0AyQH6cYBiLjdMtSUFBaUxCpviUJJ2N6YieN71
Zs3jSDP4E7kXwJ+ryw289ppSt5UTSowGRHqOiwnD3eVpZme//fFcs9nMWCyAl8DdgoEkPP+Wixkn
pQahYxMBRvFWdr4jP6PhAc7+yFVHV5rUA5dOGHaW7PFXjUpC3Z1jetS6NDBEAzTXfoh6FuidAdua
oenrSb06c9ik8Ql0Z6Pdn2uL58HUo01AHbk4CFY9b+AyAoJYbubJQoMYUEtnFTMSmgH7SroIvZBu
X9vvXZIFWlcdBkk9DUX+aJYyKvmty/NfIC3+VqmZYPJsY7HY9LlH4QCkesVs2INqrcUrRwprjfuq
dk7jb2UsqjVdx3k8EDEgjvQIdz66gMuzHSrwB/cdKqyNHu0cc3ARHePR2Y3JT6a93t7SjQXBUdEI
mfEDJp6MS1u2QRut5nF6Bmfjr9z6WSpPpPwf0r60N26c6fYXCdC+fNXWi9tby47jfBHiTRK1Urv0
6++hZ55JN1tvCzMXAQIDRlIiWSwWi6fO0X5cN7Kw8xBAcFTijEQrJ09ySJu8TamWRodkpJ07g+wM
nCfqGk5lYdrA54vzGK+YcA0+1stZR+cJxWmg7W7BynKnNHdEfZTyHqKrb9cHxLKHcz/ErRcv3JBU
k9D1qHDZhZyD6z8OBRTqzN7N42aH4nSoND4Ugp2s+qL6SnH/cpVgD031bJWww3hBlC5GyjzHVgKN
y2mrxvNBq4QbC0Qa14fFzyCrTqM8ga5tRs6FH8+dIVHH2UjSDkXOJO9vaCNQPCHlhS+WAnJn8IY6
BLPxL7cUWu9QeEGHAXA/+JuXbM1JlKm4hZJDU+wF6Zk9KbVf18fF+x9MoBeWqZcyhsaLh8UmTIxC
TpP0EBtozynHKIi0fK1N+3LyNFw2wDUER5fxgMnW8CRrSgaTQHawTQ8hIGwmsBWhIXtTP7yXYCwk
kEi9PibeJdiYACgCfRjAUgaGxZmD6qiogcftYDQo0YJJnqC35fW6DT57+rYB0UALNSWmHsj5g9GZ
CamtMT1AOdyZKkByyt/6+AAuA3vsnvLa7utf/94iOntxliDtxOWNq2TOuZzklZlmYNGX3usumR8g
nTvcmwjsLm1qsotDfdqMdGg2KW3WGLn4bc3Gi1MFjE4oX4AxhBuvOIKkthZJdlAt8FeQ1txWnfaz
NQe3G8aNMu9Xk56lGQZGUGdzjEZfgzvQxrpVEwimZAdzhmALOn4VJxxaXxWpYWdCShwtU0ovr8UQ
ClN9s7LfL7IIDBj3cGCTEcZQy+PRs0IndOaoZcVh7kwkqwmtN5qU9Y4KuRjXaIZqI7YV9VK56rZS
BZpvOxqJtSvGsVPsQi8mD2rU/bFsw+wmyevymEFAbaWYtLB50Z8PUTSkuAwTxsXaPtIgfKNI2QFK
N6mXCWr9K9OEeqUuccHb9D0VTFASBCbAUvKdSKARK0yJmlAtfi6rL3IPvGO50Z9AxBjeprJTQTPg
UxG21919IWYwWD1Aj0hnsMW4TWwpkM6bJSx/JX3V/Wd8Jwv7PCDP160suPWZFS4tVTujzPHekx3S
4iZCcpRCUd14Ah8W1TJbXKP50bmz8a+J/DMmbgtrSmtEFVGyQ5trozPIdQTuGk30wkyZvahpI/f6
6BYCIbAioP/A1gXpC59c9FGaMv6f7DCVYGvEeb/P1ZXjd2mZMCwwPTHeFPxv57FWy9KuwQ7KDmVX
QTxVJNYtLkXxvpAy46GUs9mu6rVMc2nRAFJBMERazbjvz22igpS0aQ5/7MKHyYOirC3N7zH9Ip/X
p28hAoFfH3Uf3FhU1K84O5MZU9GocQ1vegFNpVAcO0LMr7mtwoJ60yBoO5Rb47upFN6Aml17Glu0
zphg2Z0ZDCOcswgputNBi5Mf6Jj6cTaAj56+GhT47NrrhTqYm/hXka54zJKHIrlG/dFCqQwtIOdT
O6gDBY5VR+UhTG329jnGj2EdmN71mV1yTJzQeItBMg+aTfb7k4SgSLTWGKBgd8jafQMyGiW6rdae
/Jc8E62T3w+56Djked4GReuGSWQ2EtvYArwAyQKjtoc1ecrvVpXTjJftashGAwrG7iVAT58PBmI+
6mDlVXGYqocEIoBFJDqg4CbNoyLaYgG+vdLPO2AKftVhawvVfWm5oWB5tR7ZA/Qs41AByLo10Bid
3DfDTyneQuN1X81rN+OlWT/9UDZjJ7PeVfj8njTFQQGJLh6soY3uz2m+sraXLoTLDHifmLwl6n98
M77Y0WmYUuDE5P45PSq4c89StgU1+dqxdDkcFOcZiSUwrmA74cNASzugGSuxOIx5aUvgbBKkN9oR
W5xLh3GCaAPwRG38LKWBKQq456dAp85232l+LHxcd+iFdAG6KQC44pBEhfjislgMaAab9BB4nNrv
Ci+8y6xNO38k+R4Jgh+3wzafZXBmQ2Ju/Ki05JEqtTPpX0PiX/+SCwgDtu3Zl3BRa9ZpJcgQTzro
hqtOHhBP953X+72f7eIHc9/vlGPZ22lvN5lflXdzaqP/4vo3XDyw8d/AHauVAjwIuKlRYnZ/Dl7s
pJ7d/Wzv1rbeN0jmfOudj5WLkUndCkLeWoiRXudJfn9od6onPVl+ucdZt08fk/1809+0W8N7AHus
L2zAGrzB3tpE91/bPKhttEVt+03pFh7Yhn1jJZxenlT4Ptx3sBfY/U3n4hwda0JBhFocaJrWfqrM
2P+mUTtS1nUbUSOK18R66BVFu7YEC7sQllmNRMadweCvXMqcEV0mpDiks2C31YZ2Tp3ZTbu7vtJL
ZsDeBFA96/tCwfM8pOQC0gJxpMVB1LIMNx+oRqjlbQ3RrGStHLM0lzpuH5DFwoUVYoLnpizEctOq
EL3GGmR9GsCiXX9QwhswqQGPQ1+1dC3AsI/nvYtlT4wrF70KfDfEbGYTIFRxccigzyZSXxg+DQyM
/ArRxB5KaCjPwBIbHTRpO6y0fF/0LLAddGKbr9igGTJsgYotDvX8bsWbRkIBO3rNaAs1IZuWj934
XvZ+1K3cKFbtctEjhE5bSkrYtUzdNwbLzZuHMt5Jewt+BLHsuQP/4/SrhDbIdU9aiuYQxMGTJHvJ
Q5n4fHmJXM5FP9XYKkJNnDgtCB7iUTOSmnLtjW3Jk/A8y2hQkFpBzf3cVKxOAxom1eKQaKD5teJY
2HRgybGNcJj90mqJR3SjAx1hQVe2y3fKyLvUiWmLqykOOZ0z4NiLQ6RrjpKqz5b+qx18ySJ+r7Y7
qYWsourN4NkMrMnF/XIY94n8MtbZbajXm6l9QKF+Kz/oFLfM6wtw0ZLLXO7027ilN9REMcA7gqW3
9rLhNtI2itGmwri8/Gh6sLwRdxYcX9bKafH9aHY5KayzDTQUEHThDA96Sy1aYFLyIwopu3twoIc/
9NL5rG3JQWXFbp3Mk+3KfnmF2omTumgzcSon8SOf/Zy6yKe8cCWNYU5w8VGoHaGazkDRGhfZ2rrV
LSEdEECLTZeUTjndz7lfZsUmtimx7Hpeo4m73AHoFGSLAKQqSn78azm0XEa5A3vbgWSzZht1dBNa
YmQLMd1eX+nLoH1qCCX7c/8ntdLIatoC1tebN2FqvESg86pV06nFlUlULyaRWWIwZUZwiwa4c0uQ
KBpQRQFQw+riN1SXOqfP8njlkF1w3HMrnP80nd7Frd4D2WVYSAJbR64+LUod3OicqZztWIMsWgdx
A8GDrEJjV5q6UptbXDpUvRm3Ozq7vr/wJLPW1GEWRjajhvWMQm0t3Yry8/VFuwxaGCR6jxGvFFQQ
+JM2oWZThOJQHoZHo91Tp9LsOXbCn2m8Egcu703nhtianozFlGlBDODxD62FtnhXqDa97mtPYr2y
7RftfO93VuHGiM7tTKmiUtKJmLNWw256kUhgNZ2T1HsTRLjXJ2/R409ssfU7GVMcttSsIthqwQ6k
eJMUOxH1VoshlzEDU3dihn3GiRnS1YIamiPAXYYT6TZap4F/irzBjVpvlP3rY1qbP+42Z0ZmneeT
VB705MuMCQqTxwz1P0FfJbpZGxZ3NE9dmhdVJgPW1ZXo5ipuiTHWtiyPtgy0c1/44STdT0q00hm0
NkD2WSez2QzQy8p0DLCe1dssVLcQYne1YYsahW0oK8jv5TEi6BoGq7Hz9LWNNEbAT2swNn6FyYcm
t7aW23BGKU8c42GUhhWXXB7dH4Pc8hUzYB8TxaRK2hsJ7cakTrML1Xv9eN1NlqMj6FX/NzJu9fQe
qVUM4roDSQ7dD00wn6bWG8ivqe4387C1kLdbabfDPR0tUis++t2Gcn6Ksh3xxzi3huDnzSTcwasD
oOuFnVRNagtaikp+DdilHenTT0Oa8FgBDKbhkdQCmaVCk5dQ14mr56TYm60Aik8BTN4r08KOnosv
08G8iFsSqggqt1fzyOqFcADaLr9LbqgjGLbwnD50gZzb88N/scV6tpmkFAAJXKjTlLyxkgnHQ2xu
EvWnUtpKODp60AxOK77KJnKcavOfbFoo46E6xdojz3ePleEUaTTEotafRM0LrZ89DWRoQCtHYXiO
5s+RrpxQbBT8jILlDeBqlA7RPsYdw5UkNWGfI8jOVfEQW9ZtK03e9VEt7VK8fwHbwWrOF9wRg5iB
wLAw4cvGtkUYGPKbuBucQXzIw8yO219U/XdPsIw4ANq+uNkyoDVqe9zusTpiGk1rQPw0ah2l/ZCa
53Be2aLs9DmZuAsb3CapungcilIYj9CKAzlB6oA32+nDH9fnjgs4f1kBZTRQMQynwQvVFkKVZmEd
T8ewncUgRuXERXmZbGkl5Z5QJ/KdHk7DSmLEZS1/G8WjL8jdwCGocQcvtdquQ+F0PMa1qjNefiGH
XmxMp8mfE7V+BwWQ+gL8buUPsRA2u+tD5utQ3+YBAINl0FfhxsdtcirMs5ALmNmBVHfmvBWUgwbs
c9nverSZDjI5dtrWGv5dZvO3VRRBQamFxIYvoutaXcxkINNR7Y6qkHld7Ardr0HfD/HT9QGy7+c9
ByYgwwZuEGg1cdObpEBAxVY8Hg0LJRczrP2wTHUbj1qio4Tq2hVxaTVxQ0ezGiDkoNzkziwjT6eh
AE7sOEVKc7SaYUxsjdR671vxNGd48zahDzhFE5h4Qr2M5v8wsUiyWU0L7f+6xkUYNZtTqejl+ThX
NWCLiWvm1nZs889MGF8VpV+Tt73YMtCBwQMMqA1AiYMqFze9qD/QvKd9d4yR60waZDLwAFz3b0L8
Xqwpv10sJbOFV25cHzQUCvnylqTMddYIZnfUk8EvKhlEj8Bh9tFOlldm8XJXwBTjBEaIRkM5sJ/n
R0OZDr3RKHWP16zO04dbuOtGDUe/Cz8yo7KjrrK7OHnqdGEl5+HCtwnOZRnhFMcRm1I8q58bNnIo
LaeDCbX0KnLG5M2M90kMWBD0o1/7UNus6qosTCoYFYAAxVGBXhldOTeY4aI+l0UiHmugM6EjFcbV
ozwSXOP7lTN+2RIetIB+A+6EH5oZJ3WdlkQ8yslLJQNptyERShbCGgBuYQrRiAMdD4iIsNIVN4WR
lIxjPFviMa2Nu0puPWRJB7S0UqO2W0IO1UjeynzlkXdpcKdG5fNplKJYSzpgEI5RkzhNvBOjD+z/
SXn7l9EMlDCAV+G8xfgAJOTOWoJEsaMTxhZ/iJD4lMkPXabOpKycChdR7Lt1klGVMNIBnEzno6na
qBmktJGOVRy/ypOKZiY3V6U7Ne4PgDN0se5dHxdfVIXfo0bOcIuoIrM8ghtY1EuRqIyqesRu9Gfo
u6EzcGNmllPImU2gyjKaoB/vqoCKKcSx3lfMXy4fKhLAXWFWGYRNZj51cpHq61AoNX02j23TQcDn
rijTTVHj3Tz3SjGwkq9qfCXzY7GhypYkqafrvwS0OazMAosqZ2cVKmkoX3wT37A6PrcXralQijDT
w2Mm1DFDyAg3A3JJzIW0hpu7jNtAzwP3h6dlHFVoCjkfcGJOmZTpchzkomorB0u4pw2OpcoJ0+eV
uWVfzY0KT/PILwC0QHscjxEYcDXJjalLAqXJtH0U0Z/DkEh36VTIvlYI+YuVyeCOESHq1WTivKOS
ft+kQ7NPi/ZG0QV5JeG6mGUNE4z2YBSI0B+Fktr50LVKSYxKwvf05n3TPw3F4KWG4q+M+mILwQr0
Vti7FoOW8KNO0dcjxd+jjtz8y7jv3bdxS74SZ3gtoZJbOaadeYZrEXt8WCVuvDy/vq0jrAOfhdYF
Ht5fyVIIzfk+CUYztbv5yciDuHtszQRorK+yqj0Zj8HTmkYQd71h6Gq0WQJFg9ZbvHfx/ivKkNkF
kDYJUhp52gRmPq1wV+aVRe8zb+JssG842akYFd5AYrZ6P5FayQ5xLS8p7f6rsqtnY6W+sjyPJyPi
fEVIskLuxTYJOm8YPCI4utu5kSN1rkHcNcjH2vRxe1LVBLRFdzAmjMQOlY8ktlayC57j4e8VAoUi
gAd4hv9+GT+ZPSW08i4a4Bco8e7Sm+jR8vo9AAG9J7r17bAVnsAZsAaquIg1bMkUJG14toEg8rfm
+4nRpGwNPZUxLoKT2AFjlBsbGc7j1jw2Sforl9fKYhfRnDPIrVqWxahfRfCRqIjs3Ir2RH6r9Z96
1a/4x1IoQZ7GeIew0cHif+6MTVJnqayNSZBIKh7jdCiNZMgYncEU1yja1kxxfm/EmQxiI5iasmAS
IIhhhTZuG2sOsri9cHVASwYqfBf5p55H6TjLIbaX+BmV0kaP28cmV26TcZ9l1U75Pch0J2TCXWqs
sfjyIMq/nPPENpdDZaFSo/vJSgLVcObMSUy38sFSVYdvVLilsm2ku6iHuK+Na831qLLgMGDFBqEv
7qKsZZZbx6jWEl3qsS1Eo9yldDpa6mjZGdoZlK4lK3O8sJKA5jFKX1zUgEnljGVli0ezBCtZQ7jb
wW3xKABEu+lNZWVUC/uOvcpDTNQArR9Oo3PvLAYzw4dgLaV7rQuo6iUKyrVe/i85VNi6seog0PHI
WdBgwOVumQaO5wK0iAEy8q1gPafZHTGllSrTRVbPjKC/HmEEogKAyZ8PBq9+ddzVGQnAwD2TQ9LW
riAdibSB6qU9Vq2rCCtJMF+Z/WtcJya5MJIqsYx7Okj4yy8A8OPS/lm45uun/CEZjm7Llq1vm7U2
M74W/bdRFA7QcID+LL4hSipmpIhxToJZcfKv8i7/pXrDZt7pTpXu8t4xV2AUy/P6xx7njQ3RKPDT
sNd3e+ulyh5jESxJjkoBzt6sYcDWjHGLWNST0BKlAptpbEHTFLe/yHSM0TWEILd2w2jiarEmm3R5
tfj2nD8j5Jax12rSZQQjjMIB0IEnKtpj6lbK4GTK6KXhZzT4NWo12rByOqyuJXegZ3qmiOMEn5Xe
y47sesncCs80mgLSHnqoq/WQ0zT72LHIXdesMQ2wueQSJWyYP8Nm0eHk1FXRVizm4PsPJlUovKzq
Z+RJtPCuR86lDAkXNgRPjWnR45Xy3EydV1PZk4IExQExwpaNTVbuEtluYq8W7GG+WXsVWvShE4Nc
VMsBRQA7PpZTd+YtiW0I49poKZlePq6PjAei/LUTTwxxxxENoeEoSzCU/Ji+qsC4MT/z36CGGrzs
Xsrt98xW9q8HubTn0SmOkiM9X/+AZfc5+QB+a4rqSKYW7lNOdnSE5K5yO/iiP7j0qd0YO3fFHNsH
Fw5zYo7fnMBnzv0Ic6MLxedf8ueDel95SuyMm4P14JJPbcXi2kpyG7OKWy0H/zAJ6vC2VwGNDwaU
GiSGoYmP5RMha8DPpWMeWpSMgBVKG3jXOvdVQepLdIBgRYfqbgSkqPjKftWlf30el6fxjxFu01Ml
IlNUNiQIqQzR7Fl/i+VacpJpXBPCWkqYGHTEYFVDgP35KmWRkqKBTBsJWo2gKWM/+eFOOXTNs6bv
I/JO6+30BP09kM2LzvVB/h+b449pbpRGI4PYAWKmgTneh9lno98ordNAiJlG9iTeNLJb03f9qftN
OkdtfkRqbIfvGYjvG/qoWS+q6RMAma5/1PLy/vkmLuLl+UDBH4zpiIgQuhpNOz+H6JYLvs5AmAfv
urXVKeDSHtSI86Q0ShxmTezX39QAWW9n1luk9Q9tizfxca9nTlXtx6+YSLvB3I6ST1IIrwJVnDjy
jIP2UVF2XbaG91neWX9mgv3+JPaDlBDMLGx1xPxG3uvOmO9623qOHsQ1VgkWFC6Dxj+WeL41De9+
ml6ySdBqyZ6mOnEbtVhjqv8/QuEfM1zQL1UrNqsBA7KsZ9nw0kNf26li5675Qvbx5/WV5XWZ/4r8
4LBldXhgDHgmICHuhDZqexwxuSdad2Br3pT9E5OwmmSfWs/ZjtTPQ+PcVB9mczN1fibs8EIvvV7/
jmUP+/Md/NmqW+nYiSpCSaFvy9nRAJvfqPNtpk/Y7fe5fgcIQFs1tqy5IxQ6xrJhzyEg+D2kzaMQ
bjvht57b6nHlsxZKW2gW+Wd6+HsF6edKyQCaCPo+fhVMv2i2UwwV9ntc1pqsfFQ76kDNY19X29R6
l8lr3tuJdETBf1KIV3Qq+jm21eQX1M20ZJfJt1FeunNt3CiDnZkThDTXnlWWQ+XJN3OH+YAu4bTA
u0agPpe/siB9pLf5ZvSGJ/UlfkwDYe0dcPEUOLHHnd0ZUwyC1DkJaBjN/tRArlOlkNxDU8+qHOrS
bkf0h6KPhXMA2gfnuz3LIbshGdgchQLIdwmywzzaif1RsdxK3LbxjML5kzL7euvMZm+H+dME4ZjJ
VnOnQbJvtHYerbjuYlp4+k1cLK7QlypULcV8Q1i3mV9VAZ9FErcUZl9p39PMtKv+F94w/OvOubjQ
p4a5qDwo8qzSFnsmjm7KIlDAy6wk9waFEsB9mfh4nQzRiOtWxgFC39dtL923T01zUbcaqGKQGaYr
UYD4LJqqo0NeSXb805TXutCW4u6Jre/5P4nwelVbpMWfoC4lWxUTe1zbMkun6akFLuSqKpEaPDaR
IJenbTbJu5w227mUHdGIV5Bli1c0gM1BcQ2CAgjgcbaiRJ8qWcRomsLDqegJvw2n2lTOeNvfTitZ
wrJrnhjjQsE8G21N+wHGRMjnOkPn9kZ1U3khGFnTbivMPyd9TRd5sZZwOkIuHgg6Hq8bBTFT7nN7
qhyt3dayUz9Z9xCqKKPERiXD7By0LRjCD5ClXvfMpWh0ap1P7ccmM+QG0S+kZrmJUBNyrVHFuTUg
vb9uavGoPrXFvuXEM+OqqIsSXCtBVN7os5OLt5JYg0/41uxsYTz0Q+JE9X3pm2upyGIYPFlXLgxK
ozHO6QTDsbEdlS+KEobljDYIXzaJ8WE8XR/n0iF4OkwuwKWCpdUVbr5BUtzVYuERgKzQvxj2qBRF
M7Jh97q95dExlji81LNH4PNp7UFSI0TthCC/05heMJohnGrY5K1rBkq9WotlO47P6wAG+scc56+R
koIjzsTwLLSXV150Kx0NB/JjyCegV44q9NrdbDGgoYKIJ0Lwm6KWfj6+ui66vA5NGIwFy1aGZLZn
DUWE67O49AAiMQa8/5nhjgc5KYAGTHAuk+w+VtAV7Rv0Hs3s2KC2ylR3P8GaAxS8XtjlFNuK7Bj6
WlloMbKefAN3ToyVhe4Fgm8YoBm+UW4kyRY/y8Kpmpf6Q3moXD29y6Qns9o3QoGn97UaI9+O+53f
/pkE9Iqdz3UU94mQdRIOZxGPrPvouS9szXzuUqCFNhSSJOm2TY/pcDAfy5e02ljCPsnQBjgRp5fJ
JjfAiCc/JPR1MI8knzb/X2sEYfXzzyvQ+YfiCz4vFzcZun66u7jddO3bnPoFVBZMfw4fhfTQiv1O
hFANmXvbpGsMqIv7+59FuqCanMNR7QdZR/lsY8VuDr2Wx2BNnGPx3INIC3TH4ZFMaf18pJksd1SM
5CSwblKCFw958tTkIzcORfuL1J3dVZJbm57Wv65MMYsW/PY+Ncxtg3lIQfo6TEkQpj+6+Ct/ugMo
fi+2djR9CMTu3h6vG1xyedDbgKMHzxGMRu18oFU7xVBUbxA3NIIWrXsxf24idCiRtbx7KYycGuIG
lmRzKyomxVvjONhVMjia+eP6UJYc49QCt3vDnmpG22AoqVY5MjS75+GQZvcDeaOFr/Vr0sOL5oCK
BmEbKlbQGjifuVxKVEFjK9VK1KFV4YZpZufNBIIgjTggRJVchdT+9THyvdrfEYL1wcMwWG3wWnVu
lUiCUUFDE1bd9l0IwB6rhe5Dntj9lrrph+I5cu9s/y0KnDfLN0OlYzWLM4XZDrV5u76PfilH0Z9/
iS/Cf0lvT0bIMyBJSV4M+oDHMZKFjt7fKIbbRo+6tZImLGab0CxEpZiBTXDpO59JIF/UflJYuTrt
RNxAhNFN5KR8Rvf3QdaL+rGe0snOKbUOoKlpH9RUI7vrq8lchN/sp5/ANudJRmY1piLkHSGBIblq
3dpxt+uLyS7MG0FdSa6Xth8QjN+wF3S08RXJTmzBgkRRDopMau7zqtZslL4E9/qAFgs0Bm4LcE10
O6M36nxERtOXOMhxNzGmoI/2A/2BfafMX/SzAGQTtG1daicfs+aTt1B0B2sbVh54oN6uf8bSYE+/
gtsk5SR1QtPgvhdFor7RywqoVBEiI9etLCbUwKECqsVoA9Elfz7YudP7sCFI3rPYAxs3xF9kDxyC
QvmARiqc2w41b8VD336Mq9W9733Ou86pbc512nkcjNpCGqiP91Di2IetsO/KfJePz7K470X2Kkmc
sXmVq/ekz5xJ8tP+MAl4Z971zdukuT3ZatKuKX34vxuFv4WK7FKJbNUkh9iGsCNj6iX95j/NGS4D
QO8C883Pma6jMaqdkC0POfiD3krxdp61rWCroLicf8TpLkE9tK58Y+VwYGtxOV9o0lbRoioBWXe+
Vu1sQVodOVLQxCogNpkFMgslpptJgFT09TEueh9oF/9nih3xJ7taz4Y564cZzzXoIPDitpq36C95
um6EufC18XDXgN4MgdlsRVxbK2mb7uN6cvQoteMoDMLodziYnhGtwaAWsyLQiv8zMjbyk5H1NARw
KcfimVK0i6AKoBXEMRRcV7vEjZTSjYGO1OfD2NgimdzrI15aQVAZMZwS8NAgFTo3jm66oh/Axheo
oCnz5FIrfCGNBTclevEf4jKjehWREYGUk+cwFiD3hVZ6i5WqcrvF+3vSu+Cq8sRe96JiJQNbHBcY
IBnPBuRR+JCJCivVJxKngRLGUN+KAbFNhiZxu2JeuzyumeLiolpMALTkeRrQNtM3Ka7DXppGiS/m
5loxZzFAMfrRv4elc1cZsUuFUCZ6FohVnSlea9ZtZkdWY3R+nfQzvQ1nacinvaChluWIgwL5uSEZ
QrAIzZLmpXgqTLxKlxNlq5AwlXb5bETdTWvJo+zKCcHPkVIo1OkGQ8gfjahM6i9JjCnqiLo8bqZQ
I6WtFbU+3ZiDDMrrSB8buq3FCvozfS82rQ2CjNJ0sI3QtLV2OCxEASbUwaBLqAqASPzcXa0pzxIq
KykyJuq9zTZ1Pxsnsd/RrW4T8ABc3xxLBy+yQlzJAD4HXJsXu6BziqZEs82C2vyQ9Hpv4EwK1TAG
okIMhPKzqUDWJKD0nM2Hbipuh8RT06diCP1B+RyFINQ+oMDxcf2rFlJkBaUYtNUB6QrGMy7oFtaQ
tWMV5YEa17YsiHYhFr6egfes8kGoYFfD63WDSxEKFr/7Jdi7Ky/QjMSxaiYhyYPWbyW7gBCqY38q
v+fnLoB2+X8wBt5bpvwHZksAus6XmHS5UYLGCVQ8uz7INx21+x/Z3snvyZ6ugIEWdi4wHH9MMW87
ibxlDFtyz8aV4XiOTeMzruLfmpSvhb5FRzq1xL7kxJI2hCHEyGBp2g/pFk3TeIkIp2cIVYD4a1sK
t4UHyXcVXZloMf5hii/oakZvM6meV2Z3yXkQDS0w8TKWV/7Ezk3o6VU5zYOxvh1lLx2dTBw9C6RT
z/LP+kipVzxGBdNoz8XJzpJjIdvxuNHK4/UPWUjSGXzmn+/gzp3aoDOhQpkHed7aIDaRKNQzGbQk
WqOEWgoZp5Y4f9KrQh/Q1ZsHhZ88lmuP8N9dWFzKcDYQzoeMKJmmIsSEJpNjlC6pNyR9IqCWuik+
6VsZ2/3nDEiCI75M2+LZvBuw8Gs589LLKes4QGch6POYsuG5e7WZGkO9poV7hQ/1Tjfvqs4ZXbGx
rc6uX+vekYb39gdkG4vabhQIlj3Q3pY2Ro3LZrGKWV/cVgD0QTKSMepY3NrmxdxnMsXXdPsRAutz
+NoLN7mJh6ip2rbCDTABsfaq6vdj1/p534C8Ndlr8b8ka2K3awUeBsJugChBXMjFyXZOR0FS+jz4
Iam/oYhkmybEdHov00AP68r9NpQCVXhN1d+DsnZQLa4I1N+RVUFQhTVjnq/ISENam+YI/z6i5dPb
qbv5jW6STb4zHnvvGVRwjvhmuSIY0JqbbiWuLbn8H+MXBU8x7uuiUuc8ADswkArNTS6uQuvZIvJ+
z+6iYOMFhhmiYOcD1LKpAf21CJeb93rlZKrf4LEDWqeO9qN+tiAqbXj1msLVd0XkmlWuPKShSRGk
w2xkbu8OXuEmYNDz23vVCSd7tDs3fRD2ive6a++1w/i0KY793XgXb7Wv0sUL8DF5ux7GvusZ1z6I
u5rHaO5vzBIfpNnyvvld+W+x0zjk45ai46B3O08LrC3E0j7p9rG8sfCN9Y1wfG9cw4s21rPpAiuw
a7fRbWa/Ip/bSPh3s21suidiZ871j+WJAL93xOmacU7ZlrSN5B4fCwJM9Jnlj4nuZEHrCK784klH
zeu24Z340u1aZ3vd9OWxAyQzkn+GzMajJ1/jlhtqEFWd6iATIPABokkr9vFk3CE8ocoWouh73R4b
yfmyoOUJ3glEMQOL8c8rlZIWPa2rNjCfMdB+9w6IZv0jd9fqrwv1LkYnynRtQPQKIXcuyGiDaubo
kIOhZBcDYNAdLfkwDKptjJUrpDvaoU14BRvOthY/OAPEXKxaCSpqkTvRGquPaFmWbaAS7UYi6Ni1
4o+6V/xerr6uz+NlJIGemwgBKgnW0NXFuXc45mpiAloVRI14AK0EblJrkpKXmcC5Cc4pTTIUlT7R
NjCG0c+aCm98W0rdxJSAkVk5E1aGw/cDFVOqd1oCW2OrHqMs9ZVwDQW9ZoJzCLHSSSl1bDgTxAQj
zSbRy/U1udxLWHxc1cGWi78vpFniJixpr2VYk2qCggmas5rYdOekdLWs9AgdviyxXun3XbPJHenA
26hiGOZtkIfEUXS6m8zILvIHxBO764G1UbfXB7k0jSBLAJEBE7gGAc/58UIUYhRqgWnU5kn3JoOA
EUoXf143slBrZFP5xwp3nAxRrWZUgntTu3kGLZibHl7Czp73jpa440pD+PIc/jH2/0j7zua4dWXb
P3RZxQCmrwwTqTiSLPkLS7ZlMCcw//q7qP3u8QzENyjvU2enU66aJoBGA+hevdby52dvgLgtylm3
i/Y0udPkxO/293YCbd3L9TF9vXxdDonbTrndgD0/hJVxEz1FL6ITeG23/pkxcGhcDkIZsAq0RezR
GfGl+aTbPS54J3RqdERwXK2FuXNT3E4a0gqAs3mJ4exnBRIesNM+S39Li4ozcZkvE7hHyKEgzHHB
VCF1xOIYVuZR8vJqGyvaptGSH21nOddXZn08fywtLn+2/rYdJWOptu2pLOzCCVXIFivFEbijF6ku
BTfAVS9Akzkuv4B+o/v30pbetmOa6BN8raZeEQGNp/yYcSm7PqL1/YObNTjRgcj+ogMwAENfKTPM
RM0NZQBlq40v2cW+ssCwHfmqSW/BZe2WVHsF0bI/0vHt+hesjnO5XqPZGhQ2vCJjTHOQdBRye8rS
t9LGMLOARiJ4scgIt3GNDrrqeaRglLa0iYbomEnDfS7Fghi78pSEVhPu0+AhWNhlFS4ahdSWOpOE
cJD8I0RmSbbACJq5YHzMGwisprmTzR/qAK5mDbJio5/0ud+VqEeUyZ2elq6KJ2gdP1VztLs+yysX
x8sv42YAaJU67hoTRw4ekZ7UeOFjA6D773D281tzNyhABXvms3mr9xvjl3WyQubo5CR613wNPvgM
1NTxxlXBg883NHQtKaxw7NHcl9pupN6PqnLM8sOUO7ohLLotR9rlLWvJVOM1DVD0UtDkxixJkj4x
UnULGnmOnSnfN+l7afv6d1q/443rAOkp5R9gExLs3a9HH2BI4NQB5QvuXTZPMmxVI0hCTLQwRuZ3
3Tg26Y/rq7lyZ4WBhZ+AoJyHNuVl5GeBqOnIXGYk6U8tG3rDsatUVm76FJX+IO8sO97iv+0fimR1
mkdya4YUfVqbO1UCTsu7/i1ftxYa6FHrW94E6A7lK+ByOtPUCqPxhCS1Entg4ZB3yWTIlQcdPxHf
xNcADGMq9EqWR8HCOnM57k7KFQouy/EkZdme5BNzKwUxY0xGvB0L0dV5dWga1IDAYaKhlsnv5nEu
O4tV4wkwF/kAJnjjdgTh7V415URws1g1BfSahagBkSMewB/GhpwWpMfAJlBXoTc126l6qYGSGs2G
1xdsdQ4X2Rc8dpbHx/Ip575jxX0dhep4SsqYOVTdRSl4R6dp9Dt9mv3rxlZgpAuvFLKUgIIs3RDc
HKLyPuA2XU0neZTse5sarHdKnYLZCoRC9uxSc6rSe+zjzE0pbTZm3prNIa7N7EfV9XjzmWWYjRAc
Vvqndsiz/OX6B37dqvi+hYEVbcCLWht3RWm6DhzVaAk8hQAPH3OTFEtnlyqYhq9z/qnxJMN5rYUO
hzvMzZmaUq1J06lGQ9cRXfjTwZCkaN+WLH6SyVALEHsro8LqghMHGBy0UXOvpOsz9NU1F+7MP7/F
zRASRGpoUDKdjAftR7o3vl3/+ZXSxOXvc7EMlC4U0nL4fRWaAt/TY3Ta28xBE1j1nGfLvwX2vh5B
l/a4tdDzROvAUzsBtwmpkmPGtsq3xPg+NtsRWFGLPI6Sr7SOvK+SyEWRzhnGhyb6VRNRD/8K8v/y
S7hoNleGTqtRQ3ct9bXuaLwb1Y2KdFz9nmzqwpULHbSvdnf3LpiB5YZ/eS5e2uUigK0SaUbtZjp1
9mtVe026Y/MmDzeoVX+jP7PtdXNrvo/OxQW/qiwJCO45o/WQpclZMZ/iVEX1vYwnYKvDOzuuQ6dX
SxEF8ao/aTh0cftaOL55iouYtQvFfzmfOk31jPgjBbf+U7h/m5Vd11tgHY+tzfURru02AzwyoDoH
hAKPkMuIOtkKi7VBnvEsMNgmkZNqM5mtKFG1/Aq/audWuHmsMzsKx6GfT1ZTuo0Sbstq292g598J
j5adCK6ya7sEGj6g5MTTHec7tyuzNisSSKDNJ9ui+a2Md4KTtWa9VySmbRkpT32SlPt/MY9nNrmd
2SvNMCBIw6bcJwAJVeM2r0tr92+soASPhBiQrF961HDXbs02RvVXJe0NdMZfB2CVBEbWnH4hF7QX
yUIDF95LlxhTSM93MkrMajvSG6qYGzXUHjPTKrwp1olg4tZCNCI08FZ4wenor720hvSlVIZVLp9m
HHHOYHXtT0xzcasXXS04yVauniA0QyZxoTMEg6LFOQbtyUxYaM0nwB61/TgWkAhJWelC/2Fyi1Sm
L32LuqM5QIembiDQbA62Ibgtrc4uaucabi/4F39bWhpTFHNA7mJG3vSQpBC5j7Vu8lJkTtxotn79
C4+xgMJdbgmwxi3mnKr5aIagVTP7kW3mXJEdq6kk9++toI/ABEph4TXlRVb1XFJrfYjkU2kOD0Wa
1k5nd4//nQ0+htidZMYZfD/NJcWJ+5a6vS2qZa6UyoFhwy1HR0REhpvn1zVTs7C0fIQVZPAP6LZl
R9Oa7H04Tu1jJyMxl1oMWlkU1P4ZaYAvpZPhKCGd/BpAb1+PJXszsAFSEfU0e51kxE+0IpkbZVMs
6ORa2zrggEFNA+2I0CHmzkKU0uvCzlUZ+M8w9FIcT6e+BeFTl2Tp6frkr5uC9CEATSA65XlzpUQt
KEtt+cSkbnLVLOqfS2YRR5+ABLluau1EQtUS5ISLqDLkNy4DwqjrcZwxDb4kd/R2TpLZJ2or/xtv
OrPChYK2ySEugogNCuqObKKuKvdG1hHB/WF12iAPDc5fPKmRKboci6VmY58aVDmB2QIMnD2wg9Ws
JrdISRmCLbjSbAPP/WOLJ9iuCEA4iWTJpxwZBVSArKboAwViF8OOarPcBf0UaxAcZ3PfeJpd59NO
i22ZOZCnZyjZZ3qHFFlGDEeOdUadttHR+lySBI0K11d4fVZMUK/KJrJ2/NsUGgud1CqhjAa5tDoo
ram/TvLAHsKutAUll2WC+YsHtEgB5MP7BQhpbosAEmdWrZ0qQDeqz+Os/2hq9THST1RBAwhuzwu2
pBVcqdaGB7Kp5YyBDByEqC4XvYnIXI8MNoemikAvD6mrSoqiDcATVGBq7aYDMnDoq2HtQWepXZqa
cB3olbJSTlECNvtja3hj6EN7thkEd4K1TXluaPnzs4d3GIapmljl4sjFfR7FbkZzQeJp5WDE8QTg
BvJdoJPlyY0Hsjy1F6+gjB6Klm0TsHs4+pAD2PJ83QHX7tmo0C7S7dgLJrzjcjhT30T22GM4MrjO
XZX2ntFGZBOPzXhrkUZy27gcgrYhqOzr1o3RWdO3XNIqwayudH4gXYIaAO6q8BWFTyBXGXqnIdOr
ACZhOLTMbkaC3nz1pbEggqAqbn0gLQh+qOoNFV74k3HLss7vsv4uL8u9VNBRsDVX9svFB1mXE1M1
pS0N6rJfItcg8UbNymOIWeimwUkh+VlPARGBgFd8CzZBCGciHOCNxe0Xa6wgLBYz2KS5R5J7uRD1
iq+P6o8FbpuMeHLZbQMLpInCTYaKnj2euiF+bvoGyYz4oRrDoLYHwTtkLYF0MTLOzWakdausaZXT
VPwy0m/SLUQenHKenhKZbMskdsrWq6bYtbXaR0ftbVo6sS0gYF2pkmByoVutAvMMjBZPkl7MBe7U
EmIEUFkacCqVNLipqbvFoACsWeRIPoaHxGg3oTIaTpFogTaKhIYXt+HC8MU3cG5lMpwo9oRzsBnS
7l2WZLz8ir7vvo09bkozyL6DIe1Vb84LkXD2alg5Gz53BBuDVSjxMnwT3QiS9RO3V5eYP+ZMlExe
Dyp/LPEHcN3UCQVkGTHylEFGHjrvt0heJy/103BHfoh4U1ZOGUwpWLFQftJwWeJ2TRPGcdQnjXIy
2oBoJ4ltyCTIxK2cLhcmuG3T92qWTUON6GT8xIjAMqjm73SwcJztrwfk9UX6Mxhuo7T5oA+GgY2S
zy4QQjvdyp3SKO+yUXAhW7vfX4yJuxDgzjlBeAmhoEN+tk73Tb4xGHE18qGiTilFg6corpRo9xCi
3YzWtuqxeLHXkGkz9cY3kmsfeiz/uj781fh0tpbL9JydrgreZkquY6It5S2KPTmsHAIF+/g7k+4K
5U6LTtftrT2EUXdGitUALzN6DjmDRZfECXIUuDf0TgNf1cCS8G78ylXHAlKpemQiGOx6FDqzuPja
2RDzcpancZl3FoV+VUMxaba3FQRRJ7ol0nuZBkOnbqtSLh3Wv+itIBSvnjFn5rkA1OX1BGHTboFc
2hBctZTEYbROfMG8rm5KSF8gmwH6TDBKXo7SLEcQ5hUwY1iu+rwn2P0zKLoC1UG2BuQarugZs7pF
zwxy7gwxohiVMmwcAv2QKWuczlJ9SXnLq8hr59frwxONjvMa2rVVPNtYw6qsvrMuK1wrURQnz7LU
vW5pdUOcDYvzlsGczGEaYWnWWz/XH1LLb7QdMwJ7cqtqdpGMElhcjUBnFjkHsfMhTwYTFs2+2Frh
bupfWY6muX5zfWT8RgBgDr2FZ5JB3NC0uSZqkofQQepe0cDpKg0gP6ZSHVWkgxadFDVmHrFLp4gf
LfYYTWHjXf+EZShnh/GXL+CHSuu4RZ9zGeDhC+m+NNUjJzVQtjDzI7TDvVnaXjfI+c3/MwiQItIU
oK3k0chEboEkCzFkkiGNHbpRvgstkYoIt4CfRsDGBLwlOK8BuOYOq3EuCmvskzIY9V/aeAxLClos
h+qCsfCn/D92loGguxhZWB6xI/c0AvEJtLNsmnmW+mq7mVK6iu4orq1u1R99eWqjWHAt5x8Kn1Zh
D2hnoMrRPMHdYuSJVA0KH2VAXyTpkASgwk2eZGOTAz+vbSdldOpfYbyp6209uSPxmJDqafFL3muI
DhwmsjJLXoy7b8gzqUJNMqH3eLirHdtZ/tY2tvNaOhsV+JBD9R6/1t+ue86aqxITICJgvPGS5s8p
rRu1QTEh15bhwthmdzHozLKqdPN4q2o3FRV1uK3Zwy0E0tFocYMzcU6UD0zvJapVgTW2z2XzTMr4
psheC7zjTQnSPqx9uD7Ata2BYwmadEgFI6vPzapS6VVpl1EdqI3V3w7q1O2zwTxkzaTsrlv6FJng
FxDJ/EVCFhkR4DcvzyYF2kxGY8Z1sKwb3bV7uqO7Zj9Ap5wyJ9wCN7W3DvTY7tMdnr27JrqhWSB7
4G0LIlHrOn8D+XTo86/hZlpp5rSwsqQOtPKtlBI3tF6T8CYJzS0zpE1V6wfIr0AB8Pn6LKxupHO7
3AnNiDWHoMWog3EcNyT3+txyQYETjs9YYyV1rVrybPpKs43y2KP/trxrILTWibbTym5CAxTK25/6
Zwovi9EbSVhUAz4jtQcvMW+SZnSUsXM0nbqkFOSJP9Pv3NIrqN4DBgKFaQ06GZdLb1OzJZJR1cHR
XHbuCwiRPSBaN+VOx////kNxFvQp9aPNP/9L3Q/gKl30RfmhQ13dlT3FHf0J4sayowkKImsnooYU
KSTgAMNZjuDLr0unHmCYEXNButmB5CqEYOK3WR/vmTnv5URCS8IN0ED7IZ38Sc92bW0KJmhlNTRk
zxYGcLQxfanJpCQrcmvIWdANEOGB+KPTTPtIuUvwOr7ufysBBvsc8QXdCACJ8A3PMYnkeUDTUTBY
ty3YKbTshsmtW8yHZgR54N89q5ZNBmsoheKc0pFS4zZZYg5qBWE5FrDMUbczntdOLtKb+LqT4cPg
u7cgXGnCxUzuVqizMkoZ7ptBRr+rWe+lOwv9t1nnZarpxLXXV9VtKKJr5i6IkEqAUWA+ATDVkUfW
ufMwltLC1tshClCnTP25V4tAQuOvb/ZNelPkauky9Om6ncagbjPHglTlF38BA/8iTa4sKLklyXvp
sVEWGnM5zlEwZVC7GlDpc1OSh74N1asDHSC1m05dLri2LZHpYhOj5XZRXF6qsmiq+uwFOntBJUiT
WVmhRUGpym4dKm8jAy/rX7rnYgNw+gU1Biflz9uQsG5UTdiIIr/QfXTKmPYm3JDsOxXlPlfm8MLU
8udnw9FSy5qtyogCuMop1mrHmO71/lGqyb1SPF4flsgWt16l2uWdppMoKHqHVif1lf4Ke0i5CmZv
bSss4itAYi2tkNDNuxxT38mTpRcK/CL51nQGJJBvzXqbHWnqZce8nXdj9XF9ZDwOZ9kIFya58wwN
VZKW64tXVOMjAFXHDMdVPOqeMbWuRaFfHbcQ0hsf5JE6YMCfyUeeptvrX7E6v2fj5s6XnrWNqUsY
d2l6Jduku/zGlNAKd93K8itfNsCS6QLTB9qP+KR9z5K5mlR4DIvQG4xMUWw+zOksWkRVYIYbzJS2
RYESMRyTbQHx2cZz6diatFXih9i7Qb9LUT42syNsPf/ygFlW8mx4XBwt1XyQ7BB2I/UjsmZ/Hok7
xABft4Lo9fXA/bRkQg4UwCaUWLkR2jN6KIo5joPUItSPKwJ8sTIiDT2XJyVRYjdPizcUY36WLRrT
QZtRuVNUPGlAogvO/rUxAwaBxD/B6YQy6eWGSZtoLKYaY07V6qDHvmX16AafHUlgZy12QiULzRao
9uDaxc1tZ9exwUorCvS0YtuuVL+ZA6kFAfrL2Y5pPTfCRbQkL5VEm3QMpkk/jMEtf1YkdamC7usY
NINVl7jXN8Tq7IH4aannQsGSv9F3LNXiUcWobPk+nd5sswJ/otuqp+tmvj55MTBVxe0MZCa4Jcnc
YWvp1LASNOkHZQ8xqa3SGm6SgI8IzYVA0oCm25XuQWQg2Ihr06kCUWwDWIxnPe+llMRFoTcjvFTe
ReMmLl3zRxO6SBAOpYjcf80/zm1x/jF0UZjGOWyhmOoOOf6uBMFLZIFzDhqO6jROsACqRXAVN07W
/V2K8/MkAKrc1Ahw5ui/5nATFi57asbmOEBHqydK0K/F3vMfX4Lm2Wmd9VMCFAxcQK4bdzS+66Dj
K9h3gaMt252P8OdWuPPTUvSoMPplCCgKfYv9fvfT2mS+4eyuGxKNZlmss9HIaqNLsoTFiOgz+NO3
tVw7liYqeq0v+Z8F4cJsFtpZMZEpDuZUd+LuISf/5YpzXhsSo7SSEtOFbi63iB6Ykgn2oGgInNdq
TQss5YQhdOD0niCf2MYCgMZaDFNxlccRgDMd1+rLpZAUJQK0FktRQ+epBiVnkVi+zb7XlX99zVfD
yZI9kxeyKWDVLg31es+gnlxgi1tkryfxi63dMe0RZxNe90sDyiRwstVjVj2zuHzRmZfNKqn1isJi
dC8hq0Iypzplx8nTTUdxQXnbl4LzYNWtzwxycznIaFQ1kLIKFPOZprlfQ2TQEBnhuSU+4wxyCADJ
oSF7AYNdDittCtbUTI4D9cEA8u0oZw55pr6x7fz0mH/XH8gmc4an5N08JNTZ18nGEPgMD3X65xNU
Ag7+JZ+BbqXLT2C1lI8qM+IgmzbDw/wz94z6aIeHuXrQMxJM2gtDFutO+kmjyjH/Uunti3VuAliU
0WECeiyQ2bsGVHbcyq5c31jDRz79m4MJaXO8NdFdaAMSfjlSOyojvQjJssUN21lUUDwwn4hK12vb
HLcv5FhlSHADJXBpRQ8XuicotQaAfOxsOzlMaBG+vv3W9jkwr2j9AgprydJfmgCepwMMxkJoB28i
KTf01ZhexlGQTl08nD9AdFBELaLwOqgeuANksLRYbWkIK2hJLxxcLzct6dwWAHCQIsxT72qRiNdi
9dV3bpQbWqphmxMDRvPpO+o2Qyg7zVb/ZigfBp02Rhftw/7l+myujROyryCoRZ0RWXnuOG7BnWaE
iR0HuHVJSOZSfw6s+zrf/KvBgQ4T6Wlc/JY89eW6pXpolSWLksAcRzyFtij6mVPsGMjHS9FDNGpO
EkOlS5Qf5ev0n5vMwN0PmbJP+RMuXJeM1QakTONAw6kTEwZh3Rz04Dro36hb09vpm6TcgebmoIYP
0L5Vf0B0p940H4nxZGq6wHn5DtR/vuazfgUaVANK9ZezIFl2xtADFgeTP57IS/Fg/Zg33SN9GB6N
PapoO0wMuvf7hwZ8+z9QoLi+3OqynrxfAzKOstM/9rmjJLZQLZc02M9KJ7zRPf3neA/osTM8tMD9
fVe289H2JT8fnD68pS7Yn/bZzni+/hWrTnf2EdzxojLwMMs1/FwdnmsDjUaa5TSz2+Q71dxEqCFk
IKu8bnLt0F5IjBCaQDWHR8DlvFc0SUEfDxn5bNYOBrTQze6mL7w6sjf0Pv9x3diyiF8n+Y8x7jpl
x4Md0RTGpkO8S06diq0lCoOrbykDcGDgwpap5K8hsdJ1UgmFxKBfwI05+IqM9jcNoQ9NtEOV1vfL
tVSz0xsavsVA4V4f4vq2QgEReFFUofGPywktK9qEDCplweQiPqYPZeIVp+R1bp1hO9w3dBPfya79
Vp6kN+ltsD2B+eUN8mWKwcUDkCfIqZCUvjRvqp0yU3SxBcbDuI9TL3xJU6d+De9Dpy5efwmsre4a
7N2luAD6H74/MmJVKo0gBgiadtzJw8NwY/2MO0ctLUcantvG1b1nUZP46iaBo0I2AnVLEANwI0Ta
uSrA4Rt07+aue05dgJhiF00Egqlc3RlndrjXHjqfiqpPhiTQ9Rd7RrXO8go7IORd2vfNKIg/q0fc
8gb/v1EtM312lTVUOG1cwFrr/UZa6in0umC+RcFSmEJdPOCLh5gLBhXesXjJpaV8bu0wlTB/JVQA
xmhTo8fAraNdbPnGvn8ZtW2WOuULM29UlElDUQJ87ZoCJPV/zHOBvoByXVilGOhm/KGBJY0KYsy6
e/z5fS6Qp6YdznqM31dvyOTYi8BHcWOaT3jxoKPSqQXm/j8L98ceF7OT0UJTO2ARQcG0jyQxt0WV
71vrPiwNIJvR1XJLNZBxiR5bglXkS3q9MsqqkcOstkmDg+Ff39jrx+GfVeJpr8oiTkJWYxb7zeSH
7+2GoN1mz16kV9uztvQQZU4mO9PP8M38ThRHvpk2oN1T6+317xCNktsVat9Xc8/wGRR9mrL0ve/v
mlqUE1luj182BK7NKDkpyF7yUyklEULmsvVmjx7ezN3k6sf2W+yGx+YhPtV+IhjUamA5s8cFFpmU
sgVWySRIy21OHuaFLY09asONPt2V6HS/PoXr5+GZOW4OdanpUV+DOcDenaQHKxzZzpVXB2bq6tV9
I8RkL0+Aa/O5/PlZKKs6G+Brivkc3NyfHnCROLDgF5r5ndFn+79Env9zcTwb3rK6Z9ZKzehxRnxa
qwLVJZBI6n/r7u/rs7gatc6sLI56ZkXrTDpZzZgE+c66nzxyFMI3RRaWPz+zADKUoog0WOjexyPu
4jfjMfcrPwH4KN1AL8YDOfMjhIGvj+tTF+LaYnHhGHBwPIsjeAfZKj067Anof5kHqBpwCenB9lmF
/ujJi7xv0lbeaW+RW2/LnXxEKmKne+gudqfNX0JJvywpF8LnoTaKzMKShiSHHd0E6DLvRECBtW2P
OwtQEZ/3JL7AzaoIyKdIgvY66CaisEKGQbDRVycXqCpbRQlhUYrhBoIUD+oTsY2n3aaHePSWHIZD
ve1/ZdssGE/0WAQ2MjnMbXYsqLbt7/KVbfMn0ET63b7zqlv6s9oKUzvLfudX/PyjuANLC9WYZiM+
SrprNqpfecxFg6wPXmS3csnmun+tVk/PrPEEMJMaVyzDSxoHCXFjUHnXzs/Cyd0C5AVolRPc2bS1
2HNujouts4rypZFjcB24Q4fd+PpL2URw6OhueNfuZB+qS98aPz/oW2UX3lU4tpIbXHdUBy182/bZ
csadtM0B27k+DZ/UM1cmnS8koau200IZ3+XJN9KdtAcefq91LigsGghuP8UQI5hetF3xjkffwTgC
H2M+RD5UAz+MymF4hj7Rn5or38tB4oS3kcBR+Taazx13Pm1cyGZzrktlilXSgFZ6qZe/TPdtdhT3
8CEkXRc4IE/TY9Eqq0kCY/LBdmJH225eofnoJP676C24dn04HxYXtXWdAoax7L+MfHTZvVb9zkWp
yq9wNyTuzm1wcbuT5ISA4ggOjqgZ3UlO74AzfjNtqDeCsB7Zm+3L7+vetPrGPLfJBW0o90q6zWCT
WtOm6io3LgA1C7NtS6ddFc4HqWO7eGgfxrS7s+zotgdjfZWB2WuetppS+1SxnufuThJVM4SzwUW8
ceoSm034MvuUAgA3+dqugyhcBll7ye19yZtei0Ml2PWrd/Dz+eBCWjcMdTTMWGd5Gz/OO0AyHoiX
b2qvFdwV1x4XZ4b4ajoYPkJD7jC8wdeD+Ugce5v4gxM9XF/gVb8FKRLq6QtlIV8OZimTJymnaZDG
jdcoUKgr3UTUqPN5+nyJSX+sfM7q2Y2DQIZHL6UoDZRmHye/lTHamdbOxqtpnPr7Ma6cyLAhjFW5
SdG5vTbsIsXNw8ltAXHL5vxpkEyn6NqtFpYb8DiiyEd2aS35NGn81tTuFprSsM5OdgouFybimlg2
Fvf5QN6h5xv5dFSc+DxApQxA9eZtFBC0K1Rt4xCIf6r0uRgEq7HmXpArQ04H2UFg6/kSQd6OEE9J
TUDh2npXWtkdazZx6tvyVk2fwaHGeoqGfVH+YcUJcHUwIY8J/ikA7jmnZug1wQuPxQEF+K3pwads
4PZcikTKBGb4fNVEScq6vEXisz2g3c2blMht5UywRdesAMK40NKBFQSQycvbLRYS+owEiTcG//E7
+UNYql1xByAk/1hYvuDMm2vJLlvCUEjN5uI4lPoht8ZN00wvcydvrm/PJYhxnmdhX0LcAKVOoBOX
TzkzFTZzPU8qqsJq5qd97FmTovnZCC6KxB8Nlm37yBIgipaI/tWkrqkgAAEy0eSSXvHQJ3i8Yv6G
0Yfut9OkAyRaDSezix3wDu71Aa6uFiRI/s8ad4tSTDaaSgksAhm81nhPwx+h6EYkGhD3KgWW02Kd
pMZBa87jNgTZhyfl4JrV8/Gj0yN0dRIiSvKv2kQn59LrgBZ4nXNCJWqYJGUo9Skg549uNp25rWfI
tgveVCuHBOpif8xwnsgqUqm0RO20btTHYgAtAQ1dqZV246z4dSXFC7ZHGkV6wasbgCCBYaufjffc
omUq9GZ1pgMMkQw/R33e2mrkDWlWuinaWK47yOoOQIYbaCVEXwgwXO4AcLaoQ91iiLGyr10NaFnN
Ba19vQmr7X9niRuVRIxJYwXqMmihUuhzQx1VCxJ/ao+FwNKqd5yNifNItCW0Zaegfro0axU+iw9W
4Ybp8xD+m1h4Zoi7bIO4rSFWuhhK5G1SHiBk4ee1AA21ho2woB70nyXinH2oe1tKZyxRRLot5Os3
5XvUbw0rULTvWb4tTJTTjMihbHJZI5jK5be/RCsD5BxgOP0kd+TcgySSodcoQmjzx0wfRlGPiej3
OacwtZC1PdoJAxr/1uXvwrNk7ffBZQAqWhPCF6qxuMpZgO8tZtpTm+O0qkAFG2nzYVRtUZ/i2n49
N8JdlVs9z0q9Sj73EPBeKTqAEnJvdb+vb6C1WI6WwAVciATEl3IYmdohNpQ0Dhr7Jk0/GlWkPLq2
b5BABDkV6uWGTrhxTLrFIHGMyULuymimrUwlB9HBUfKDBJ2c66NZe6niNvTHGncrilKzC60UCJwk
GoYUtFAgeJgiijaarLWhd6/2fi6n7VOZsIfZhDIO9vVw23WFDvLZnHlDMTxb6ZwJAuKqx/z5LJ6Z
wJqb0oyGBfsUU8kdiEw2aSOLdGxX1xIJK1C3ANCFpNKlXzasntreqAHY1EYXoVC8mGtnF9rz/mOB
21l9V4xt28ECMMunEgIK0hg6sTo4BkRWCXEqlRzav1SIWLIP4IrTUPXXPikMOaNKGylLaR4nlwFe
mD49Mlbdd53sKu3SKxTR3XUnWpnGC3tcpDetfKzrGvbgRw60dNCOdDPV/+I8vrDChfkoyvBAUWCl
sm/IeJN1v7P4pjMEL9LVsSDKoqUSFJOAi126BMgrtFQG+2gA5uxdBq1dNJD9JYPlP+sDXjLdVEFz
h/7UCxvX534tIWiDqus/P8ZNfgfgm5ESnEss6ZJNQeM9kyJ6z9rSn5IYtHNpUW5Ks/yd9mkaJEYN
3JlGv02NNu/Z2IlatT+BJdxZhe8xF50Nc6F6uxzc/xhUj0me4TSmdnYsjPog0/cqDb/FcbqxI8Mx
KiTgNbRuzk4CtS9kXBwr25SpujXT9JiR4U1OjB/XJ2klpOJdvuhUA+8OKkpuUTVqt3mmYY4kyYtn
Xz/W/RMyV5EoFSeywwXTJKwrsDHichVV5QGaXjt57p060vdKqRybpNxeH9bKiXc+LP7FLmdGrg8d
EEfQ+QXMrg+9MDzUTPB4EVnhFpSZ0L+bIixo7sjh/WtqvoSaIICsmyBQTERj3IJ3vdgQ/6MkehuO
DeZNBcPQMB4GL9Netf7h30zXHyvL6p3dQurIjNI+g5XYdEaoYAZ26guj1MrBhTXBm3Lhx8JbljfC
CEm6Geiz2rI6Jxl1053SUQTvWhz2yyY7s8I5NHAyVkFUabmEHExrcAloYsP5nsmJo0MQtxXxNq47
9p9RcY6tmSxBPiBGUV5vj4lRPafZ9yq7lw0GFLeIU/jq4MCBx53KudKA8nSBUCWaCqo/SHVnmSO/
duVdCtJqYTpqNeLraJ9fGiTRmsnNJZJFJlJDGNtQuTgn2duQPF93PLJskS/LhR473IChzwO0xqXn
9cQaS3AtIYvb0thPcrP2qBWV7lSnkjP1RfLUFbLukC7N/Dqp0w3k0V9HjQ2ODa5uR6kYNOgNLC5p
699gGaEORDs0d4773MXesV3ocL/rGeucVileomhKPTNPQvCAKpbDIo1StHeCSMue4+nF7qrQ7RUa
3c0DVbyyRNdpVWeWU9R94yMpAnbZ0RgDJQJlBJEL01foIDkFaQxQNWja5vrkrE//n7nhpj+y6nSu
EpoEFZiMqqj3JCp4uq1GFzSOAdyETrwv1HmIOlaHtCyy2fqDQgNt2mVy7+iiW9daWhPnyx87y0jP
4ovRZWZSyrBjHHLbB/2UpLshwV35EP+U9lopmLjVSHNmjgua5ZygEmHCqaJ7pxPwaImmjHNY0FS3
aqjgt0sgRsldc5jfrq+6yAC36kbfNkY5Ya5oEoIo57kZTJdCoCR5+e/scIGryDStamvYCbND22wt
IILZjawKNrhgNDYXsbqy+1/SrmxHclvJ/tAI0L68UkuutWZWVVe/CL1Ua5dI7dLXz1HdGTuTJSRh
X9swbDSQIZLBYDB44hxZKTRMV/jS3duPyXkU9M2shsS/15rLGP/HkiBkwID0xDOskpBGRp/sNv45
tL4jmrDVSH9hiUsngV3Q1LmAJSUP0EbagcYoImi3lEXd1Ov7/q/dwtM8q5E24ekchqB7ZI0J6eM7
bB5ye/lXR4OnDOOT3QrqMNdbUm+GDqu/LH/97ABgJZkddqVNrA9TRFmxOp7luo6/UOfgc5hGisqq
HEsAP+QN0l+ijQVhIhzZ6ngsMNAuNX/Imi8x4SLE5GAzkBKDpUd78DQ0/pWNRQorJmj+Y6YgXVr1
ORQ/UbUGtzQuGNe2HAb9uqpCUagp/DTxxz4AAq8q0FjrUxHGaTWWXdhaNtjFuFCOH1Kpgy0ozgKZ
FgtOANHPc+FMnfsi1AdAmLsOVaEm0y2vi0JBEFh1gIsxcCENiiNFbckYQznet8aHUe1pEgty8dX1
B+EINFRwPQW8/HqeIjwx4NaKwhAq7vGMlsNcIXUek0o+Drlg/VfPMxWiR6YOYDA0gLhFiWgndTPS
lqOKxxJ/6ud7a2DyJmpKxYumLnHRnHan25PuTd1IyWgrVBC916Z0ebJFwzDgPmC/vR4ulHgX0oIK
Uzr/TqPz+C96RKFX9ffvc6eDace0zGrArVnUemVmEqv8yTSBX6z1fkEBBKulobCPvmRu0TQGrpZY
w4sgHQ65zJiLavWxbR/HDpKyKoPaTgLCYCBYsKBZ8ZR2djAYLRmNRysR6bGszSgyRbRefcrPydyM
Qv3MDMcY36JAOsdDTYi5VZ4/9I3oKrxqaCFZAWQfhMU8L1VTOaFqg0D+2M/qxxyWjq8lUucl2Hf+
7Ri/LBKfXIOoXFNBHQNFBv5dN6naMaZWh4azKnvpaXek00Mp7+JZdZvmW4VWxrkQbMO10IgZBPEv
dLgQIblZNMYuG+tmxE0yi4JiW0OeME7dKVKhqhyRUER/sJZeXJrj3DQu2kqtFQX1tcTaKU5xzmkB
kIHCSC0nu38xm38PjUdkQCIGjAA9hmZXr2jXJ/FQk9KZyfisqU9aPHuyqP9gDVAL8hFcjvD6BWoa
3ifLliXpnKA9sxwDQ8kOFdiS8mcbgn22Awm/1IsPZvLAkkGQHKydChbaXQ0wDRsLS8B1dCkV1exN
HYWNmCXRH9TjIew8VMq/iGGXVrgURE6dGacbRmf06ZZquOKkwdzS4PayrbnIpRUubStyZ5K7HFYs
dfquNgRJ3B60ZG6ii2Auaxsb3TggvkL+gTIfd5Y2cI5Yl3FdDlEu2IJx8icalWU3icd/8QYAfitc
29DficSG1/UbmV304XJHMGcbnJpzFnt5w0RCP6te8LcVHgmgThAL03QUbCTtQ8edHLQwAj9bLYkC
eQLiEuBdbHAIXTtaW6L5UWvxMmUw3wHavw2qF1m6ZxGB5pzTfnTjbvqNbnhj+pZGpZvPblHt1Obx
tous5Q42eiLRa4qWWaB0r79Cm6WutRhFE3C2S4YoiKsdS+57cwq0WNSeu+aOixAGhKE04FP4pZOs
um5pDURHHxabvnHfizxyE2gn3h7SWhy+MMOvXazYBbXkBVfx0mXEHIj9W34P04dM1OSzdsZcGuI2
8dhrBus7nGbZn/odprKRPM+Sb4aeqL1gbXvhmRlRyZTxMvDZSHKRCdtglUcqhFj/UJ9AIPfPYS/O
5a9zbyg1MAZ5aODXC2BcZvkIHYusxnuN8V6H29trszYQkPcZKLsjWUXT77W7FVIBlrWlQ7sc62eT
Gc9x1W4N6eNfWMFLA1rmDEMH3+a1lSnGr7YgADoWbQrqVKIPJ2vqBW62+saCN1+grUCTDCpT7rzv
hkxuxhzgmrH2GR4tNNZ5hnPOwJlclFDVmbZOsTHjDVhOSKntJdkKbg9zbT85tmniHw0IBJ5zIpPr
VO0nTKZVpx2axJ2AApvlZUVZk0iK4n9c/kHZFd3onz386GrjZnXupLCgDq4y7cjcvgXRIxu2S+HE
oIJ04+vAYAkHF5zSViGltXjRhbvPnWNFrEbbFS6ACRhmQDMjJ7UPVQuUzja3J/GrR17b4jxybpSu
oSlsFa9mTmYsoyqwsD4apNdL+zk4UrlAX9gSLRsD17NsANozVbR0W1ZFQ3ozcYhtZfZ/aY/bzjOI
0o2m74ALkdDh4vzRyj/YYULGk/WJQ3EcZFS4Dlqc+7c1i6pen3A7l+gPYFcfyya/l6JcxJ+0grH5
FMbGZwOeiXe65Qi78IawtAu7jDAeJS+JGsWuVcjExN2ERSnS+JaYTrrNG7SWND86umup5d92kbUF
RNfaXx/AjVQq1MGcZ1wIU+dFMe4y6U7zBxFUbyXhxTBxK8L7L3qKIYlwPUy5bHSpwaX6mCd+W1OC
J9B4SL2IFYgsaAHSY7c3SqIz3xBhb9eW8sI0n/NCxQlS00svWYlevHwD8IYiKras3HfxrK0ia1tI
e6GPwu0CKOYVMh1bTGIn+Ua9td8p+uDx0gFiEC+efo2Tx4zeBW+3hhXtMpCNQc6jUN9ur+UKqv/6
O7jdYeZ0YHWD78hePxrX3NeecfwZvscBfXX2LJD25mNxss6RJ7C7RMfrC+m1Xe6+z9ikTEYJJ4L4
d+mXurvgPOgicaru5dZHz1kpqnOu1GpgE/UgkF4spLAyZ1N2imoIIZJwjMoWXfi620Cnecz8BQtn
hvuuZ0TrjvEsuAiv9Cdc21387WLHmnUL8QsFc1wRqSIPvbmJPf2RvQCNiWyvfWY2MSMSZ2R4m34K
5nnxoy/zDCpJ1MNMMLTwfS80ycDEISHa6pJB5PqX08V+HI8b1RmDLq7u0rZ8zCEIpPQYeP7dKCdR
WrjEoy9fAE1LJPcLtpenGqlpH7I0llE/moZ7uUb7l9P8RI71xhrprun1d8GIVz0LxVjAECESCu3T
69nu5oLNTjaDHkCuPCDd94k0QKyB2s/Gi526jfxWjzsDnK4kkwWzvRYZ4VvmwoOAc4Bnw6kthkft
TsUT5gN8uXzQSj8XPHKszuaFCc6XLOQxYWgpiP6xZxcZKWvwT5lESjqXicCCX2998NsLW1wuUJiz
Fk2WjuJ2Z/9qHZ1AlOL59moti/HFOSB5pQFxgvXia/VTWfcodsE5IBNKtFby8fhU9eBVUz4S6c6W
OlKJTpa16K5hhUxIuIEcia/YauY8yfFsIpsysP3N7+B4UtROEN9Wl+nCyPLnF1s+rSsKZn0LF+bC
qfzUMSO/d2QyN4uItNXGpGZFLLC56n3oFPnkxUDRjTuX69TG+VEY6XFUX0s5Jnb2ao3fK4AQb6/Z
2thA0IwrFoRmFjaH67ElII6jao0NNmIkHnCT/XEKjd7T5z5x1SH7DbYHRWBzNXYvD9PgQVtyjy85
cBj3U+HgTB7MA3sbp0cTuj51Erla6bhjvrfZU2EJ9trahOrAAIJUH24C77weaFamfa/Z2M4x6Jgk
N0xRgpYeIWgnOCBWJ/TCDucsc2aORm7CTj/WP+Xq1GTxxnkDeWUwSaFDbq+evrLjQLILtOVSDkYC
cj0oNtMqk9okO1pvCugVRLzhi5PxG/ry5znn0KiqjuVQZEc2fx+ikFAw4FPp1El7tY3dafy4PZq1
zXxpjlsiiuwJ4NcS7WSDQarhyQZVm5Dkcy1IXRrh1qdx2pjl9QIM7B3wVD2GQ+4p45Mxeo7tZxEg
X0Ig/VJWvTWN3F4upXYcayjuHqNqU9bbNHoFqS7pUWOW6jeIKCrGt3TWn25P5qq/X7gGd3JSUFuO
RZtnKHyAj0t5RkcOUZSHGbWc24ZWMyIUbixLh7QprupcVblr1CxsZ6hDJfKmNsE71uYkGhyIj3Tx
wyQlm8Qw/XGAqHi26+UwUIrZr04GqMJmuTrIYSfYgWtuBEpICDwtDVZ4y73eFKOSt4Zk1Nlxku8s
/QVXRGH7wNrkfpYU8ZQGRU9+yBCo0pMxN7IjahJE6f8sTNdRYxJVEc3umrviKQ0FMKjZ4G7B7XBZ
LR2JzWZ2rEDhGO+iXjm0ZXTIl77vcq/N2bmvBYDgtaCC9wHUJlDABd01d4voLW2SG03PjrU2khR3
UiEAbQWDv9DfLqkCQGgIx1xgqWsnHBKGR0E7ekC3vZtKd0uX6OANxff5oFB0V2l4msCNVPabIejM
f/w8DvvIGz7VAZamv2sXYbE00mK5FGadXQYxlV5KJ/znhc1rI9wO1GPopoEfD7fCsAy0OiO1Nbpi
/tc1d78Yy+dhe5GdRA1zWlvDRShv1F00PqE2uRX74aoVgCwXQnJ0tPC5HaXOYC+In2M6o1GjVADA
ZaXyQ3I6Eb3T2qGDUhKaZUGSvDTaXa8NdTo8fNrIfKiUu0PubCADC6090A4TRKFN10QyBALih9tR
bHVHg2kdNJ5wR0PmrEaJgScqeUkP6t0kWQeG5o8Oy8X+1fAW8QbQUcpgDFKvh6dhuepyGR5A99tU
s7bg0DJSXG4SLSiqCXoEonRrdekuLHL7WUbbbFwZyJFZNu00tukmSLYYgvRqddUsXDDQbA7RDZ6l
w6iZFrY9/CMzv6F3pgmMcKcMr4zi8KkF7zqrAWp5WdJQobYRFq+nsI1zKIPbDko61tA+RoUqPVQF
6/zbHrE6IhvQeVw74Yx8SRiy8hZQWsitOlQZl/cPyOvedw04dG7bWV2eCzucQ8iNlSWTjSZ61X+X
ieAsXHVrNJEsNKQ4pngYXW9EXcViG3VtFV2W6uy2I2THpceqEKQb2tpBBa5fSIVD+GFhxLleFBm7
doZOO0J6M9jvrZQZ3hSOjgvsTLwPl2bVdI5QNojmY8pS1QWxRkx0vTMPtJd81N5NT84LfctG5SWW
FIgglWoeUCfNd8qkoVc+pLPX1GnzlrSjEYCnQiZ2ggppNefPfVEPxMo6lGJilT70Kb4jGjsFgiU0
2Y75kLiVCcidXJmTD/RPtumrIj5E+GWipQBHQfFIJPa+RAw+61u0o3DtBkUe8qLrCQHJM7MrY86O
o5SdplY/oZRhPuWZlnuMRvF7LNWGYLVXz1UgnAHTwOUK0kXckVNHJjUTbUReMpEaKqlEd5035Wy9
ZR/yr+K3Ynlp7QJBd9uD10f6l1X+UTIplEzWUlilXuU0+9F6j+oPSYt2g/Fy29LazgfJu4OWSjyi
gFDhek4zA/3eTYU51RkAh7WcneuQiSZxLV3Hs/EnFQCIIfj8ETWuWumkKUNDlLod27fMqR9lwJOc
ccOcbVEORM4Z6ZLz7bGtvLnhXLuwyy1egl+Vegd5V1xJlAxy9jIrCXugRigfijEqn6IyStH2Mkze
YBvSLlSVb2WkaN44FXQHyEAsWNfVe/rFF/G8djZQcExCexg0lAg9Wj8jJVB/9T9k0lWe3QisrYUq
vL9BdxNvwLijc8OXmkZpuxjGohQte/UuL9D8W0BIXdRdv24IiB8UAfAUwb9ZJbE+ZQ6i7hFSOzJe
H5S2JdYPkfbz6qYAZhF0H5C/ghzktas2UwP2zxpxyCI/QSjn7vONwF9WN8OFBe7gmLq660sAs/C6
p0GD5qndgsVkq/m/YzJ5kmeDP+i/tMjF+NywsrQfepAoW79qH0W+XO/epbLdKvEW0GmULif7zugr
okEfwMpJX4qUf9YO5QUJ+v+zuszJRbKbR50xjcusgrzCA53qLtsk51jkIZ9l5S+x+8LMcmZfmJkk
VoRpAzMjoigxoLwI7atNQqLvKPGToDmiYSvx3lAH9PEM4LFd9ND7Lx+zL4L6rY0XRTc8SCOhQdsG
N95e60FYooY4VdnspmDNqcEmTtnrpPtFY+JmVgl24Vo2ghQYRTIwwePWyeVWKBMmulKkOdqQoYjh
yMlvNFjeF5moTLZqx0CeAGw32uP503GqASMAwAR2mqeR7nV7B3rV2+66YmKhFcasmUs5gK8yWs2c
56waoI/pG2/5IRYx7q7scAUZvAFFWzTF4zS6dhI8eXU0qcZ8qXvoQA1sWQ+NSFcN//mSXNnhlqTR
e6s0nT4/FvQPMNagQxCi0VdCIuAk6InHQNAJzAvmRkmW2ZI55UeaW9BQv1vaVhv5Q4iwXl0S01nA
zXjtNvkm9zhyJDnvzPw4KBujuRtSH0Ccf7HqFya4uBvZuT3WKUwAudKUe5gAB/5tE2uv9gvGC7AY
daGP4pssUONtpbwDBifcGIcwSAMc16R1p+3vF1H9Zy0ruLLFRXmU0XstbmArTV+sYa8NYAUHSNTR
KiLHXml6oK6uK3/In7X8l6iEoa06xsVIuYifRF0psWWkUkycX3ZOpkN03x/llzlAidbNDz+VbeuN
h9ZPgs7rTqmbb5lXvXQbaB4fpkDf1j4eEpKFuPUEpjlhpF5J1q6mhwuQpVlTrVim51XxZH8k806F
Ncs1Se2G3lv1KIPm5dUhsX/bB1Y9+WJiuM0P0Z05pcjPjvkQbmrDH2R1Y8/BbSOrEebCCLfzxw76
1SaFEYOekV4X0rM8vinu5Agc+hNNxZ13V7O4fMjFeTcmdqUby2gUryPsvtsrgb0zXQ33h8qN3XSn
bLN7GsyedTA95ir335t9vYvByLfRPFCne7KnB6Bwc7sTtL/UIH9SoE0bbydiYuY1knlJIObEXNaW
/+rlqXEpPeN85KuI1Aknpi5AVuiI19tp9m7P/hpqBVA+HLooMxqgAOa2XhzKnZVLEFOgaOjXyFwE
YYbO4/a1yf2IEZoTyyweCktwbq3tuUuz3J5TTanJjQTDslIraEc0u2SjelTM7ofZxyLF0pUEA2OE
mvZSvV8I3a9X3oQbR5qBMWaquUubDapsShkF+dYxgsYSpKxr/oy7KYp6yDAgFsHFZj0JQ4MufalN
XbupXB5Q2/ab6imRR/BY//OK1NKv8JcxbvWKHMoNYQ/YthZP94bV3EXdu2n1XlIzIitZMOgiMbHV
hXOgW4WuW3ikzcUEO0LNj5ZoukobQPsmykC6bKJfqax1haToDdnedtB1eyjIGhCrAKCf27VOCioy
p0e7UqTsvu/SFPnaSEW34cXb+E2GEgYeU/BOi0ISF4PkZIzUZulIosqrTGnQo2yjJieVfYv13dDt
IjUmOVp/reyD6duifrs9xrU4e2meG+NUJtOchxQaCqEJ2G6F6lU4nyJWP9+2s9wuvw4TL+BL2RnV
Hm7TUXAfRUDWovVLe9dl46Cl7bYuTqr9gymPeVr4fSuimVgf2t8mua0XAS0MAAhQU+iXaDxQrH3o
LTB+hckEY1vbdniK+GtsnF9GWiHNSoElnNJ605qOR6f+qbVp7GomIxI0Bm7P5VpcvrTHucycSCGa
wha/BJNRoj939u/bBkQzxzmFPHSOEi4G6NnoYpdWJ90QBGGRPyxx8+JEZClaNHoGvys7yJPloIPt
cMrJjyDe07Icukp/NGC8bg9rdZ0UtJhgK8tQC+XWaUJ1U1I1gJDp44gsJnKzYZtppKU/bttZnT4U
CFEOxs3oC4thyOQsnBcIW9pYP6ewz9xQCe/GUUTZueoHGu4TC4nb0pN8PYcGyw27bBe42vhidlvJ
OP2LcYBeQtZtaC5Advv695O4q1ASA95oANVUYQC5Alyp3ItoB9YeuNEZ9bedxVcufCGUp0wyB7xt
SApMhUGRgWkSzft/UIbbDJYK2AzT3by239Fd1ZKyeTQyoLrV8VhgMSN0x94e91rcVxGMUVVWF9Q1
N25NGtmUDcsLGWqFxg7l/DkjtkgIaN0Ksk8ImIGGj9cBkqApLBkzRg1kcEN/trgS6sOjnglyz1Vn
BLXc/5vhgkURmUMLWiU8HIExEQLH2Yh+oFyEW1ym5CK84/LvYBSI659t8fjv6yXUa1WBM7bKSa8L
Ep+GdCO3Ool00IQkzFOKTrCVuVHx9vjKaTjqadYajXIazV1jgVk4LMksC3pbREa4dArAjiScEgxK
HRy/090MiJJQfrntbPxl98tQ1OupUyVoOww1rMhPzQ/oem2ew9/19ld6zxA3BCcV53OLLfTQofgE
TC/kAfkO/GJwNJDzycqpqmvj6ISh8hxWhvwzxpXeA6bEELwkrtsDrmJpL3c0vkirp5oNOBDs9dZm
Mg5jpRBJLYHUsraCWeTuqf83sr8tcbM4OHJVDziGT1Hlm/mOOUgLy7vU09l7kz8gdRsGVeCD3BH2
H5NI2hawMP6Hf0jX8VI3VtqknGg5Dzu5pngnq8sycAC29dtOnp+NtM4nUuj6uI1GXdsJxrz4H7fp
8IiiQi8BvYzoJFr89yJuop0hbZcn8FPxmv5mDRnPxv3wrYAEQXtfjoLRrmyGK2NcHJH6vDUrWDs1
CT0Ucu3nbeZOU+sLBiWyw+UehWNVVKtgZ+hNz4ijh47Z4Daa9wzacK3iZh3UsCCGQMy8fKCDs7Oz
bC/H2SaLVE+Z+s3t71ld5Is55s4CtNmD12gwMOxoPkf6XqnmuyRj7qRohyQHKr6UfSltBLOwum8u
rHLhFIp/JbTaYXXIu6A1oyAMEy8r1aDtJ4EpwXzz8JZRqlLHGuBELXhgBn3+ZjX3s26JCkl8ne0/
u+XvIX0WAy6ctYdQG+AoGJJc/Cmsb32d7zvFJrNS+UmlEpZL2xhHhmzOQSXpBJ0JrpmJNLkEq/kZ
iy8+wmiqvop6OJeEUn8yGHvUMu/11DwYbe8ZrNvlOYjxNdEcr8V4bJ6Fxg1EanhRWBbhwm7EMl2y
Egmh4n1s8SBGejK7+35TPlE0MpD+/bbT8pWV/5vsv+1xm5Wl4CBFZRWLGttbCiFbmmh+VfTuSNHq
pKN4hOekAkxyI5ihGycJBPZXnQpEGNbS7weQJBeNHSczWtbbyqnsgBuY0rthSgE56+9nPKr0zrAx
JtSyJvPQzID44fk+hTJtsjWlmXSaAHm0uuYX38LdPOtRaUfwASonLQ8GGT0NoD/zrMnHU++Mumn2
b4488L5hdoGaR4HkeqnBrcty9Mkrp2l8B+f2MAcKFJtEQvefLU9fYv+FGW5U6OltysGq1FOZQ+sA
mDGwNdIaWHldTqFk1FG0frrp0DikadLQLQxgvJqWDr5mV47X2HO2V5sx3MSdNPq9Or0n1sgOFjRL
9hBy0v1ZBfTDyqrZQ+9Pfx8VNN3ddhLu9vLpo6A0RE1MhvySwr9HD5GDbF6P1FMWsoe2rk5RZ4sa
5df8EO/QIIheHl4gFHy9GImddj36PzBL5jRtEy2ydnajoCU/hP7l7eGsBjhcY5DlQPYSL6jcSVEN
k446OVVPVqZ9z1IzMPPNoN6rGhgUobWSqF4u/4hZ4uZZ4xsjaqpl5fi3P4K74eKaBhwNqFFwvcU/
2H7X47VGOoeJ1TRn9NXippa7KAl6ofaHmpEXqc+3jX3J+SGxgE5bZEC4qxsAFlwbkxJp0hWpb859
Rk8SU5+SEZrWtO0IleedNFP4vTzIggOZbwZcxoigsjABLCVV9MRem43AFj0X2ticm3kK7Lbf0PxY
Z0/YaFIzB+30rcYzm3yOWr9X+s3Q7GbIehmtd3vwvI7V52fg+RP8IrhaKUA0Xn9G1oDeerKd5jwn
L/NDqbmAP+X9xupIiKZxf9pEkm+VALdVSz/VITGDQvG7J0r92Ni3E7RYCTvGyibRCN7Bwwps3F43
HpScdNJDcxLVPvgn9/98r6qBTxBdKMgZubgUW0xrMhY2Z7qzfhYfid+7DOp/8zb02oP8WPsazqNm
WwdtMGy7IyS4TsOh9eYH+X7apgI/Vb4E5UWe4+JruPAlVXom2QlmT910PmrUbudHRHKRr+NgDMmv
j8lLyZ/IE1wTVvaHCr5eMICAgApKrsufX5zDRTezyCnl9qwk3mhWbqe+LXLaSoWIidh520W+RgSI
TEDlGKUN0NDCaTkXYc00hG0LT017urXK+lxm705NN1ncQgcqOlaZ4s0KxAzM4U8rfXT225CLwKlf
U4/lI/QFPIaKOf7mdmkatmovUbM5Z9DuqMwaCNX0KXoyKi/VVXdqvUqKCHN6P2TD0uWnfBPMwkqY
QC0MJCXACoB61ebmPEzKRLbLpD3r6VsIsdyh+kgjdacVJeksmVj0gWbxbnxt6t1A72gebeu4dRvN
M6JviQImUVUXZAQ8jG/ZC5qCqreOugg62yzuWJAG1ehYobVnrQHbmXasaleKNiOy0TEllWN4Y/cn
GTdm+sjkkYASxM80VVBcWOb96gDHN6BfCnV/EPzhX9w3mENZlyHOp3NUMbxeOEBK2oMqwlB8zQQX
Mwa6shZtJM36IpRQxxOYhfvujBbwJnKLzM/s10S7t1iQD+ew8tD32XW/BWu+BJPrwS0iTAuWHfSF
CI7cmvcOAKJyGhsne97iWW+6n0ZXH0GRahyciSAjwLvlOG5n4W3m654D+AHkDzau46ipARd2vcMl
8COrFlPtkydtg93PxEfHMlFc1zwIQsnXA4CzxG2sXDVaQ6lhadrQY70rvZF8lMT2Zjzq6i40D9xA
gcxcu+3xUNv7ycb2TAjOKX7ixfsikA9RMD+K2g0/W5SvZp77qiUjuohwlaF1hoE4cOrcyR299Le9
L3cltB0h90C0g7LNg9yr3A/ArIDf8NARgrdlM5A2amBtVDJB9DEL6CYXNIR8iffcZ3EXkjnX5Gbp
sjsNLgiCXcsvCQWwS6TIxXfoQ47revk5x1PAEldV6aed6hUq7hh06Z0j8uvtR01C0hxDIhOBt3+y
on+Zc1T6USwG3hEYn+s5d2RpKIzSsE9zMGDOta2xnbeJq+zT+8krPDzFuovqoLfHvG5u77RlPJzp
RZABOQgwP2BW5EyXKmvVMemdU1ydbfWOQS8wrd8TepfjhfS2qZUlRIkXDZ4qzs6l7HU9ykHrzbhO
0Z6YTKRiLgDnERqyKPIW1GM8WSQZuHw5N7JLc7ySxqzEM1yZSScLD6As/Vk0/3jqltdr6GiAeEzD
RY2bOoONmlID7nfWWko0oyE2DcAM4CKBcJVI1DT3daEWVDVoXBc1JlTKuQ2gS1GTogACa4ARhxqI
ut7VN705TCLR3FVDn0J42OXwjOXPLwJArk99VbZaclZtBkiFX5wp6mdsyxLBKfrVHzBnQImDmEZ2
EG65A6xD7dOwpCQ9W6fcBAxFz/0qbAmT3Lwiiaz6YPq57YFfL73ofTAXYh8FIGbjy5Kh0lfRNIvS
cwvN8+7up76f3D8SSR8KFy2Rmwz6le+y124o/o590YMND9dGcIF5MDSiLwZ0vAg011Nr663cjlqe
ns0X5s4eBDu3TeB2b4JRfrm0cma4I2xQWFqncZGeC+BiDaBjJ5+R2P05E3VX+9FGJ/F959UAyOZA
EL2/UDfyROeIuvjj9fa7Hiu3O3IkLFaT4CPot2grEQgGuT3pELpnCMLq3ug/ztAIBr86oRubILii
y+pBJqVgyde8+XLKuePMTAslMmVMuUUm5UGzXB3SrfSQ1afbk/4lScWcL9opqJZbyMb4YNDok2mW
WZueDRQG7TKG5LMuq8RSnoYd1IdvG/u8G/KTe2mNGxXrugTkKk16bn5kfu72gUPgTq7tq67qWgHA
EKQLqK+Q0Zu9n88Anm9MQNyTTXWE0CTgYC1p3k3S7WRSb6BxuencPzVJt5KXupCq90av9aSdLVgL
Hqz46f/WwvMno4MPZx332XGa9nWm6um5DzSvP+xmEm0t0j3NEKlWAdSeXHnfenTHNmkQPT13wRCY
pNrJgZbj7P1ReOV+HMkp8aRHkT7y6vrhdEJ0sHQAbbmtOQ4tTotk+bTOARRo23az1zJlayLPSDVS
yM+3l3Bte6B3xZRBfIteLJ2zp9qZU0g9y9CJZ+7KOXercGdK1lESFfq+JvDwzEtLXDSoO4ZL3QhL
8kS0IGIB64LQOuRso3sSagvf5Gr3342N2/px7VBNKinG1kFRJ37sxvs+GUkrwI/xz/5wJ/SiLIcv
aJjxKslr6CZFViqgV0jPquXV3aHIzxGS0XmHHhWiAYbf6chH50MvbYdNdlLABfLRiGL613XEN0BT
ZWHcQR7FQxzleYgNRUqyszlta+shTA4hu1OVn7dndHWoEKH5bFQBWsPhcqdRHXHzlrPsPAbOg/bO
/OIPfUw9dZf51gZAKB9yJBVhglK0wOyXAsSAFrYImgjZuT12G/2pemq8LnD8ed8FckD3lofI86AK
Bvs1ZCNBxC5c6nSo7/JY9zyPhjxTx+wcS0F4p9832XYKUWJQBCgNXh158R9kHth9pgnS2C8t03KC
ey+N5Pw8H5unbxZhBIk+xFACcAuT583j8fi2+Xj8+Ai/DQ/Zg0RJL+K+XhkqassQAUD9GoRNnz2b
F7lWARl7EGix8hx+LwPph+JDUdsTuM7XNAvvu2jEBbxHAz0Bn3ZPVGFhX4/ledrrr933+CH6DnzF
xthKz9Pv1h9O4RsC610mk4p6qWiPLtHl+qSC9YWfCQ1jIDTmC+j1oLUFi7XyTL3xiFeBQ7QBQBrK
Ljjp8zsR4PKzdnvLHBdWlQlySplhwtyu2BZPI9SsXXnn3NcHcwc1zK3msRfjvgkgU7FpN8mpfHHO
oS9vuzcrJfa99J6/CBdANAVcAJadJJWos3wTAPA0MF22iQMA0j3Vq4LwXiRyurreFzPORV9K+6RO
Kqs8S1JLZvtJy++M6UHvXKd+0QYX5NW3Hexrtnm9wtyhTqXeGsGDWp7l8F7tc09jh0T/h5TIy1ZF
hze6/g08LqIayq1rYkaTZtVyfG7A2aO8UVGZa2UQIE1A2gZJU1yCNW4QfemATlJV4rNh/R7bR6nc
JKEIcrSy2ZH14zUT/AzIE3nK1tEonFE3q/T8oHm6/6ySRnCh+lqWxN3i0gJ3SqAsWUohhQUlekbf
E7HTRyW/k6dNZfy21aA669FBPxo/HIg04Q33th+slE4urX85LPAiVajqBOv694i5w2v2YQTzIf85
eNEd0bZT6uu7hO7oi0ZMkZz1yjGMWVVBxwUnAYSMq5TrZal1Ws1w5SnIgMvOtn4yRRC1ZeNcxhak
GKjFwwgoMg2Ij3D7uJmHpDGrqDpHk0Qy495GRVQwhfze5U1we7fsQquNCpgoj8Mf6ReG88pe1R/F
Pj4luCsZ+ywk85/8vngczrKgHvml0P8f4+j3w0xijHyFoa+HurKnFMbP2oG+xW58Mo+5Lz1iM8RE
dDLwO463tuyWi6Mvq0ZGx8Ua6AG8sT3mMcoa/evtCeWz+sUIcl8FGlioN32BSIJBamadLlcIvbYZ
sJescMcZLVIiEusvN3ve0OKfF6NhQ1sU9H9Ju67lyI1k+0WIKHjgFa4tDcimmXlBkJwZeFcF//X3
gNLudlfjNkK7GoViJW4wUS6rMvPkOfVUnmQrGO3wUL5kB3Ff3RvbtStu1RQ3cdpEKkMCMdNJOAR3
1S57CDfhMXpKrDXyw6UVOp+8eXLPx2SmcLsaDOkqIvbgV43+k3Rze4EWNx1KOwqqwHgAQdTl0oio
CXIaiGJ56vcKqDKt7rN6M19AqfuiP6qJla8UTa6iISwUkp0QvEMiEok7hVsoipummp8kJ/lByqz+
ifnGA16aB/lP/LDmlBZ234UtbqUa0NuHkZDVp/QQ7xsr2NZe+7ZGsDj/Es4rXRjhVinSjAE8/zAS
7bJHeUsepOPallscB9CBkMJELImi1+UaxQCgS2lV16fpq/+Q76NPmVrSW/Bxeyt8N2VyI8EVj6Iu
9PDQE8wXxCU1zQBTL+tT9h7Zw+Fp43nDwcJL8T6w3mx/m1jt9rbJhbmDRUMk8HZzPZe79cFwmLYh
YfUpfwprS3poNth2K8TlC6doVsFAJIPNNvfBXU5eWAhpXQoCPRHxLslMiwCYHoYrF8eSEZTngJ4G
eoNAH/LSCChLcrGrInaKxV0CdBgoDQ0ACW7P1vX9h3Bpzt6jGIiIiUfzq5lJ66ougA3RKxQcM2h5
lG2Wuf+bFW4opBXQMw8+atQbnwWptMphXBnHFQAE04SBmPABKH0gIOIucrU04oQFMNGK+0n5IILp
aZKtaUhHPVajNXqN3ZW2Ge4FGRxau6JY2RKLE6lAhQB7D2ERX3MRUy1V5TBnp6GDoDmkN3O7paO4
NsxlM8DUA1qMWiqPc1GjNhjHEPAais5bFZTedjnZRWdDiwUQSemdpD+76Se6ZqBwKa4x3fAPsnmO
gbKZHTtasAEkvNyRk5AD2hcAn1GNdKuSt0BL3FF6hSL0yjCvt/6lIe7JJALCBvi7zk5g3bNz9PF1
Fbo7Nrc35VVVlB/O/BVnd6GgiqUWlQBBqBboQjx2N3yGvwtQeO+KLVBKqAnGTrXZ6r01eNTxJWsf
Wa2lOnP2PUSi/bnFv97+pqXlhbYUqFhmav+rQnU0lWqeg4nvxPQ4ehJNYjrTFLEVF3lVMvkeORD9
uETANmjyXlmfxikyDKFBMcHYi4f8yfGIXXjiQUfmCRjUbKsdUPOVHNvcrVzW3wCwyxsBa3tmm/Od
bd0RwGFhGxweb3coRtuVQ3favntgHjLCXrn7KL3ceSXgUsnc51+3J/i7meGWeely0bOuksU2DNsT
IJiesakeVKSIyKbaBZmFHLunboatbvceihhP0nG4L/ZrVe8rjAA/+/wx6vOhJzJmIDTssvnU3wa2
D/T3JvL0t0SxxQhBHvPS2mLiphCmTd5A1cwhxa9RBjVreQSZqKaXEAUTnJIl4CGwNcHJTfzX6akN
N+XwW4U2SQ8y/HJrEu/2BC48VZEaAGQblxIYjFH3vJxAtU+0KG6BHQkrO66OLHQ14SBs2VtxZx7X
LvOl84CbD3RQSHfNvufSWNWKhNYCaU+k/eiU1BL72Lk9niWfhmcJChfA3aA1j3s7xkms6EOStif0
hGb7oSmLHZgCqU1a07QAga9X7C08VgH9Av4G6C/02og85I6NKdrbs7xF+KJad8mzerd9BqTtz+1h
fdca+H1+bobfZHqmF0ICM+MG7bV79Vn9Eg+edyc62iPdBseN+tPaWNZTZz3tTDf5cIWd7xMr+um3
wHs8V/Zo/VkZujyfrVvfNK/2mcMllE2q2eKbtNFKjUOiA1r2RCLPRBUD1URkEv38BVWt6jSpXvsO
+QLQGwGRrTv1dgTLHHObFzk5iH8accekT9ORVIseg9GJ1vJfV5XO+YyeTx93N9CcNUXDsvYkpQfW
3cmVDVqFP6FX2KZj91Z/wL9BTsNK3MSlG1t6cvxMXDlq32iGW/PF7U1p6IggBWV76vPNmG4ATC/J
J/BaIbXNrWD6TN2buZ/3D3U1WXJ/yKpdTD4rLbMz3UK9JM9tWXifDDu906ljas5oPnXAu6eugoBZ
2feSl/dgfP1T7WgPBgJLFDY0fShTdzBsqNaL7X1U3Q/BY8JACc2gOgiCj97KoDTzO8037dGo3Enz
5F38lYTxwQiBabbCYZWK5zqDIumgFcbfKKrNRfbLfcNM1oFuvmWn958PnwDNCFazg57lo2B9QqUY
pee5/IzsvgAqkhAUVfOf0sb/xn8UACq6v9+7e2LtP7Lti+yCExFX+zNEHAC6GpGy/utPvy1snIHb
x3DptEOaBB2/Cp6lYCXkvGVLaZ4P+ohnob7LCPmKtfZOeUs+dGGrmV5Bm5PRviYJXds61ycNZQFp
7mgGhwbiocsZk8s4C5C1a0692k0Wm+qfSmK+kyS8M+OJrJzrpSsBJKRglUfpCOlcvgQsJzQuWm3G
7crZIR9PTGVORRRHR2Zae0/kh7yzWL2Wm1x6SVyY5Y5HLdeESjNc2HwA10z1qNRW9pzuwxfN6YFb
k13RlixhRxwRaTZhx8BJU2+jf1oMgadAOWdOMM/4mit5kF6PK0UA9+VJIvvYMg1PSkKneRmfQXI3
yAAouAgQH5Rq5fU6+0rON6CaJkH8BvghiL1yK5yPSa5QgneMoN6VUmgxaQ0zdIWa/B7ZmQlufoWo
Rk5qCJpTLW4qLCVYSjop2nShlwr7yi4rPH/7z24T9q+3T81C1gBzemaZS05oVSKZeYTBIYjx6A50
1DjJvzvr6wv4BiynaFNcUqFj4s8aDuOqPsoPm3tzSEpYTG0UARx7p+w79HHCp4T7CD4FeHjpHb1Z
oKT0xjU+zyvAIG+XC5J7PaChIWC6mUsB1YhszRYBGUyPKlDwco6AJLBKr/BTxwTwRVopnF7VGTjz
fExg5kHYlaATRgqyOgr3+r35NLzp9/rdsGk/zcfobi1t9/+sMlK4gFujUYRHIdNQ6rRwwMkJBit/
TZ+q58ibtqZdfkUYfGTl0Iz4IZ+emUtCK3eCe8O9vc8WEpXzPvvPF3BLTWQgCnIFS13Jrp7ZwQaC
Y/k2BfNnYgWSFTyQ2iX9rxWrS9cZmlRQO5277cDKdumcDYEEhczwDBK/hp2GflYo3/8kriJ7cbhD
ezd5FMejgeDyWclOLQMiVrKbdGW9Z/9w7T/+8xHcW6xnakYiDZNvZG3vRiJ8dR/Lpd1p1dvt8S56
qlmdGbGCAY5qzpIZDqZUViraK6bfUnlHaGPfNjCv0tVQzgxwrtCUqxakTaQ5DUfhXd2qCIQO04u2
MmGLt9y3yvTf4+DcoTjRQpd7sTmlf+Qv4T39bb4YR+W5fijKlQEt78uzEXH+bxqLaoplmJpaS/oJ
CcH8LovsGnDhAzkOdyZ4737cnkNx/pX8JIJpCGUwqIcjU8t5H52ArAb8m82pAsXvD+CWfuR7VQXj
5vAKwR120E/5W1hAJW8l47F4y5wZ5qXiFEYEPCtMdIIgCKdHbWO+mwcICiEk+JN78eOaYviS25lT
WLg08S7CpuTWMSnQhVpIiPia+g5BdaTRjZq8UOWF1tO2GdwSlSXIaGQArY7WQLaKYtNCtqDZ25Z7
mgd2kRbbsvDKNWqipam4+DJu2dueymIwIuhQkq1UH1R0n3SPkfSjSKEMdB8IXv2juZv2WfJ5e/Gv
HJKIvjmAkGeaDrxV+UZkakR90+I55aMfzQTQX7NxCT6142MdUFfsA3T0r+HGr/O1wFTOhMNYAQPM
XTxXRxwyBYXzivmR8BCOfmAKzqA8FA0QO3Q/vkXgwdOOZevJIH42nWTckPb37VFfZ8HwCYAFoPNt
Zg8D2OvSD5eVEUWx2TC/1dF2bAngkiQ/M6lxo5J4oirYmo5Y6z4ed1m90yOnzh8l4c80jmjdqh9M
qMr8CgWw7tqtsLIgVx5t/jJ0IM0UMLiE+Kr0pDYtRd8o82UWOZ1yrIU/DTv143ujmVsZ1+Xtmbi6
C2ZzGki38YLHM+D7xJzF5U2ZC2AH6ZmvhSmkEA4mGGE0toY7m6+1Cw/DWZG46VaNPBu1gfl9/kdv
OqtpwADf1Q4jyCCRpzT1EmlbBLldt9tieoEKwIpbXV7ws3HOX3g2TtJGqhqi/dlvazuJio0uNG5S
F5CkGndsKh0xtpW0siaUKNMfP4b6qKQ/m+YFlDJuEDlBuVd0ZpnJI3rPxLDY/heLgGQsNiQBcy7/
/iqlgsRaMkEBAxCENtwOAbOzbvfPjSDZhaYvgOUh/MxF0q1hxLTRA+Z3hvDJWEy3qT5lG9TU16gd
rrOcWG4IiiBcnw8XINSXk83kNgKxmtj4HWl+anHghsPdFAOlrGykkNlgk5g7j+RtkTtMfuraJ3nY
q+02fqwPSYDuqbw5TtlzJHmgQIp+xnbi9uiHzYOHrt6V3abUrR68H7Vd12uIjcV9Mj/NZgAotBV4
CpVygOLyZOqNnwriAZxPrtB31hiNTzGaW5RSsXPjUWB/ZgHViOFpqn8iDrdY/NjHQBZDJCjNPOm9
RXzSVE6mEAc6xyt7+fqJgOk1oS2oo8kHlZjvBNbZXlbGMalztW/8uncgXpLiRjqiizxwO2rVz/ov
QDhH5/bmWbgmLkxy/rIRk1DVKExCNza/a4E3EoYnefQ7BCrFR7/aLzhvRt5hzGhg1KdRalX4WlcM
B4mMU9j67Z+mQXO8ZplPefA0PvYDtfBO3cbqSkPagiMEewLEVNBOMrdhcvHAIAOlWqj94CObMzl5
1aNfJJRSKF7qa/K18yuDG9zs3ZFDR+sxugy4VzEpTRqJ4zT4wFw5lQRBKzO0y3rbhiuceotjOjM0
//xso4idFNKqIYPfNRs9q6wm2bfjGuvR1RsfD4jz0XBvKoMx3LEMo+nTtzD5rILX21vvOo/GGeD2
3hiIWpyEMKCKlqhvu9aORg9tESh7ght3uu9eu5X3/vUCgcdg9mBEQmUcg7ucN0Vqs1QPosEvy7jc
RGqVHpqejI4xjSWQ6dIaz//1nY/yBhpokLBD7y/UdS/tTYGaAJJBBz+M9W3zkCmhFQTMzcfWmVJs
+DBZ6wK/XjQAGIDNkGAW6Tu+B7tTQFOFYtzgZ4aJtGmMlu+00NesXEcWYEL4Diwguw6nxV8EYwa2
SCNWMZFdre9olhsecAyS3ZMqdVqaV9tBENJtRhFbsLH40xnt6MaD3lkhBDhcsDiFFlpMOg8QvdA1
0iHbyCFdSzLP03t5HvGVkBuV50yegeb8y+mPOzU2a5DW+mbVW6YZ2wSoQ7E3HKP3EnONBWBp6s+t
cYvNTJOp0oh3b1eXTsjUrcKKFeDo0oAkCa2naGyfVQW4/QuFUaXtlXT0ZYC9gpdYxTa60+RXIj7d
PpvS9cMO3hkHRUE3P94uvGpqmgWxquTt6EdV6UXZT0I9KLhbSWMPD/RRD9HeYLxFRu9AZQjH9mec
POXhJjEPYDqo0Hvcfak/ili3jJmTY1h5Sl+7P/BwfFfTVWTCUUa4XNceKuHmWPejX6fhMVYBBTHr
0aqjYo21fWlJgYY3EFgiJYsjfGlIK1td6oVm9CejuQ8VupXy6OX2TC+aQP8kphn1BBi6NKELoENV
eowlEiOELIUI7uGarIptzw9x/ijMWFhcSnMjLA8NG0tNrKmmjn4ZQEokgF/YhLrYOFQtGztqjfFN
jVm3LYSI2vk4Mhfiq/m+oZTZeZNIzu1BLy0g4jNo2CNix8HkwoYs68uKJuLoq0x/ULFxsjZ/AL3R
5raZBXc/C/KKGti4UNnmIV1ZpmNvaGT04z56KsCKkU6FS+nHuMY2tnQuNagp4XKZi+j8O39SmSbV
cjr5rEt+09R0CvzDQp3IkSbzVDdsrTxz/WxDTH9mkDsBTSOFstGHMNg2m15MbLH6UopTRgDctiTj
S+7c21O58DaFRVSfwKkC1D2c/uU+nUDwmOcAKvl5shdb2ZHEfaBlYDRrrBBhdaj8GlvFG6fwQSfJ
jhXhSii1dE7QjAhKxTlzhHfypf0+EWsZXJaTDwzlZFM5rDag+F0TI7hO2ONi04E3g+MzdURU3HEc
aSTkdawjeaGnW7FyutGhsSU1TpBrVvIs6xs0LYOFa1MJ5qZqa0eepAOYfRhKs3H6s9e2SV7vaSM/
r8z/9cMZH4a+HFB5gg8dJ/ly/LnEGlqo+LBBeNAAY5FkOxJcqX4QX+TKi9Wf/VqOd+mQYiIAKAI0
G51PXFwpKSiVp4o84fSErhDIHjAVuyJbi0CWDunckQsSTRn8+XzRS4Iu65CRafKHocvQXJ6AvcKo
qaVFIFDqo1+353HhRYbHN7ickKHCRubF9ZqoSs2hCYkvlg3ZlHH6YmSCapNQbo55keSbnIq62ynD
WuPKwomFYTCIQjIZ2Vj+LQK4s6GMLILhZ2lPT/1G6u2p2Dd/xPbH7SEurNuFJe4dkpNcFqsEQzTz
YleroPwAtWQ06o+3zSwNCMWOmQht7qfkHYKSZ5PZFOXoG3eZjTNSvz6Vqi1Hdkms25aW1uzcEndb
jAWIb4ISlmjqmdpvwAhtSvwU/dvEOLHOu21taVxADWHTA3h+zawWRhXpE5OOvk4yV49CALFERzac
0YCiNXkqKhRIg9Ntm0sjRFAyQzFBiXPVNQXZeFDy5hJGiI4ExR/R0g3muAIElV6XrID11mxxCbMs
NIwgM3H3Epvcl8Dxg6ZCOpQrVpYcKVoFgKWWCKgUwBF06a+UptRzo1ZGfzQBQGzLh7IvHHVIvCDR
dml2TASXAoHSP6pxvymm5lVAxiH4ZWr3RAXVvU390fjVTl+3J3rB2Vx81fzzs8B5EMReEGI8g4YQ
Hc9Gt5MSEOOAHywFcfBtU4vzfDYB3DEMDBxCaHmOfigpmcUKVH2kEMKRiESwc5MeS7ymiLvwDEHJ
FeL1aI+Hk+HfO2MRpkk2xfDYDfGDcFMFxDWjXZd9Qjf89uiWnMxMtAgxC9wM6I29nMhAnNKOyuXk
A1zXbvvAGD1BQSiYyFO9u21qoawA+CzGNCuvzu6T27HlqMFvTtXkp9kzlV7z9HemfzUPRuLE031D
XzPhragOTe4AUwkmu2Rz2/7SUPHwAFIR/bHAZXD3IDEE1kfZiFlVhnSTF+wLaqmhOzGoF9y2tOR6
vrXDcEUYuA+53SmBus8cRdy4/WDnT/JzOT7Ih0mKQXDghdHaBl0c16xU9rc1boPSYapCodQmX61R
e+wAEjZit27DlZj1GnY3ZyNwsaOlAhElOjgut0oz4oEeKsLkK50DdXeCdHvlm+aPglZWzgD0qtxE
3XYCtfvkF2VOgOxI+hjIVpLua7arpcQC939W2dJ0rw6nuDKstNfvtGIlKFk6sMi+ApGG1lV0gHDr
HAy1MhhqMPlAbBNLpvJjC+p5u0upaJtR3DkMZNh2aTT/RZYIPQbI2CAvCtUUPu1bj6xiOrjzfP0d
ageKxBwjBER8l9eDk7/d3mILi45XFkreeEsCi873DqbodBoR/BE/ApGgK0a5aFVNGbu0zartbVPf
2Qgu5kSZC+rcCIqQdNPmCT9ztkli9r2m96Jv6OFJy0julAFeztkgSvY0UogJgmvcGaiARv5JA0Ol
OoleS0m+DeHInmg8FBDBjqk1tVp6MPD69fSu6z05jkOLZmZ7l0hK4RiZSCHgUBpuQVtISU1aIL7L
3dC6yDbLLrAQ+WM2kuhpiEIDirNd6WTo91rxUgs3C7gt5oAWKScU3rhdXrVNnURtIftle8wbepeP
jwZDycAwVrbpkjs8t8T7ozyKy3rqMtnPdQ/4BQBIJ7yEqBsV5VaM7/UMzGBQiksjq1RCL/k5Boe2
GC19EH7cXmAF68et78xCi5iQQNkb9aDL9W1R+6OmiQ8hYuEwBQn2NUDcNW4Lx+LcxLydz7ZQI+TT
YBap7KfqQSvvdYoGA7wl+lba6MNxYPc6kIBIqmbjsdFGWwI7UeLKQP0kT//NWBEO4UbHpcf3VIkp
S1mj1bKvEuEoC50NrfG1EG8Ooa/n8z82uC2U0JaITVPJ/mgXspNpm9wuM1vf0H1K3Tpwsvf/aUz8
RpI6tFdlOcYUI/WuApkFCPZtC9f4GmCD0JKCIwG6HrSicUOSB1pNRiEoPht2g/aHKW+NpYy/W0i/
fNWSK3i37V17N5hDyxjKL7PXIdwFyhppohEI+nzsTC8uHoZ8SzK2YuR620PRlUDdSoOLROGVe/pA
3o5pKVg8/T5C6/pYNGDlRlVp5ZjPM3O5GUA9AOc515LwD43Ltwgs18NS0FS/8bQaNPLTUbCF2Kfq
+4uYrOEjF+YNbZXoAUEHNrKdOvcUyNIuZGkcqr5W58ca0DHBKeTuH6NqoVanI3k0C2HjluP3Gx10
0ss6w5CCinoQqabQzWjAAgtZoGMxRLGrKZPh1WkvbvtKB9Vbq0f3utyUm1oKy22vpsnKWs4D42cZ
XXdIKOHSx5XIXVF0SsBM1FWqz1xDfxeIVStfPeBmwub2xpw33qUd9NdhZ2jIoYFK74pFqpk0UJIz
0Z8iRyWyVX5pg6eOay0O1+uoACGOmGvWH0BvDTecaKY/GnNNRARZZxvQqUFCksqmi3wa3d4e0UKA
N9uaz7WMOiCgNhjymWs2cYUSlamiL05vMTPf5CFxJZTWU+L0zO302G51ZqFlsTEmwK42sSZtU8Uq
y10sAKB1ooqTAn/T/br9XVfsFih8oY0XG3meaTyjOR9Qa6B9j1G78nuQaDVgAm37x6p+Z/X02TWi
XSNnmXUgqw2JLScPSRmj8PdA67eS9KcaSBGtkH7Jk7ESeF4fZ+ChFEwUvCEy/bzTELu+pyA6lHxR
2Ot5afVjCXkr26CRV06vg2BV44p3X3gnzCZhbd508zV6uUBDHxZigp/4+dPY5QDrB05SZokVktQW
GrwbSGJY3X1tWloqP0S9S9TEDjp9F9J25Zh9J4Mu9z9ojcAPPDd9gZuY3/9GXaZdP0aK39PAdCU9
zb06EIdtN9bML5WKWFUpBECLKZ0VGKW2FYDYRh9q3/1Z2R6zd776Ehx3cdZrA3CVCyZTynItFGLF
18XBUiNXF3406MBmRmKJYBDO7hubHGoIEevubcvXOwBTcGaYey2RJtVlpmAKUrMCp+RYouMlRyRr
5+ZeSB9ZtBJ3LWTswcuMqoekzpLdhE9lB4YgAgRFNT86ltGpHXsQgG8EP0EKUuitoikstbeYKXuk
WoFcLPgGmIa7g+DD3NHMo6FTOQ+EsGs1X9ZjK85ly1R+9gFALHAOJIKKcQaaSY9Wrsys8AtuoqRu
BaXUoNqOyl2c7MIwc01jWPmua28/fxacPZhTIPjG4zMkI26KROk1X1Clrcx2VQhK7El0ilL1gn8O
ghVVWYQcBVrxFWw1nte2i0Sll9VR91u0wNZHCp7UOZuYjF6SPI/A/z7Q/q5UdlEyHnRx7TF5feOo
MmA2BJkTrP9VerbtC5RIzE73G9ntQXOpBc8dFOja56z7ldVP+usAuuxiSDbT3Af2BuTWOKy0z8+3
DXfULj6BeygR9GHTIe51X6tsUfCk9BXYUyRP74zmkIAj/Pb5ur77LgfMHWzZEKdCECbdR/ir2X0F
ySa9GoElMcq1gP0a1IulRYEI70C8MpG45R5nfdFMUZMruj9EaKqsXiOU3rSDOAHLrZTNDtmJBMAL
3cmCu7R9vD3OxYU9s83NKrR9ErDTyrpv6pu4eiyDpxAq8CvO4/uEcmsHZIeMYwLSRHR2z7N9drsD
wqAWLJOTJ0Ug2CF1FiixE+pBBx6EgiW1YyYiCslNLQPTETfg672rmTi8xVVY1VaCTuhgOxAWf9QQ
rHkTTBOqMiiyFPdJPoDNoStHaBWZ+D+HTkEy9GV0cVQE2yZNiGFXUzYZEMsAltfpwl7/jdbkuLLB
1lvmdjyI9MVQ+/xdiUbho5zmbABOwaRvEjnH7a72k67tQRgitJ6iVEgTijEwgbZQKPMvheC83adN
9tFMDNpEYPwAWakcQCYpowAiaVE6vPWkDXqniLUObZqymNtFIqNbp2xqvbBTLS/fE31oEZGppfCY
g84LHGEokKr2CB1B43GgeLv/BkW5jE3QD8hgAAE+ftK8Z4U15IFa3E/wdW8tazOQyKNt45iKWVbb
FQ1yB8xjPegFWyMbQJHVCMeJyCHEo5BhY46GuUmdXp36T02LWG6zvEPxpZWk0twIk6qEH7lZweOQ
Vi1rLy4V8GuOednJLyNTsuMYAKG2kuvnTh7QP6gO4mL/l/AkFz3ogzIWUQl9SzlDuTQWNL+Ni84y
2pW7m7tB/7Izc58bEL4ByJ+zA86ZYJogFnss88A8JKNp2HI+qE6d5jEYTnq6oSYzdqVUO4JI/yGr
2N/WoXKAGGauiHJnPh3zNAhrPTl2R/MT1d7bp5rzld+/HRIRCJHxWpsTZpfnLYmkNJDzKTlm2ehS
vdnFamP3KG7l1Ulim1L7ZwjCK3uctzSH0Kh1AfZ07FFFSNH5V1qrbULchXtlhXvzlBUTC0EU0ayu
DVgh825i5oPWNPvOrLZJuuIZ59925rP+soZIREH2HLTFfIl85kQaIa+RHKkyEbvMw8GWB3Fybq8U
n9P4ywzYUhAxAtYHWOnlUlVlmTdo+02OtVp6CtkKgA5KNjX6zYSc9JhlDrrQHZasJTc4x39ld/75
mUuuqkgWZA1LpuX3ZrdpcuaZ1WNbrQ1wcRrPxscdMzVLRamsZzHgwRqf+5W4cclZoPHg37M3H4Sz
UQgmLs9unj2JIU8pfJCQAP+3xqmzaAUAyFk1CnI4hDtOfaUm9aAKOKxmteklZmm5gmfOP3tP/rUi
Z1b4Q2SqEXqsQnRziq9aUNmNBDedEbccfzP55fa2WzxKpoF6DZInwLDOzvF83giDmwWz8BFJaNWS
VRAMymlMHImGyQaa5CCPr9I15YSlaQQB5uxwQZ2AyPXSaFgEIrZZnB5F5XcDfXDkztFN4d8e2aIR
cP8hbYe256tewgDDzSujSI+DIt53KrkPG/V+AK3BbTNLEwitPsjQATiNQJRbrC7Pu1FK6/Soj15K
P3TlWIQOyCOddK3na3lA/7HEeb2+Q0OIIEFSGvtuB6o8RJO3h7JoAFC+WVcIL3z+Kgp7eWirBgZq
krvGsCEjum7Clc295G5Qjvq3Ee4IaRkoWkhbpscKnTKpW4Z7vdhMa0nBxaHgSkX2cQ5WCbcqMgDL
U0p6LD51SY3XYWFHuM1vz9fSUPBInxuvEP0BzXq5jdOpDMAwraZHGrkKWi0D20QYLrm3rfBR77c7
ODfDHVGCBxbT5Tg7EooGcySZeptO4g9xLFHznAItgNh5njnIUEXuELToMWt0tNwrQmuRBmqM5VjZ
sj4WG8SogttQDcQb8RA6nTx1tjp00Job5el0+6uXFuDso/kolYpVBaQm5qbvjmK9kSdX1Fbu5aW3
zQxJV7FXEQ5fFYC7JAk72qCIqx3a9qVW4geJdRaCU8hl/u5lurIQi0MCTtFE6IIcJd/xUZOwLFux
T4652SRO16jkIFMQz5g0UTe3Z2/prpxl5v5liltySpVkSJI2OTJXd9f475bHAVgcEDQGGL24C3/K
+lak87xl6JVHPcCOqsk2+xX3u3g4UKL5lxXuuqfyGE6ZAitMQi01rfbqmNlm+wFylufbk7U4HmwD
dF7gUsE9dnkMGcD61QhajWMTf6i6P4V+n/03gwF4a67NoEGBh6VoWVuPWYMnILp/x16x9Antzaa/
+nxeCkVmVcF/2eHclmKyVJAmvMXyVnbVCj2GArrWhNFmYNmBEJttiqDGjFYmcPHpCZQ4MM06cCJX
DUYjSjSQGsTjaVQrO8oekFPegLJr6HroX8R2FHxJoW4bDJ2vt5ducZ8jLgF+EaABJHAvl64qpWSQ
ezwEsiSx6+CPWa51TyxujjML88/P3jfIYik0YgjuhuClH/ZIDlt9+3p7FIuOaC7gohlT1WSeTzKK
Na3XEoRwRrEhsR2g0Vd0TeYlEFBbQw0tPTe+i8V/2+JmjPVdCqAFbKUV8MIl+AaVB0CydIV6kroG
HFpcnjmtCTwmKh58PirSphiNJ3hCGSEhYC4tHssyW8nm8Uqe39cbfvXcRYfXGkoZlyukD3OfIE3S
I+qEpsEs5PJYvPcG40OQ3KZ8VZ5BdEeyN/SXJ5D+Y7IFhq1hcKo+tVKp8G6v5dL8zqyggJ7NzTB8
wNwKzTQOWZ4eO1K4Re5LgHWM4MszcqCnzJUHxNLmRAs91KDm7nYkiy6HXgZI8cYEb8dsV5Lcqs27
HColtwe05FLmgz0raYO7l49eR9GsggEaHse2EfZJkoMeJnMrSqy0EymGBcL+vLFKVVjrFF/aPABx
AMUByCu6ariHXqOljVgTpG9IXzwXWLN+SHe3x7a4WGcmOHeZtorWCmAWPSK5p+nKs6jeJTL1irq1
B11eWaw1Y9zJy+f2WkFV53SUl/ZQbATTDo29UBmOnWKsGFtyKeeTx7ktoR1EqG7DWFqND2o2OVqs
WFmfu3pwz7LCzaTVZ+biZpTRB4Gn1MwSxb058rnLVKpYeswZ8hxWgexeazPwuELwPZKAhdQKCpJx
Iy9Ad9qK6AJPRAb117GUPpW80WsrjmpAUPEMbb9yqrPHfEzjxFX7Mfbm1Cskjmj/OzQpICE6C8gp
GvQ4sLQ2DR7bTDQCHG4kHe+ENBtWnorLYzMR1aBsBDpF7skjGkOatlB+A94P+SHRCpst2FlWTtqi
EfRaAdGJv9AleXmagxC13xHpvKMQpJY0bdDDaBHl4/aWXzxVKAB9i4TDd/K7UMgKRBwpgsAeWkMx
6FndcgAY/7aVeT74lBf8PWbLQF8M1AYvh5IYU0sNaCsd0TDR9mhSAYhuvwrjWRwLcMW6DvAtwQVw
aSUaWMF0He4PbIWm3Z5uj2FxOeZeG5RowAvKw0ISA/z1zMBvV82XNLnXI2o10ettG4sjOLPBOXCi
QIe6iBExMwh47oKyEKw6Nphz2wrPt/XXFYlYdgY7ocjPpwan/yPtunrjyJntL2qgc3jtNEEzCpZl
W3ppOEjd7JzTr7+HWqzdQ/MbYnWxgL2AgakuslhFVjinlyI0MdI38xouufvNPi/uGKNxdY8cfZ59
MvZykXrysDOerkvm+Ty0paHMiAcPUOuYHZoXIBmYuYkARYol6OIBOBNWCW72ca1upEk+qUYpoqDn
7dtWJv33zY1NGeQy7XodtldOIcgOzoACCbp2FiwqXzUQvRlIi6PSwLoE0nXtNFnZKdE1HzzKfpPq
viqX984gu0UrqGWwnQrvW4hONQPhEMb+VysUeOxHvY5H2DooZcfbBEREx7YEmslxMHf9t73z+frO
8VYRmWRUiunUGYiUL1fRmkvUunskDZrqPjdVpEQBTZFWwXUpvEUESyh649BWjvsSI6UmWmkUo4S9
MhYfs9dLB+w552aUi1NdlR/wr3RiDEDC6DxAseRSJVTk8JRcNXDdp8D6a3Y96MYH0QACV6ONEObW
IplmhGyLiutSNXvpiMZPEq7a7EWR7WvDw/Xl426SjvYwNGjTg83YYLWU6dgksMFRbt1qeqAlvVHU
nSASQjXenKe0crJJLiEkQ/kuXaMd5tfRLEYE50kkhnmFO1qOMqaEY9sP7pzsMuksovIUSWCC0lis
Sxe3NKWEhqJ6BKI9KH2JJWgnpC6NDX2gaPp3T9jE1RIbc6w1WC7b6LwRkHrt+oEaGb1gIWmFKgK8
z+WGGFNkVJFFD01qupbzI00zvwRw2gdsywTDAZ1KpGirl1KUsukdTYIehvxWtueYDIAp+NCR3Ahh
tqQm+RDZuZ2dSAdUEgPd6UAdF5VDeJcRjK38q4nOVAuymkxNQj21rRyb73l0o+SBqPWCK8MC1hEF
0qc0UperlaINwe6KCJff5Ks2vJXabkpOjS7YeZEUxoMpi00SzJ7CKSvn0sekOq7T9+Mo8Cp8KZiN
o8jrdNL2Upd2xAtWTdP81BnlXk2OWe+AQHXnVN+vWxjd3L9OCii2/5XD2HFsE1BX1Ji5Q4+Dozqe
XHd4oiyuDSo9ov3IR9kTXrhEujF37GpApbvPCuTCX1Lnabi1gEMC9JPrirEtbu/BGgl9XArQ5kYb
ay9XEC04CJdYi1O53q+2up81gAN3h7z3tB7vFdnt9Nd6/dysaD3T9OC6dJ6bw+Ay4jY6tCnk3aVw
fS3xSndmtCOAGBnwse3ZIl+ui+Am/OjMsIqUC0A/2ClKM5OVzklR9av1KPFUOd/pZLm1RmDI5J+0
5W4AzmiJnk6j+4/TUHRpVZSWkA+g/4ML7aV2oHbRMCUD57dWzxL6VRvXyI+97KG8/XZdSY6pgPJS
QV4OojB2xZjnCuCLZZ4bjISi8xqpP31owjzbl6KMHF8ONLFBRatbLANss0p12ihtfrJ16WnWu+/j
ZB3KJT5WeI4KLJNjG9Dpjyz6LZtYHstVA9LbPj9Z/dEgAbRKRoGP4lyALkQwG6Q2mbFUFtQZGwTA
ggB9T9XS+zbPHgCns3dAVnN9nzgBFw3sgDvXad0RvSqXOhWa1nSVDluUk68rWmZtUVmT46cuBDAa
5XbeaXOPe+Mq4cIYNOqyi4uDfR9XSWi23e6/4m3/Y+MU6gH8N6gXsGDFddsbSg46q9MUm6+SatyD
NlxwvecaHWUdwMAd4LTYW8rsrJY0L9CpH7zyV93fxM4+rgVXOu7OoE0PyE8g5EL/0OXOzJ0cgVAD
Dr7EwMtoG2Ey//fLFkLUHwn0Czb2vMqxEzUkx9lJTBe1G0xwfOTEbCTQE7WRgNy8ViwrJJjqQ4P2
nbz9hWLqB4SgKgTAGR0lKJjxpRAjtZQqzhEvCuum/jE4h0gQE3g7sRXAaGFO9aJnJQRolYsJ1ikT
nEHeEUFdC1M6qDzJwDG8VEBu5VFHmRgKyGPt6kaMQUpnn6uWawHOVZ8elEV+NNRkf/3o86x4K5Y5
mfPS51NZl/kpic5y9yrpyH9jLDMWlZl48Q7vxj/6MTF1RgoqNVXol+Y2OUWlKnl9P+U+kLzuc+Mu
X5S7hTgv5aSbKKZHIvhy+vPMTelCPHNNjpVx0NUa4tvobs0/Y2gDNBQD4IIWo/K6SJBr4K8qCgrI
2KBs847BtTF5MnZJXmuQBhKcBE22Knje82NpiGA7uXJUjUp455dmrB4vZSXRHeweeizW4WhUxzI/
ggrkuo1Q0/5r7QDGhRae90QNs3WSpadtvCKMQ0Q0PUATYalaJILZnjyxOiCPQYSuD4g/mfUVHd53
dikaO+Uv2G9VWJDKzHIwIW0jtGYlbX0Bn8rahM6HnBGG/HDjwTsW6WjmLNdoImzaMT/19pMd2z7c
0VQ3AofBdUg0I4i+WYxgv9P3bGxMWaQ2knosmSZJpV80KIZIqfEf8a/eAymiG27BFk4oUnWXqix9
qVZKDSmdYvrYfMDdNwpwtUdfVQRmxlMIoQg1HODqUjb2S1Foti6tolfyk1NX4L+xctlD/nsRLBvP
0ii0BeSAA+WvtiRpVY0RrdzwQwRd2Fr0TFEYckcWVb15lobXC44lah1o4GYidz32dmXkGiwa/T67
bHJtzSOW4J3JVQap4fdqBL1mXy5ZrlRtH6sqTiauIeMXgJHZncCV8S6jwK77VwSLnbBouZn0Knal
AJlum+6X8WzGO0W2QDkkymXyLECjnReYp8N8icyqo5GsWY2xOHVNHOLhRdPO110ZVwLypNh7FX1h
NvOszFUJb+YEdxFNylwJ8ILlB5rrMA/6RwLz9C/qcTa09+dx973LimM5vMn5U2zlgsDNDahbQczj
KoktAowEqIJmxyg+YuJUezCekGdexlAHttn0gRvWVh5j0OmgOVNLr3F06WgfRwuYAsHLh3dogEmJ
eQNAouGEMttjZ8MyZCYeV2qk7aTWdLMOJCP9S1SJAHW4kgDLgW5/nE8MUV6enKaoWmtQ4KI1+UvV
3DvIKhANNbBCRBTDO6I6WivwutLQS8a2rCVOHwE9ZX5/L3ZEO8AYMmFY45n1VghzcOAFsjrt4dRi
00DW4AhAgw/sPjCWFVpXxYvHompuok2qD9E4jJAwFR1mg9AgYrzKhuAtwl2rjRAmbmqxIplqgbXS
SeE7wxs9oEAa8a/7AJEU5so76WOcdQRS6hJTgvloW95sN+BLA6yJINjQdWdvToCig/d0MJWIpMvl
qjWLXgKBE/55/Ga+5Y/lmrl7Cfwc7VdRsYnnpgG9DYgStD/hTcrsTy6DkqFc0+LktIBYXst2+tXF
wNNJEll6WMry+2gOIhhp7hmCTYOTB33rGIK61E6JJ3CX51mBUBqh9Dl7bda5Wjn65vR6fct4kgwT
mXoFXaa4TzFbRqREaqoyL06Kcerq0q+TB4ADu1IrGI7jmQZauyhsAKg1wIl+qdE8tfXoxGVxGoKo
8X60IoQX0e8zK1aXo2S3BfSQrZuhOqHtOh7vry8Vz+S2KjBnCHNac1mDlpbmcubpJvteTTfo0fUG
7RWlAUxPHq/L47keAAWgYRLsROCPZ+KdgpJQCVTHAmd2AUCP7g4f6O3DbZCmStEZg5sIExTUru3m
GMR8p6yJMOXXBKX5jTy3gC22Kq/IRER13MCKxh/agoNOf3i8SyMoVtw866KCvKi774rkoUKJIJYx
2ZqakjvnP+LybSKhEq2CreNZ+VYws5TtGKlK0UFwl7SY+AMNNhnDqHjIRY3BPDMEHiFNblPEVxbe
pyeGUS4OzFwadlZ1jIbdR0qeFPLwtwjG0gu5XucO81Sn98Ui3jIcx/jtuumJ1GBMHZg9aTwD+PsE
6pUpDXJytubd/08E43jMPImcFvC4dKUwJ4GV0ivBAeJrQbtjkCmnmFqX5qYZKQC72r44qVq8hniG
gS5Ps96MRYmD68rwXAPeiUgXIFKg9MncEtK4rJVyhCR77oEJ0SgjHnIGOoqddpZBqxL35yEym/3a
9MrLOqqiwj5X0z/y2XagOgdjigGq9ZMpv2C/ouzpY/tlA0wQxxdOgz27fSzltI6JI2TXnl2BbXn1
dNFoAPecboQw51SyJ4Rgyy5OJJ52cTz70/hAbPW+nj5wH0Jv1m9tmCt+HjmyuRQGPBEAQzGBhsyL
1Qmu3LyLA3Be0f8NOBFchlkZGYCKGiMqTloiA9f63NmtW8qSGwhuXbwEHGIELYfKeBb/lRIrQdHS
Sdq7LpLqgv0zebQ/j8lZGJF4Gm0lMUHc6M2utEcdERCsD0n5FDVvej6GfRe59Sh6hdG9Zm94FqUG
NNB4DpxX5vRO6PgGSxOEZW8VAOowanGj+ff24C2Rm7+YQpZP3hnaymOUGwsyEiWFSWjrcLJGcwYB
V+XZpemafRIsGB9AR/G8m5xX4JqFyaQe+8H45qiz12SmwHNxFxoZDooACbpclvdKjkagtYGZ6TTI
xynRwqGLPKu86Y3HaNIP130XRxYeBnReiULc/9V0CUKKxcbkKjlJtWPeNYtsuloMzgdpwkCW1RUV
ONeqXOAwWTIMmv3SaEs8vQYAVobF9jEKqydgryAnDLd40ReAiQArfHbcRr1b6iZwNHKvpOdcGgE+
+DJPyCgrX5VqCPrkTStFUDsct4OPoYle2QJMONt8ZU6ONBhjTU6q04dlaHSA/gD4UlMJnnp8OTSb
hBCBEM7cf0rDSORSHQjmNdImxNRN5+o6mQPMY017jLk1As9ATZY5QiBNk+l/uOBjWukyAEoAYaX0
TVjkAZPqaxaV/jAb/5GY4J+t3EhhnDaYRYmlpZCiYfK5bMOEhKWZC6yUczqR70NmEd1LmHpkiziA
NusSvZ3ICYjuO0u9L2rpEJGP7M9GCD0qm6d4XZR43tsjiiiYDU0/R9or8CA1QVjgGgFdNLz2kY5h
s8sZ4BlrxYImo6odMzl4XRdAWmWC5OL76+Cvvd+IYdwnWYxFXaOZnOIs8TLlmJl3RJd2tbF4U68/
AtDOVeMHpXxa5IPTmZ7TzX7UdL6u3vZ4TLeBM5+s9DsQRyx732p7nOWTlHWHagK0rHJnHNA9Gwy1
FETd2Rbd3Hg+CY2kGOHT0Chis9OPozo1VaJo5AQwtla6aQ7Z8/haf6CLDKf+txQ2ZVmALnrsdUjB
FRR3Oy8D1NrQ64JMBVcX5CnQ3YlRGJlN886FgiozlVJqXoQCz7p68X3UAz3o83935AgX6KJGjhjt
F9TwNtarzJY09ANKgAbaqe9zO/7V9kT116iQdka8IINdI4xcl8k7lluZzIlZE2nKuwHKIWR4ZvF9
Vo5kEMQK3oHBND1GqJC3NDDqc6mX0c/AislJekLxB/Bf5876UVm7OLyuic5zlphXQgRAHg6JUkYV
Jc1rNS4gpgn03XiS9sBaKP3oALggD2jrwIBzLVdxKy93izAJs+D56WvracenMTD28X3rdao7Hawd
wG7c1ssOmf+ldEsv3eWH8VXwrdCYPdvbT2VSrOMyJBGxkvREStyFuh+JtrsugNckpm0lMA8aaR67
XI2wGJqZ7VCPC80ZeJry51xtghnYZHZ6bA0KTm1ZwOQTDbizELbvIWUj/n1qfGPK0ZTFpT5AQRX4
zoBDG1a3e0H7JZgn7sbv0bf++3wLWvnkASm/65rzrQCAxGgd46BBgq9olNO8AsZLA5bfPC9rP7EU
Q3BsWMDFfxREd76NUIZBFIeJmWZUNgjYLcDFpNBIX6KJBJaZ7uvBzYBtRFzwrbgoCJaL38/5J33a
owZpgvoLE54xAJ4WYdGD56WQVfj9QcwhcwrQbMYxJpotsNu3mHsARdWsWp4eIfc0C4I5X30KXYGT
BthZk3FVRpIUMoCfYV7d4tVR5q9q4mbRtwQw5cNZO5c/ZrVytTFUxzScz8oneQlj5b5CxgZsi9d3
nKv55luYc9+kYFOrgB91AgO5tf6cJGA/VfvKdOtMVL3mzbpg6tFAyw6yuvQaeOnKcpA/OMaEKftI
fiiBJNknvZspZ6k5RosVRjFxo963HHBPBzOF9QPLxDQKMrHcq/f2I1jbqwmqAQpGyvGCn25GeC1v
7c6xSyo3/ty/ObOvvKTugoGHz91n0ewfL2BshTN2lqD/RS80DP8vceHP5gtKVp6Qw4p6p7/8I7Ln
FDoXi8xeFh3SLs28QsP2kOPiq6rHrjxOxQ9ZO43jd7R2fCBCYQ4FvabATwb6B3UqG3dlrHXpgC4T
h6c/NgSVSXR9kgp5H1FnAi+DChJGDaxGSNriWaBdSorTOpLQgpeeymz0yuRTo1gereZFgHpzRgxx
wEvjkfjp+hHhDfgAih5gMxSpHYlNxm4LLUutIsG461w7YbPm3pqHUftral3llKXO2VmfgGx3TAVX
ZRYz8B83iZsMGp9xT0M15FJdRU5qLZ/U9OSoP1N1RiGxCgyDuFN1Uyax3yY6erkWtwcdbb6urkm6
Pd5YgkwE7/4BK/r9EYyzmqOSpJ0BAAHZ+oqOO28CTAFGPg/pf0Q7fdcWJoQ2NXSKKtjjS221uTBs
8Glm0Na3+3D93uduPHrkp42zKHgf8OIcSgoYBUFfnGOydR9lNgsJBAJ46hDjFcRyE5ixUkvgWukH
s+fQwqw5huyQxMAc2qVCXTatBWIKzMYIQK+ZNIH2vUpOAyAFRcVgnhffimL8ChrgUKetIWryqi/K
KX+s0TXqfuAYbIUwp0+vkjXLJgixVP9lmEBx7I5euroqMIDRjvZwXRx39cBxJQN6SQV7NCPNSis7
tWNIiyz5sOi0/OyCFXVWgNABxN9OYOY8z2w5aBJB0R5HnX0NWQC2pz1CcJqTRryyic5Onr9FbSQK
/rytArcJuIxRVYV/ZqwCTMaxk8nAG+m1dm8oIDgpbtZ+By5yJbkBKUHclC4xb1XnC/iF2inMZXPf
jV6yfo4VUc8S7xjYwCRFszH+AlnNpYXO1SS3QL8C5plWZwfb6tOAxJ0iOGy8eIRDhg5aIDlj6oLx
IGW1aks96+lpHaNdkktBSdCun3Q+CObdvjx2zfiQWrUg0PM2FMM+KhAfcK/AH5e6AQoHwx8ogpyS
0faA9mCBZlYYankLuBXChD5FqXRlQg/9aW0f6vWLnqyCQ6fyzGUrgdmiaEXCxqiweIlzV5mDH2FQ
3yiqowxQidJa3SKmz+pikI5JcZdmZwk31sxw0yaj3OkTRtx0F6/8YMoJ2jit23QK4nwNdW3XKW6p
tPteDS0impcXfTWz5dnSShiepluenZYKnO82CDdeSO4B0lqwQvx9BkE78ETRyq5S69vcPgASYWSV
gyAJJAD0KxFXQkoxV8Lr3oi70WiWR9UEtwAMNFxKAUeEOmYRpCStjUZz4gF/+7oErh4bCcxGS52y
znOPJasUNKpOpmcDhLsUtSfxpVjogUMelrJCXuoxxHpeDB1OhTVb/ojSD81hzcvuui483w2CgN9S
GF0KEjUJwAeAdbSe1cjwnekVRb+xzXEZBXhv/N84ut9vDmCIB9sXOmKQxWesrZqWWS8cYIWQ8hb5
vGLOzgNQNtGpF3/E2NBWhfS1iolCg1GMtFFWdtH8DxTlghuDMz2pigjZlX4ve3HAsMFvKYw+UHUF
Fd4KYxvqIB/AlwjyGCk+rp3ovc9zzTTFCH4JzCmj5/fSHCwza3srwkblJoE7qbzG8Iz8G0Y1aj0L
lDFAhvS6aXA9w0YiNZ3NcSWlFUsJwUHqqtGPVDVcnCZ27THeV33ytY1EpRauKRroLKNkGph+Ynes
yoomW6FhVrYOppdbYz+b3aEswdvQ5DHxJ9gTCKZS0WOF/vBfm7gRzGxiAiTMmZSI8yYdMR/Oqv6K
QauP2CM4bnW00FGcQpVZTTTNRWsEtNzI0XboCM2QRelMwU2Mu2VADkMNF97PZEdg4gig0aSHz0AB
1B209DB/dUYAeevVzskGwaWZ5aCghxkkHCjXUEAMOt98qZJeRmPXS/CDdk3cRFn3wKt08NIaUREH
2WvlJWf5WLjBkOc7ywys5tN1A+UcPspeDh5fFMTAN8089pJYkxQjzzPkppB+ByL+tyYBzHY1WV4U
V4JLClcYkq2YwELSWraZ4GUN7ZxnEiBfJnkpwWuWj17VFxrY5kkW4EIqAm7iyrPRnkxBP1AtZ09D
ZhuTMfWAQJg1DLiOyrFYOk8Gx7VKkp/XF5JzANBpDRoBcPggbrIZ5aKx1VrG4UO5HNMDcT4jrYTh
eF+vo1RgNCJRjFPplipNJEDnnJQIGQAyuMqcui3IOa5rxEvMwjLhSyikLpBnmTM9xaReUF7AbK35
CSwVXuVnn7OD7EZ31an2xtA4Sl51kA7XxXLO34VUxknjWpBKhUxvUl7iWe6rtcv86xLomWJ8FZij
UDShMHeoMDISpBxsL4OFOc12GgE/I4NRKZmer8vghBqENEwH6w7eWQ77Gk7ALWPVBiYn9SaZQcNr
3chxFqwVCD2UoCLFM2UTk96uC+UZBjpDdEA+YGIededLZ7JMeVpVmo17KOaysvYlRx5fEu0PJ8Sg
uIUJNGRpMDDBNuMWZmulPR5Qpz7uvMxRQzn+ZBwTy5OlJyH6Lc8Y0PELZwHkI5BJMM/HYhlM0CtA
WFV+KRwjJC9aGrlTWnho6PvA4mEKCB3zFIf1L5S3um5lwItAr7TS3DiS5B2asAqvbhcRozdXq40o
5rEmraBF0GscYIKmALl/maZPi33XIk/S1KLAzDN2DJ7A2SKrheIF4+CHsR7yYoJaTvxpBI9vUemC
qMzLUyJ0UbRPG+kfDMRfml2aTYk1aYghmCJ2Y6fBnXdBP83iZWCxId26I8UvA8lvR/7ATCzFWsRT
Xrcx3MsavCaZ2RSnGB6uQTD/PDYenvTXrYIXQsBMA4cO4wPdBz1ymwscavdJiowacLGW/HM+zKDn
qo4kdQIiKoPzDu9WEuNtx4QsA9iogOzWt6CDISY4kKNZ9WwjlwUOUCSKcYAg70rnqgIOSZO81cXb
2L7YuqCpib9ucOQ4ukjOm8zBbc3CySsL2sh66lVS4aFBtqzikAyCcMHXBU1j9EWMiV/Wvps6X9sa
ukxzMFZ7yhEiSEzzVfkjgVHF1uq402FpJ3vxfqBnKLr5yHQLOpL+iGAuttE6gFaYwidF6nNSu+34
fRUFPdE6MT4HUCplAixDYAfUBz00QHm3v35SeE4NAHUUpBxExn+VDcx6SZyFAO0DrBLtUIPR6ZxF
h8l++HVdDs+hbeUw29FqGViHS8gZQSQAfFUpLXb/XQJAsZFgcZAdhVu7PPN2ZDiVNQM5q1V89MMs
2pfrv//epMleQLYCmAucU0+SGmUUVgG851oXqEFVeSjQxXtrfZzI21oeUpTfizWYxtqrv4KJzFxB
zPeyFI6bHtP4UPvAF5ZEACA8GwHwNMZGcd9DMxmj+LJIfdvZ+C7LBiKt9DrHD8JmXN72oZqFAhpA
RhBrGTc3NdpsjZaD2AfK3RpjB7ohOK+8gjNuXn9EMGpEsVo4lQTSp75I97F6XtLJM2cfnfp3UYru
cy2SXQVNj3PzuW9tt3nMKh80ZLtKyXwt+WSQm7YW9bXwbk20pwVmhS4APLYubWrR6jEbB3xTbFVn
1XxMll9K2tyopXbbavoBhC2iNnWq5V9GhvYW+u6hs2bMQufyqo4AdAReRHWvKE1YW78GmpEubszi
6bpB8/rPQKVG5wDRtwfrYW4ANcihqloFepZ9No/lSd7bZ83vQ+Nm3Ku+8ZB5RWA+knN/t/4ATKGv
uyAF8yW09fSe7hehtZNdMTUy19L+fBRbf5+lArTqGT4qUnGI9HSPa7c3OvqeyPYuWzq/BwilPpzn
RfdsQh7Kbr63e/srOn3D6+vDawXYrg9bBUFlpI86HSFEuiv20j67LY5RqHyN9sCdPKW74SCiSqab
y24+dh0DmZhqB1oy4yT1KKvVmcasAdOsyeSq89exBmy4IHvAs+qtGCZuFbB0VUqwxPP4qDYeqQIE
4WwP/9QLJPGq0jqKG4CWRt4O9yTqu7YXsVYftdRCDXNo9EfHaH85cX+j50bvruSzDarULCjR1hC1
lq+0piC28RwjnvZ4iOBFpyAqXArvBqlQG2D8njJtF62W1/RJOFeirnTeiUVrNloZ0AiJFCWzmrG2
aEaToqcPrsI100ZCNyZYSB2MSNSj/jPpJEGpiisQ9VoAd78zoTJOCZmpvp9NrGlysA8GCQuvfShF
aQTu2m2EMGunqFMMoGYdXYOo1YyAIWycF9UWnDDeWceo4W9NGOtYkxEN2KZBTqEr2Pp3aAb2KG1/
mvGjQ91ZWU1/eglyv3CzG22X1uhQ0/3+JL92D+X9eqN808L0oHt4Ld4DDWGnzE89Odqi1hONbsi1
b2EimyO3eOw4+BYn8eOb5FfiGd+MEF1TqITnQXTUTkqIwFaG0ynpb+Ydeoqye/2meJ6D6i76Wdz1
t1mYufOTg2YD/7qT495qtgtFncXmhI7JKkdJDGuCewuACgt/EMRAtQsW4hVIeh/rZ6d3bRi0txzI
YZZup199QEAnu7cEjwKRYTPxyFIXlazUsAukqPIvxE8PiWCoiOdh/2iLOHuprSTXfQIWKpi1P5zN
sD0LlvO6RaMGd/n7xMgr2ZCw1XIQxN71rbq+PJgXuPztUo+myqA7hVvlz8pfPdkXzbNeP/Vg7L4U
4UhZhAsePt80b+TiOJl7xb6/roVohei/b+xNMtdhymk7sjQecUbdThGxRojW6S+vEiWo4NB1yt1R
Ay4o2BN+ZUDvQX7jui68wjcA1/91YPBVl8ooCHvxaEOUH1W3qveGRtvn1M9u1eBzfDM9kcZ9BUaj
Gmb36s2C1/Qu+zY+5XvR1K5oTRkHk8qRrmdoCTmt9rmacUtLRJdzarf/24Xh8nCp6KrIcdsMCAc6
+q01N/OVL/0OFcw7UC5bd+Xu+rqKzJBxBBPY1LQ2R+AuT+H8dRDUM7jVm82usckHDQSjbUyV6X8t
t5I3P2a7HJmoxVW9+hGPO7Jv69upOi+iqwI3N7+VzLgHNWmrRWmgWOXWvoM/Tunoxnv1uTs0h2nn
3GKUbQJhnMBO6Xpd2b33VvLNmdPHBKOhEcx0BTay7VYk7Ax39MvlTbMfk0FgLCJpjBNprFmSAPhM
Tq2Pqc1v4z47xJ7iJcH/y0jYboc5kfSZqNSRSH6T1GGm5UFjCuIFVxewh2AGCIU+jFFc2n1uDU6N
xBt0QehOjugm04Jk9oqvy40INo1vlhtZjHG0SZmYcYp1kyV0osyq66yqO8/WbnTQLtMuIEn5plRu
khcPZLDQCJ3vTNvY2WYxun0magDn+pTN1zDRxp7VpF9shAKLjKm3ztYnvdaE3db0V/6yzI0UxlYs
fZkimVpmdM79NbT2cqid7BOuGyQcQ9FAOzcybKQxscdetNlEthjRn7gFZj4O1uTX1kcutRshTPip
pkxxZpme8VIJluZpKSSB5Yu2hok6g270TeFAglO+FNNNJYs6LvjPto0OTEDBFFJiTAMkSNqXdNCD
KD0s6RAWWYBeEjIdlWT0K1A+2MgYXj/VogPHBJoqN1O5owZRvJFjsasD5UZ60pH5OVyX8z9O23uP
I22vZX1iS+Z2duIB3ahqBvzfcjBM1SNDNhCvnotS8W25Wgw86LJlckH+PD2kig1C4Wa1VlDNVFq9
H1SlJLuoLExMw/YE4dApNRGUGlX47xPy5zuZE5KMqPIiSwEPFIX6jPt4W7tBrN7Pk2BFuFdj4JhQ
xhKMC7ElJ1NZVVOj80RtFnmYsAG5dxhNjT9Kr4Kl5x76jSTG0ckj0ex4idGt3eVeamJsxgGx/Of5
U49JxicdBBUmPBrItjTl8bporo4g2TZ0PNUBlsrYtdE5uVRqBSgb1cIlqaa4o+0EZqQdsc+i+zp3
5zbCGFPWVrkahxlTKwlZX5Yp1g5WOdPyWiJ7zYhRqQX8ZqG9tKKEMPcMgS8X3LYoY2MC/zJogf20
NZICbcJ99MNBdpRMd4t6iqewje9SdBOhKeX6snI13QikH7S5X+SGIkXJCIFLN+2Adox+pdsZaDiJ
giqSYfjJerwukPrQvw6FjTELNPtgzordx7UB8wdae3B431KtPC5K98VUMA90XQo3XIBXVdOBcUxB
+S7VqgiI9ey5S0+hBU69eQfOq1R3YxGOIbcSi2YNumGYtAfJ96WcCf2Ci1VBmxKIBismF9WfFdkt
Uu4q7T0GU92qQSutqCf1HeWNXURQz8A+MPiKEhyjHhmSagRhCp3gm0/L3jwmu+kcv0yfrMkdHooH
84Ao/EOV3PWm3pcPS1gh/Ts8NoPbPiH1vhO9prgueftBzDr0U2pnMf2gxbNCJ8gCy6t27U0aZk96
mN1pz+nDKgx11H9eWwUmmCb5ok1RBKEy9E/vf0R+G0i71VNOP4t70cOGZ1FbDRn/YwHpxmql9yUv
w1cMl7llcN1m3wkCr+nDHP610w1CJohAsenWAUvzrdN5J2Rab9T79lOzr71hDycUKsfoOT60x+Eg
f73+CXx73hgW6w4KMMeaAz4hPxi+vsuOvdu6EV69oicAz51vlpN9yEWtGhWZA0GA8Wn7h7o+Agcb
hGFfrivE8zZbMUy8QmPhCrYzuDckymVX80TtpprALNi7yBivrW2W0EO7a/ZDMKMIE3n1s350rdvq
Vj/EwXqcd9qj4U3h4pNdXrp6UP5Iw/V28efb5DR9xd9H1c1+JPvSMwQ3A96MF5oMf3sKdswlXdME
OUx831J+adH4d9a9OnFJDsolj9yWvmz9iJwbE8+U6wvPvYduBTMuau5iswCOFlyUN3mym3rWje7a
fnFQXVtwcHgxbCuKcT5rOTZFUVNbCoxDe4+0QEAzngKFRKbEeJtY7zVwLUHKef51nx1mt3PHYIRN
vYJm4+DcFYJch0grxuGMSr80JIG83jcDJxx8qpeIFUJ0DBmXo8u1TZwRQlbFlW7XYwYZ19ftvaH1
ildjm5UM4P5ADUwjY3wTWekacOledVQD0ze+1HfyYRi98Vzezl8quO/h13dQwFz/Aq6OGOqkZVm0
LWmMeTgrkVNrRYx22gfMxDrzS6c9WYMg3cB1BIBPwXghxmKBpHJ5E1gw6BRHRY/Gc8NtysEDPVvq
+GvsCRml+cEWAwIYoceNAy2Vl6IqIEmWhYYpAe3RAvq9HU6YfLHJl1lRwtFWPZRg3QGzF9agA2cI
w3Nno/heAIHk+rpyi6wY2MP0JgboQNVKHwubu2MqF+acRlBZ6b2p/hWbYVMHI1glvhH5pQWUkrnO
rpMWQWGcVu0o6ovkwSjogPamFA2YdUOW51I+nHtuGzPtTq91b8h+6svs6sCKLKf99Fak4QQq0umg
zMfZ+SVQnbvbwB6jg4PoNWURn2U7MfQ6QRe5ao8u/OpcPRNAJmAWSdL31SCHfbFDEZoO9+Pa6PX6
g9w37rrULmVHEXFp0aj81xFDxwF4wYAQDYiNy4UowaBm1DmdRctK281b6XGonEfSg0/PwUhlkOZp
4k7o/gbEVvYsWAoaQq8JZ0Js1tdtK9WYuAARmZ+0ymddex7jE6ZPDmuq33YDENOKOKjekg+wCOjo
9UUFF/3mBkA2L9VGliOu+gFzOaB+6e0zsU9TfTeL0Bp5i0sHWGyKhYsTx1h5WZHW7E0H0aUdb2JS
HtV6gGbN5yZR8Vrqv6+t8g0AcT+vryvPwrZimeRB1K2YL1ohVt31GEyI6yKQotKNrObcL4PgKPNi
G5r2YckO4GrRTX+5koupSXW/YiWz+g1kghXmbYXMUbx4BtwjQK3SM6uyT9tOz5NEQsILlhF7lfaM
W59elX72f6R9aW/juNL1LxKgfflKSvKeOLazdL4I6aSjfd/169+j3OedtmlfE4OLGcwA0wOXSFYV
q4qnTkXO2IIdKJc4bv9mxR6E7HhrR/0XnQKMmxTlMv9Pa06h4WW0/vBLkP+XNcmqJ2vZJoJbBHhl
Qte0aOEFIVyWMgq3zeSYhflRBCLn8ezmFqOTBsQrmHoApMjlFreCmKhCgPNU1IoI0nOsoCPX4PXf
3Qy7wOajoRAEYkTk15di+jEq5NgUYBPgdVFWbRMTMTbQF9nZXeSAdEUtaJhRvP3cV9ebywPfysym
C5z6z1v12V3gTZOWBk2EKXidOc9b0Abd7j2Omt5cHRgnNIwUgh4BcX+5Ollq5EQpWqDTwzDfmJmo
0FipA8fyxGjVTHLjov6pbMYC/yk3fyl9qW9aVNs5tahbJB9AXwFpO0P3gJNnYsGm6iJLQMVx2417
P7arsCeYmkgUbWkYTj45mqDsMCiqnGrbz4Jfsrr01J2AIkQ+z7Ju/OW/3/zzz2E0HbOxtQoNN4Ca
GtGyBenLNDxnAk+3bjlC8GCihR1sDeiZZxw9RglnfV/ilklrwzGs93GoNrmB5mAdJI61/2DIJSlz
Hosyo1hAmaPIMbcwwZItUFQxfhD93nUgp1F4kHx9D6yO48cfgjFwLvTZ+s4usVkKqkX4/Zl+dWZO
vFQscJWWVuxb0QFj2l8Fr3lAhxSvJsXEof+RYaL3C8T9YAJg+9Q9Rep8dRCiA5II2gWbtF+boIOp
utN9bbgpB9w/FmrLGEvCju8UFK/JAEOMD02U2IMfuGa4Ub1yZYQcNNPNTTsTxFjjMPiZ5GE0+kFs
fnvZ81Q9318I5/fZ6Z0AU+r6NObxwTLi3xa4XS2d9+DJxrD/OZS/a1CZgwdhXw6EZRofgDTYVeBB
wF/SBtPdkLSuBkwWo6WKvPz+wtgyy5VUJqbwSi0RFAEr098Hd/zj7dUVkINb73X6dV/SDeuBDvyj
CyxJs68LnY6bNz4MZu2KiYm2yrB1B0vkdf4xzuH/VgQg3czGi74AZh9RHQXisqviQ5RQtFBEoFYi
VUrUbbbgF/5ur+qvMGb7ukDLUNiAsMJ8TD/6B8EndYlhOHZGMGueDrsMFU67/Xde9mqJjCfyQ3WU
e6GMD61abMcJ9ThgFMGoxaPwYAKlHzmSbiEYA2vGDCS+9EVeWehB4RnmU+LJ+wl5nFdouMv19dg8
NemvkNsPfsvOZFBYoI0SsRKutUuBYQSiO0zWtJ6U/iiZ6xGTNe9r4U0Bc36iWiAmuSI/kcWu1sEG
aT3V1lY1Hyefl+Lf2jIEH3hTgHMF6wDjiVqwGCaV4XlPeSNTT3qcSejDOnUBVgL2Ti1FTrLPBgA/
Z4TUWwY09j99C5dbJhWYJi6XgfCEwdjpSPREtdvwpepfim5cpYBqlHbbHq0cb0QvYkhyNSWe5Wpl
QaOc4yWvjQGwfjwMgZkAdxjYKS8/Jc+7OC+LQXhCHzdVqsFJMXfPijgcCGwhESvGiFK0buK1A43a
yIUuxSRCaZReFvmHze/xEL1p+npaaEA5rsJP1aN1wX1TuPYoOia3YUHIaLEqtnIJfEGmBloSHvQG
JXD4knJaZPvkOwgl18/ckFcKu+GUwb6N0GZGcGNiJRsDGII4DMhhw0OuaLQO0oVqvVqfWmBrEm2l
ZD0ZwW5Cg91927glFqRmgIyjjoEWUrZtIDKUHMQrXXiokQ7auolXpNTqDMdTqv4QpWW2MqwedZSi
D1ZxWErPFpJ89/5HXOsQcjJTRbcd8r95eMTl4QpditFj9RQeinA0KWZ/w3yaXFgVmsdjTWbyWugR
Rm7MYZYMTI51xXRvdGPfSWKUHYyjXxN3WEeHent/NdeacymCWY3Sal6SdbMIiZiC07TEQFEuM5+m
Kdkk/hLN+c6/lwjXCa5JFF9mQq7L/ev8MDVDMckOFbjFfDJZJFO2vmXnLe1Ulei8B8BbKzyXx/g7
RcskJdYgT0VFXZxIUDiy5kzxegZMJif5cH95bMXx59DO5LGkBV5STGEcQp4gUbP50CuitZsAbf1N
sUxz2gF1EK6aMof/UWnw1AB/zBvox9aR52/ARHIZdxQCdHS8zDp8lmGmdSJ2seFlB71siLatxodO
+PD8ndSe0nzTFp918dtKifk9SE9NbjpZLtE6TIgyhJs4z0nip+upEjmWc+MmmD8LRw//iGY8tk2i
BelGiL42fFZqC/5WN7fpL+lDoYFBxN/+sU5JtdB2/ap2ZUwR5jiPG3oA4ehfAGsQSjfsNLCoSQBJ
1KP8ILUWShd2C+e/GAqEDGg1TXYGx7CuMwusFanLnHsDa/KTnp8dQdbicbBShOwQqNkpPsgmwqD0
2S/iBUffbjiJuYsfBD9I/bC0OaA4E1TXVTNGcpIf+uZDVXtieZvehl2lzq9vAHa+Q2DOzFOtocqR
A26yKTmZzQ9bwEU+iPZqsCFjziJOFYUG5gPGVhFDvRbVQ+kU2/whWalP+pO8jlb+2lxNT9Z7cOhP
2gK4Hrui1oo3cYQtdJi4CS7kM8qumRg/nqLwecjAidLVx7AMQVZog9oc/9pjgh7QTY/WiDbFjjcw
+CcPvbf2WQvONr8q/GyAB1cPMs1WAGcCy9VssmWzRNvDZliGC3+lu+jzA0u5/KTsYzd35aW8SBa8
IdLXV+O8C6hHgncL7G4i28XVlyIosH3sgi7t1OJDlddImogirjRhoeSHRnN7ULxxdE/G8tjlo3Uf
Te4zhxU6ZS6XX+pFMZRhqR00In+D3xQzSnf+FgOB9h7JH3n4m+uTRqCBOBIBDqIcFTMkL8WJo6nX
rSzoh7fk0X9XM9pGRH8sdkjVpsgWOWHclWEBI4Y4EaStAKzMTU+X0mK8Fcd+ElsH2XLabpWA/V2l
IxEUjbeNNyWBnmCeWIrVsRZUd2VdtXliHbplt+les2O5k3956JMxl/FjtKidYJv9UWuOWJ5Uxm7i
McFzlQepY/DtPQn9NyZwkWZhBBXP78+/dKEm806erY+xkrSt/HqosZNFhQ6CV18AT3mpk/ZQiUCB
U2t8kYN3vBJBXZctupgyXn37KudBqo3BIj9P+2hdYzNur8CrJlCx3qHVAHtXNjH1/cWD/nzfHG4s
80LKbC1nzkBKvCLtp947pMR9/ddlEGYJTOJptrkgioARH9oH4DWNx1O/91pSEJThF/eXcZ2+zKIM
uHINTF24rpl1lAkIboVe8Q7ik4j6+6flZkfvl7iC4kch9V6tPW8qGvv+AFJW5BEg9gXvEnj3wKVy
uXXeKPpqq0n+UVj6m7Czh40F4u916h7bpfi72pkP+atmazZnpbMJM4qpQx8wMAucNCLq05diNZRo
p0ANgmOqushWaoqREgr48xVMnShd3pjdG1oIwmnU/eEw51m7jMGVlWmVfRYGR0zTWRgp6dGN8eil
ROR0JlyFHjg5hFnIOwEahONiIl49j7NwApMVkga0033l3RG982RseJjda0UBD7IJEcb8ijGzWF1u
X5VjkphfB8kRj27mQv9TiSR4DV4F3Abb0A3+aF/DvwN6AAN8KZE5sEH2fKCc/eQofWYF6V4xsaTG
YyrpeG80V86REcQopNoPpS/6WFrok4FoBwMD3pXlffW78heMDDZwkjsjkXDFHLu95SAQvf/r3NNh
1A0ElmYZKfj54JQ/1DSyjYdYX7ZvdmprAiJBAigCR+T8xRf2xKyIcfQd2Av8eoLI3vndPycyBXDl
yTGbtUe/njDu9764q4iekTaf4Zm/tcRuMqp5gSXULyHeHth9RHvTztqrvHaHW7IseApwcsl4XGHB
q5LcWqVUyzirnAB8J6DE8jm21FzOnWE8jML1NgKuAiFgiQD212IH8wSDEk+9H/dHUwiixzbqazzG
GjyinWsVh2vA0wqeISELwJTL7QvERij7IFOPcWp3mqMhKdw0+X5Sn+4f07WaQw7SPdwmiNquBq6q
2pgkkdCqR/C7SA2eWgUamr/uy7gODQF1PxfCKHuaTmpZ9oN6fIs/oA7hIXCT1+xF/+w+4tf7sq4T
nh9Z4ItG6whOiPXjGSA+4Nqb1GPjDvG7+p51BIm1pXym3j6OV1oxkCTe9BhDg5q39DRTn1YvdbWy
0GfRknqb8Ig1b54kGHf//wcxZtdrkxSNiaQey5d0dHKMJ4pU0LeA/UxZcdY+K8WlhWOfgSDCq/Jc
cmRLm0oxtbWIeYLHTU/fLDT1vavOhFE0gR3Sgf6qTx8f3yM5toTXQ3V1ec6bfiZ4NtAzY/dLPYub
QMG8qOdYBzgy+vBXPH59FiWF6+VcCLieL4WIajYZxiRDyK44Fqvf3ipeWABjWQuwcbv3t/K6UMQI
Y25PvACgPIuo99hVSxGFoUfjoPhkQZo1enqJv+8edM8WePt421L+2cgrs0/yyZrECBsZvygnmapo
hJeejJ2wQ0HVub/Eq0CEWSFziVpFmUgRvMLRLp9W3YvAKbFcR43M7zMXqCENbdx40Hv5KS1pJNvB
fkztFlxFxHBqWGVqo+XlcxodlZv6zqfDGAIuAwsUlGg/QS2L0cdCEXq86QbasdqCCmPjbRvHe4Se
LOoNj8L51pGdy2KfLSIrT0td89SjuBi2kU0+9xqtnHw77O+fF0tONOv/hSBGJWu08KhCaMBVH6uT
qzSk2Yi/1H22qe3WNoHfrZ6BFimIsK/9fx+uXMpmrqOuHBQMZLHUYxU4/sbb78m0EN61xfStUD8g
XIE3HMrFWhnlBCu2H8cVNlUjkys63dJaVOj45uzo9VV+uSpGRdMiH9NyENRjT6NVti93fknQe4EN
VWj3HKzb15oTVd64DC7WxdyEgPZWGTi/taO5yMl2cDg2fbUgsD0gJcRYKhXVEYlFTKhxMwBOq4Ik
CqwGUvEK1ijOll1dMbMEQwJiaUaq4u9LJxxaSTpniMaxeBO/DTeKYMxCTUY3QSjuxHbAi5SvNAGj
7THsBHkZ6hSYvTn/+dnVUoW5loaK5J/AgiSd0LuOuVMwbky1MSLXrIB00MADfuisgOeMrxzkLBmx
HpDBKBQbbOtVoIR+N6WDfzLylYlMt0To2rdfnA29ynJ/pKA0DNoxpLlsOOl5foB5JFifVgauEjoV
+o6bGsCDhVpPK92I7WQhNf7ivthbu4pWL7xIopYArkXmGBUAaxpMQvdPAAzRSd/h1YwWGF6XBwsp
+lSSidyXd6X3M988WrxQ/4Q7xmiiy1NsFCWolFEOTuNadPy1v5KcnlPqvi6yzjKg/TM3HCjM2be/
VBhCK+zU4BSs1PWwHTb6qt6qLmCZHCO+vtoYSczueUo5GrGqBafKFUDKBQrudbmrljEtHLQYPYUr
aY3BdzxswHUAxIhlNjHG9N22nyC2Xwf7cKnSbC89/YoeypXpcjHpN/TyYjcZ35gF7SQIuR6c4oeT
j2lzR8zxdqNducx5uznv1sVlzSyL8YmlLPpe7GFZwtJcGC5o9r6Q8KwlR1wGO4ET2N1UxDMlmY3+
zJ30qakESYZlhQ+P0mv2kbu89cyxxfVywIUIywIOjwWuZoqVaLGoBCeR9o6+9pfDEtRfj6iD3Dep
63gA+4aXMsBr5sz3St9R9M/1WK/CU+5MrkwnO7FBm7fR7Xg1UYXCmO3QRRvl8oUj+Fo15sk/eEBD
cwge/Nl0G5B83fAAlP9Rf1A44yUl+TYW6oZHV37DpC8lMaelDlLlJx0kNXa3mojnFs6r4tSbnHNv
XqPn0E9zvqRZbc7UIujz0JvmJSlImx7eu/2na9rabnSDg/8LD2O8a5S3hcytVozRBKA65I3wVAI1
nBZ9UaiocikGbgoCxxQg1Do6eliwepikagkS/+iEsiae123pwXyUHLRkHtXDfbVg6c5MwJUACv0r
igm683AyEkBuolPpVNvELWliv3duStIlxhQu+4KMe/nRfCxX2g9v13gYPr/QQcKbNcv7Dn3ekrOz
jFLc6mWD7+jXyUqCZTRb8wnvXyIdncz1HX8Rrnq3fYtXyUv0YC0U2qAX1VhxlWrWzktPcLEhLJNx
YJYmIkx8SGE3dk2mmgqH5vXzFyj3d9UidD3Hc6J/DeiaO8MwRW1GAcuYQsGYTJzKeadhFt6pc4Fu
ULYBnTaTR01bfCy3zceaRk/FrnyVeKQZ1471Ui5jQWmSzcUsyPU/1LW0kSW8J4scFbt2rZcyGKsZ
iiAEzurHatARTn7rtndMXd4VMd837LGhDQdc+BpA2YhmL/VHkMNmrDFg6JRp2zraj9qXN/KcN0t5
92Ms50KY67XwpKJqRwgRF+raW4jr/udNvnZDACzahbeoF9VSWk+OsdDd3M7dfskrF10nC5gzNtMt
z7SYmqwymjJaja+ARj456eDTHZSOxDG97xLm82B38lwCoxNJG0VlJFfJqUMj31g8pGZGu9ERYsxs
PShN/u9vRAyABlP9rPmgdmdfjCLZiDCzSY1PtfI0tLQRALVz/P4gKOAMkxwNEAQvFVd5Ky8qkB+C
bQvjg+0c3ZTFVg9AhZW79zfgliohg8CQYHwXHusYVarktIUpythir2ht1FcnO8XIFCfuqo/7kq7L
ELD7mVAEiRmGw8JOLrW2n0wz1/siPbXf9YO0SenWX5Wf0nO0k/YcUbcUB+hX9E7gaRDk4/KlqCKO
mqIJy/Q0JdMo0zH3iz9q34YCbdEY9cdomtzAOORm2qKDqn4b5WHUaeJ7/U6Xmhxt04IVIdGpheSz
1vS2XHC+b14qq3bn38dsRahHo++XTXqK882QjVsLzBnBhBZ2MbTl5CvHnaBqGUbXlrbyHAwAYvRP
9z/h5g7pIG0GRBjEs+yQRE0MhT6dkvRUmNraAsWtUINQ81/LAF/yPLAPE42QPDLXXJGmrY86cHoy
xQKg1Uj2qZV3FkeDb0VG4OMxZggRnJamMV4CfRloaJnS7FTZnT3ZEsJZc6XbKiDq1hoP3kudg+y4
fhqD68X4Q4xqwqMzhmow+UAmpaoAVqPsBMLXmQgUPfB756NYLI09L8C8cU4QZaDPDAApXJjzn5+F
CprRlUXj5cCA0T2vvnp7585+nFmH5Q1GNlZFdvLqtn+0hEp+08aoehKKtqXBfLJEEjvdBMWyUUAn
i1rCIGcAYxU66KgJLBozlRJaF8mMBQ+sOuCc7fVbiYaUHAhhBe9mcFEsErHxjNEvTKM7iQU1gS8J
0P8Fcqmn0v/ToOsYcCjr0HerSA6P6PgjZYuR4vXJbwM6YsqUZyuCYynAOZTbikeT9qO+l0aMb0MV
C6/lwCKiHe/yaMRJLBNdqPqTUC5LX3IL73crwkVHBz9AK/i0HLPaibWSpIYbCuHK64DbwqTGtCQC
ZpW8DdZbI2wBW8kTV9ecIF0mwXeLmcDmowk2MfzfbbUDlU7YAWQ+FQSMevrYkLxwBFS0RDzqFW+C
CpLCXVnUtuh9ZmLuBA/hn7RbVPFvPXqzelIDDn/fqq+vTA0k0T94cYwClVnfCifaRJ2k9acUaASS
6Z3uiG0iumoUftdqCZJs2fzqWoHHtfxz2zP7jWKogsYDlINQ12PuaikE4VkjmgADDq+eNqwG0c39
VZ4dxvwghnvFAEP2izW8hALi5YAUluQUj8pvfSUL63QrHiPDjkyTRg+glyp8qkmPQQ0k50rdqKar
6ba0G0MQbA9PxugUTriXLRfTgEhRkWGX64supKXybP2RLfv+hl7DbREOABMOGwdjAspPTNCYaXVv
eJXQn8Q4AMAXzEHqI6jca50a6iKYdm1ZYCK0bTxpVN9o/lE3dmU1ECNamA9pQIKYh3VVZpfJbvX5
FzGqPVTqEI+B15+6MCOS25duXO5ji9Z+QwsrXYw6xp7beBXJt/pKDz66Fy8glbDXRJo2b0JnY/6g
Zy6hjLsxcCbDltNdBk4SwZYAXPaWcVJCc+jYbHy7CXi3/9XbCuD1mNGMcR2YtA3cFnPvxH1cDJM8
xCeN2N7ojAMyV+c4Em3PI0q+ip4YScyDRywboVpkfXyKPEFbDZg5TqtpMO1eAq/XfS25yixmUcBV
of0EhRvYwKW3KT2zS8ppwpQyYhuj21HAZMB2ycuRr+6bWYwGf6bgOtVBRn8ppjbbKAECG2IsIOoR
IbVUNhverfZTM75QMIiB68AxzROpQP92KUay5CI15Do/1dUgLDNfzcEqK4ZevJBKPddoPhro5Uka
tVpMSdtWNFGT0KR9PMYV6UoR2CdhCs2CZpgPNdLMGzEmzsOoJmC/irCOFlHbdv5DKAhBQAa07EhE
UTz5WBaKBdXE2KGOpvpYJ6RoMT2GikHcw8tWnoWCVKD3H4klRJ7bTlmg0CkTuvcwB2k9FavR4BFV
Xl/D2AwFqFTUqYBfQ1f35WaIapX1qSUlp8FtVuWDYteLwA3xRBc9fKjLZCAtR5euAxhGInPKetd2
U+cj6m/cYrsLlXXa03AFBzdhaoVgewcuvvgq4p2vSnT7zlR0YONg0SLtWMWFAkAU8oyHxu1rF+hi
DHJr3bpzmuxF3dRfAVoZEAffN5vrAh0Eo5UZ3Qwqrg0Q1F1urlSY3iiFaXqqHYOo611A9VXjjCeO
E58vH0ahL8QwO5oYwZg2mEZ2amn6/Ov4zQOUcdfB3H61BQoFv4AAb2FsGrJ9UJyI0H8PaWS2i7mL
RKObiqKe1+GUJIKbMclDAEAG5RzLLX04PxbmhtHCyautFMcCEIyLJbmuT9SVSXxqrCPybymyMBQd
WoBcBw9/wJ1gMPylFnSVaFahMouze6dZyX9qm3QvFdFfv+4v7Co6YgQx6hYMUzT2RZie3sBBs/FJ
5KQuR9WuX1lmGUja4KRRWIdWXy4GMRIed8YcMtxHbNtqG2+PT9y67M0TOpMiX0qJzLJETxmkoOwg
EVdaor8T0JLn54J+c5LRW5sG7MBMHQ2aH7xJXIoaJDNOpNDPTkJA3vIBDPCRT5bL+ydz4wJFdQ8t
LiIeTC2E7ZdC8spSSlVpkUkR7115zFYdEZsFrTmkmzcN9VzOvK9nGVuL0FcQMsh5mzxi7Yh/ahKy
Ppq8NvBbm3Yuh1HpPFEGxQohx3uSaU31RzyoOBxVu4oDoWnnMhhtxnzPti30JjttPI2gr+tr4HE9
XleFGBGMXxNqAyWBtsZ2JSt5IVLBEd4VeuQ9vc67wfrn85XMu3l2KuLUKFooYSXRSl+71XZuUlwZ
1UHNyDF45hVPb90G59IYhZakTrLGGotCN8JHHBL6zTmYeePvLIed/5SgWKhXOjL3ZqXa0Zrz67fi
g/NzZ7uBigwjKTEbMDvpawwQ1xydPFR0+TVShZSv982SpwBsSdSodL+rgjI7jRQBJ5mnmpR2upXQ
K8OtC86R/71tY2wTjONdl3fVfC4IBFw5IrEbuoLN0TaOabJFm6jXB6GaoGyNPRwx8H1R0dDmzaS5
BgBeWg5bG8mTYezHGBtXfkeuuvpjbVZoytSc+Dgu5Y2M1Orl/lHxlsXEOH0kaH4xQqAdHv6k2/WS
tySO2bCExbmXiJ4iQsCbSqWl+plQ3osCTwLjBvqiFNpJhGGau83kDgTJNs/2OfcMe5kFqj8lsYbD
78HOUS4qZ40UnXBuzJsxwF8Pgw66S382glRLNupu1uSRdlvQZH/17nppUmH1df/UOc7girCn8ic1
rRQYjR3QyHraOs+iSHqivtYBySivy4Vzf15nCkrtS6IwuzbX1jCGgxYfqZ2sC8rbwlsBzvkWMs7A
l33J84sfZzDP+TBp5U62tqw24FZvKE0oZx/nsOy/Ox908VwemV+bal4ps/nE5F3ZRLZub5/jR54R
3b+z0dZ7KabxyqhvRuwfyobqqsZM8yVnIfe9qMrO88Ek6UEOK+geEtXmaO6DDXWoyWu85yrCbMtn
V3ZW1E0vgP7jJH4TUrsTpWB9JLyr7r5HMFTGI3SZImWjjjCqp3jmNCkQwI8BDalKuo8M+anx3W6F
RebwErrbcmesIipVaAJgnGnsV4OP6gS8t1PZu5pgZjrHXd92RH8lMPuXamEvinmSnaRjfhBos1bw
UMtj0ectg9k+qdT6SgQHBKLqd5Ti3aWyv69tPAFMKCXqQ4iqCQSkE0lIRszP6Pm+hP+iaP9sFAvH
sFq0y4wjROx609bp9OAombOmIw+jPO/FtQP4K2d2EGcKDfJ/xFVZnKFGIL5Etvn4nDgc2+Scuc4k
OfNUJRUDHGdttoiADrfBWRc7jpD/ErL9XQjjOaOi08bKiOBiXHORAv8skHhR29FDsuSZ5/zB9/aM
cZpJX6VK2iA1jLYbcE67pkI6+mvaZXTJq4rddpx/V8U4Tqlsuj7SQrzqrd9Coh85S7lG/fzEa39/
n7H4zKpDqWpxNlK9Nogk25JGpAfhAW83JHUr4iRAPx0O8Z+QGgOREV1xHMJtRVdQPJ45+IDkZTyC
rHVaEbTzYyKGeA0riRhLgI3AHkZ5d92sAVfHdiaJcQvo9myTQsObrPyn9GmFkk5ALHsz7Aq65ATb
t8qn83PsP6tiPISRZkkadljViLYXkEBvP6iTLNffLwqiFJmj+zcTr7/CWMoC1MZ6lIMhLFgFR1q6
913RTWd39uuMhzBLK/fgILLTy/sUkEP6ebz/+zfdA0qhM+XCXHxnjqUEKhgMEAh/7cG20+X4HKUE
kdV9IfOPXJ39mRDmPIqirAppQJxjLnCRLp7R8/G/SVCY4LcS0IIU+Aixg7eJYIAKetjFJSc8vHnQ
f1fBThkG9en/Rb2HxRNHY2+e8tlPM05aHkPgOGtskPzSLzQMJFCXnHPmSVAub5qiKawYza1wZcDW
Nc7RO/yPS2DcsgeUGzAyEJDsO9rbDjeFvu2rzjaJ8cZgSOvHwICqgmjn8Dun+94WtxXlrIOjq+xz
V2JVoJpSIWV8evttfSDC/PqfjIF1uYElNFIrQ0BwmpbxYpu71eK+hJvX1tlGMTY9jk2aa3hCOiUr
/1nERDjOvXX7tj8TwNizmRdCmcx5krp4qWxlYwazz8DcWY5VcxbCulZD7acoLmEW5QMm654yysvM
bxw24EYaRhQB9CQCUXhpFWnpIaFolBxhCzJzzOlxSebzNOrWdl1ImZd5FuUVaCm38A88bTqK+1si
KwywwFPNyAvvb9j4hZz5z8/kSHmZDeK8GuT/q3nDRp7u3jgQDeAmQOhBnKNLLIo+VhXMWtS1HJm4
KyeAsw4l58hv1bAuRDCbBZZ+sK0IEOG9t07/8li49XPhiLb0QuOvgHCs/cb1dyGN2TKryKWpKfT8
9ObtXLGkKhg0MFOAVn/umyRPDmOSlWz2TVLPcoAxx8zsB+o98BIvngzGKnGHCJreYedGqi+8J1Qa
bWDnK1Ke7q/lxj14vmdspTlujN6IZzlgTyZ5xy0m3KiKaBJQvjMwFHA6dmau1fSSJEzYq/Cld2pi
Yno2URAv8s3/ViHrQhSzZZ7Qg79NhigNXbAGkhY3wFRzaEDgjER85RV8bp7Q35X93HBnBlpHShtH
88o0YrkC7Sjmk39zrpfb3uZMCBMxyqo/tO0AITGJVpvRmR5QJ3nmxEJcKUzEMmqNZQQipJSOutjF
m5L6z9L38/jKEcTbMiZuGYopBkziZ8vaD2mpH53s/fu+Pl+jrUACA+S1iEZNsJ1jYMGl38x7qa96
Q51TZG8XPxSrcZ0+eIuTZ4e7cAcoxPbX8DJucxs4COe+7J/fZkLjC9nMDeQDrixi5B+KGQFNvio7
tGuMcbGrYJE6vrpswfJeopO/6tedDSg45sh0ChWdkYIzZPiVpzNXSLhBm4b6na4Np1wrbpITsyLp
ztzJ6xhz9/6UMakikv6uFExoIdFbv8182/eWrZ9SZZekGBy5FD88c4HJeeqrGdNg+ADqMKxOzbTo
MkwwWTU66XzOu+iNyxesFhp6K9G2AMwPE7N3WQYC8EpC9ivZxWbSyHNocyIVngjGFjoDqa1i9XNN
XKauvv048hovbkWlF6tgDEERZH2UGzE75RV5Kx2ZKj7JNOzjE6+395a3uhDF2EKLyY2mXmE1tROt
ioS+gQ2xomVC53cXY5Vy7sYbfv5CHGMWViCDMz+FuI34B1Ao6dd91b/lQi5+n1F91VSTZgJi9DQ9
4pXfAKIroBlZvuRL+XBf1I3A6EISE1OUQC4ovgRJ40Kmu3phfi7/NwFMGKHGWhUp+jQ/Ion0t76v
OAu44QUvFsCED4NU51kWwVRQGl6pTpWQj+U357h5tjJ/w9nlVPah3LcxFDlEz507ts6oLHn1pvsH
AdTgpQxMyK303ICM9nuXL1S7ePE4SPz7OwVy7ksJsTI1pifiJLznnHSn3iI0tynnjuUtg7F5r9Qx
XbjEMjYdCvXP/b/lJJtZM/5xjFcdOIlUD0op4jUlJ7uQRPYBMz15nRi8JTDGDRb9zB/qEXUfEY+S
iY15xZyuvhu5wsUqGPP2hEzvpWR2H+EaOGFX5sHOOQ5EZ1+dhjisZc+DBGEjrnfzqwmotAb32bd5
va/3bUMXGfsWUaOfagMnUpbEJNQHEqFccv37rP1MLHCxY4yVF7mhKXGDM3lDbiXjljdouTVe1pyQ
6r5f11miGbSg5UqmYjGnVUN4SQhnp9gQF1qtWlGCHxc7251I+ifcNSW3mMzZqR/NOPNVeZqqdR/A
H/ZUcd/nvkqdhPuIl+5ynMnPk/uZGE81As3LoWAacV3xSL9yh+N0b0rA4C/QfagY0XCV6+gm+BE6
BUZiAE2VT0R7Iv0XJwq6ha1GX8ZfKYxrrzNlCn1LhqEsDWLXybJE9cHFEF0bhNk58fC43S1EgIpz
BBbxg75YNmjFb1+/nQ/xcc2ro950PX+/hlURxOKhIohYc0zy99L+BXw1Z1dvKuGZBOYSyOU890sP
EpqGWFTYb3qY6/0b/6Z3OxPBXAFohiwyOYOIFxybDim5R+5L4C2CifYiPA4JagMdTyrbDYm5DXRS
UI5qcPTv5yXlTMOTNijlvocQjQQdqZF5WI8u2mLy0/3F8OQwl4HamnVYNtiukb5Xk2uhKYI62vN9
IbwdY8K8ajDDWsepnDbV1gU20a5eKk55iqe7zEUQdv0Q5z1EGI9ut4mWPM/GU6t5iWfnUetGbpU1
zgONxhhnDHLh4/094glgXIGVTXjXhv8/Tcc37dC6XFz1Tdf81zB+ku2zFajREMTpTFEP7v2VRd7i
h4HgWTNZ++79lXCO4qdR8ExQOyho6BUgKPvMySMsPfzi2PjPdNyrC/lsLYyR10Lb6q2E0y6dxpZc
kWp4V8L8Pjw0h+gp7ar/R9p1LcduJNkfWkTAm9eC6UZbmibZ5AuCvCThXcPj6/eAMzsEi5iu2KtQ
SAqFpE5UVVZmVppzTO3WvpD7d1YzPEOTaUI/RQ6aaQZy2kTBqiLytOmI8n59/xhXksYIB4dSMRQl
ZERuZ+uPf4SVtho//pl9+aqAzw6p1xujyDQI6UwlB+yWJZjPl8M/FELde8krhwSwK7j35SMM2CF1
MXRlstpzlqrKcy9KTxvCwdZDOymc1RsrjMO2plufynPsyG9bec0S9xttYXoFzJSPMgVR5bVdW0H5
zu1OUO1wtz9hCvEm7jFd3G+kR9PsewvrFGL7E9Ojf5nZmH0AZSqixk8UAAFMSrj31/5GvtfJvWbp
f/Ni+xZDl27ltu+yYHLWZ361Hb6aVDBJmL9d1/blPM1MDBUTjIGWFaWH0+vhGtAH9/7qmdmKcaeW
qhfzQ/uKxGb6zsNYDFqAPUMvaWeDvsgDISeQTAHKI+4jUsB6sLBjmCujAoXQCzUMx2EDrTojeURe
kUcLnTXIT/7hFso/nVPQReUgh9hCvErTh3D19JqZ2g0ro8awfXRNLuE5T0sF5avltye+29r83T9c
CGUwME7Zp0oPEft07TjRe1Y5ZnK+LmRxGRhknDprwApNj/CC2b3sL7mOSAGgzs85wOPUdfg3hm8m
g7qhRRyqnJBABpiPQB5vChv5PGxZSdRFR/Et5ZdHLxUFBWt1it2iZ+kWffhTs6/GWMvya34mhrqg
qg70CQ3x28kazODGICDuJsKmPqyvn8tXR8svpz6TQzl1MDfofp1DTlysQKX64pEJdYyYNjA03c2h
Om0jl3P0TUU0vIgKAPVioprxBF9O5c4+grqzObBC1SKcFivmW/8WBELqPXzIU0C4VWqxfMmyiZiJ
o27uGHgYeB2gKNu9iGlZS2inJhlxxVrWYvA3k0OF+WGad2leadPTDpUJcm4tfzN+fl4/QcbNoqlc
L2mbhD4PIRhDKx+3YkfwMsIwynUpkw24piZ0pN8bgQfwZrTkAGiIdKCi+atYf7ZZ0zpnvmLI0mAo
20kRVSJbGG5+/2croKxDKNYYb+rw+z1mQQ4Zs61huihXdoh23BgCH4ZYwQ59lWmdN98OXfM1sllo
CEuTDYB5+I8ppRuvgk5EVozDQqa+BtE8jgRdv6B7Y/b/MzSL9t5tr3q552NFKQHws9mQ4PaxwZAw
dwxuCvfCr1pUhTG2o52unxTDwtKz75zeZVMZenqFG/fcsT0BL8BRA4uh0ovLA9jY1OuHJnN6HzF/
doF9NWB0msd6G7sPscW04osWYCaDsq5DF8Zc10HGVl1lO34jWD0ZJPP1796ZOuZ3gVcJ6Cga/QCw
WXHog4gcZ/WYnAC4/OiTEJgpcE3XD2fxnTkTRNk0tU2bquSjSZAGPhdMB7LajJcVfCaCikfA5DwK
yRhPbUgCotPBrsyP3oQvtwLCyjIv6tpMFmXX+rofwLGFfWtj8wBUP7wgQstgxQzLHmcmhjJuxqiP
hRZBzHm0xt2Nemx2tzkjzbe8b2DtxBQ/tBl0BT8taNWOA4ggsqnVoXXy1+4VcalZWUNOZEe0mCo3
RSC/DN63OG3S/ZnBriLQhXF8keMxOzrDI1AKyc1oemfBZni45d2bSaJiodLIjDZSIIkHI/YxsGTw
MqVYEEsZFnV7Joe6raBcbTgJ1JEnC9QLHPwcx6jxL65EQ4cGCEGmEXW6yN90cht36QXqBjRJ1Zzi
jindzO5kX/LXc0HUlmWe16upV0/XND6EYMxqL1a9e+tJaYl/oBHVrjzV5t8c1FwqtYE8V3vyOGAD
JTKeU7wra4DMt8gJsQRNP0Tr3lwQFTD2Qsv1Q9rkJw15weRZNityl5HRvhyKDSNFuHit5rKoaDGJ
eD+rS5xZ7SCCG2xhulVOZRWwFizSiiVzNJdFWVdlaKCEKo6tndBy15jkyC3A9VvXbbjA0o7p38+u
rlZJBoi9IaZAvXNCHQau6RFMFVD51qxtsJD5MINMWDiWWMrYokdW0GqjmgzU6FxcgBxa8qtso3e5
tpND/yI8qmx++6VLPd9SyvTGCdqXY+AZ4iaMOWkeB1tzNMc4d6+B6aNQpukmr9jpDXPUiKk4lD0O
W6nXlQuWe8EuY4DNLLaAkAF2bLFiglFMSvjfL8QvZhUpTVQxkSfFccQJOX3nCDvVTBWbDPcs7VkK
ar53FGBLP7UHz+yIqzEmAyVN3kXbJ386q3G97S1DS6ffubYmypp0XdHVagI5QCF6S+3A+ajt7CCC
RIIZU7OWRNkTY4wLv8shanRklP9BMITCdoauR2ZwM/3StUVR1kThZJEPShyUpkdE6VpHkj4G+dZA
8THjrQvi6oultuuuXhnNa1m0/2/YauRRQZgqf+GoAdyYUspEC8NLUA1T06WGmpAEZ2oXePFn5vXT
W752/5Hz5QlnJgYRt8L5zZec6qVzBDtb/UX/KGAzgZAFAHUdA07UUjhd5upE6yc9xOzjdGbcXnll
sxgu6SE4XzXU6nkRY2GUBfE7g6t8YN0CrYA3nQzacaOsHmLn/fqOLdqLuRxqPYpQDUGrQQ5w9P+A
apeE7uAYKwHFZ99i9fp/HQCtiDNp9AH1oSynnghpIBUmb/32z/i4YaElfVVNrgmhTMXodZcymMxS
B4q6lEh/8Jyz1IEAy8g63o2Wg9frje/Kst1/RuuN4bLYWhbLFPNlUkYkCXkxbXl8wdhulHz7sL31
Dw3hyaFzEXbpDK1f8nBzaZQd8cYm1rgR0hSgDiCR0Zzr1+tasnSv5hIo+9HLQw8lhVPxX9Fb1wam
5l4X8JtzGRZiLoGKQTRx4GulwhouljiB2oxWhj5wjShuSs57/zY0E9I5N7Jv9Q+29brJzE+WlVx6
ms8/gYpPGk4zRl+ZQi7gDcRI5Irkk4XtzpJBBSNamILLZQq1mke3sGv71bdYy1jMa87XQVmOssrq
QVe+1EED++kJXcS2Z7XoNnngt8bN9YNjLYgyH0HCC3k6mQ/p6ExienNA4eO6jOk3rtxnOvld+7lX
DTX8JBJB4qtMUlC3gVuBEWEwdJyuZYvDKIZ9CCkd1A7gzmNgHj7/2UIos5DJfaVzHDbLChHsktgc
zRgdU6y+wkV7ALxIXQV0oazQT3IjKoQ8b/n89CI5oxvfyOvryxAWt+pbAP0ILziQOYfliHVkge2o
G9XsAQIRETEnF3j1Q3YxmXRpk4n5pQQzmZRRj6TEj7QSfheI8GZOVAxrT9GtarUm75jl8Z+ukTor
scyLS5xiExG/yyYHUkTxIXFiUz215mtgcy4/Dbi2K4YWLntIgOuLIu6wJNHK3naFBLBNAWmHVWtF
z5UZ8CQ/baKeWf9YCj8BbfsfSdSOcjKM0SBBkiJC42tHIfs+t8ZVIzLHiViiqM3sNDXvhUCcPJQT
WfF+twGEPrsKO/3Mbx35XhHlCAHnG+qphDOr4jXSxeB+lon8R7DNbnRY+sGSRblEBLRZESVY0ui0
QByPAkDKSWZ1vA0xosLKES3WtOdnRbnHqlOyFEiaGPUBApNkpzvjgkRAvZpeJWgZ3OZrlMvMYHX9
oi8a3pmGUB4RqKx9zreQKumrqnosmhu9XikPfPLAN07Kk+vSFquPSFeC7wuYy0iOU1saFxrP8bGE
V8rRddBu1+13PbrH/qZiOxdD7SUo8ApAG8rT29wgjUyEbfGivrHu8XR7fuvi92KovYtrQMcLPhaD
nr6SBOdpGHTnEe0R6IbX9235lL4lUTFFA8rfsTLw6OHt1P5IyG56QrJiTObhTIHA7Gl1MYrGL6fD
sZLdPrOAsA9PL9msa7Xsu74XQ8cTniZzagAx2Y3l9FZjVw+ly9/3rx2JzIvVMNLX01dfOSW6fsYl
oJzIPdzi85iR4lCguzNjYkx92exfUmRwmAPtdKKZnszjbO8EDuCjQQmNm6D0BOccWuZjE5rxWloH
jnhCZ77b3iW2x1LCRc2YyaUsPNofZLVIIPeCisZL+XBT3txe173F/ZtJoAx7gS7GSKkgYevtMXxo
wq4zToi1BsqmDyC9R7kMEsC6kq79Q+8BHu7YVWu/+5vpXaTIv8+JMkBKdvGHkocsDPBZwh1PstUt
a9pwsi4/dQEg3jJmxAVwXmm/Ju5k2a+T3JCbk+Wy3Oz0edd++udxXz/Y3yHez8+kDlYZmyHwR6kB
okrlpPvOMVkFV9ZGUAfbAQK682VsxNvdDasvlfXb1EGqfZ2qjYbfTk0mT9jC++rn1tD+wze4BmDa
zUmy7ioLcD32zofzvX+/f7x+BgszAz8lUT6kgCXk2mmLYuICtbgjWxiMe9Uijnl/l622Lxbum23Z
GD20GR2BX4Xoa8pEeRUPE5XxpYUC7J2X7iF80O3U/AD49N5qj3eBBbp311yH97bZWPfrQ2p5pu8Y
7vv1HWCdI+V0wBob8e0FH+HcITfK8Ju/Xc3P3aVcTdPqAz/o+PGefLBu+UJabf7jv6bs9EZRKt9X
mtNjbHOHdFW8JQQY7tGDxbEY1K5fe3rc7p9sOPguf3oqUfDGiyJOG37DOErWV1LXveQqzwtL6PI/
/uVJ8sy7tmMjGd5kqoAdzWrsvK6AKg3bOHB8GnYDvlohhDCy4gt5yp86Ql3vLE7r0Jh0BOj3d5Vh
i/nDbXJXO0gpW7v3XQPc0GG7kx5rxdT2wVvQk2gXsaD4xelI//tF/zVX1wneoOnTHQOZtSmRGKyL
zm7Ka1ckW5fO+WEgq7X9+Q/VgbrZg6ZlLcdjY3tiMn5aYqkadbH7Ao2fsYrfxqMsLkl8m6829nE3
kDvTum3Ibv1qvt83W3NlTdhuGymySlYcy/gEKs99/U7+plvSf+jJV2g+U/AwEDDOMWI925eGoMId
Wc7ecy9EJPYHWACuSwPP3nWF+DJtM3GdaIxal0AtS+JaBnF7i3uLyXuMkmm15oh7cTBWmJK8JLJs
xYc9GmQUl7PdwNm6A9Lbok+kt6NyONeZ2YjbUw9Qf7DlpvZeIbxPStsv7PW4blbnanXUeVv6o94K
YHdbyaDwXRk7CXx6JNBJCPLJflMC2YLoe+EOqCDED9CWmrhNQuob9VNAF6UL+AX8B6MVbnswdYL6
a5Xsnj6lCCV6/XCxhPsqs6Kb1gOFx122K2o7f9Sc3Kzxudwf/VWJvjoioox0K8kBt2hl5jsPyaV0
JYDvY3+TT3hpH3verZ1V4XwYRMGEq4uKmclvSnvfQWgYr3sralDTRkpDeePtcdsfS9LeH3U7MJHI
BhOZagZW4UQ6ObslAcE0vFlu9kf08DpcTVxHWUFTjdTEc9QEbLBEXnerNbAg7rRVaNuajYz03rj1
t0WGMsatvkltQHt2ToHSefKmgEFvJIPVC6bxoW1FV66JkqLie7gJrLwnrhpOfVPqFgm62xr0mp1n
vSuYztBJ2Zm7V/4tXW2eyu2htJTHo9jaLbkHfVpmpcB7klzOuvU2xYN2UgoCxFVAGoM0yOYQGq8A
OCygrqEe2s4a1rztNpuH/C2tTGUVWKbeADcmdLQDfJ9dm1oBJC/MtaFFAzoCMoF4RPbOc+1ifd8R
CZi42ed7Z4nH9ftD96RIhAQbS90Mrn6HgYsNumXX5PKhdmS1UaH8I0fqvUkyRB6mDNP1BxRNJ00i
zgXUFdGHZhpudECry5HY9xeS2KUVW0D6asFx/NSaLXicNrH12QiAgVpfiLuR9uZ4ewgdngh3l4cA
FvCEwBfn0R4OLv5npyNFj01D5qrFt1i+id1fq+8HBZ1Bpo4fxU5w5jmwsrdx5QCdPcM/CvY2JQ64
lp44FPvfPTt/6wBxnaA5VyadFRa2kdiH9ZOZfMirY749NCZWCkAJDSXhVQh+lFOxMm4EYZuQxoof
PuDlBmj+ztsBPLbYv2NQlMgFeefXIqnWo+ZsVskmJ3fGu5+R4DO0hrPnPGg3oKwuHhrUXDc5Ro4t
XDSe9Dby9WsirTYul1meD60M7MbM9ih4r0zl/TU2gR4r3U2wP5vGqiqTrBOCrf2DTCjnHpKaDMdq
m9iXmJC1a5cAiTcszEz7tnjDId6JjwVZD6aHvfmErQIeKam3D+/n9PiYOv1tsI9erax3xjWPy9Ak
+42K9V83aEtuVgGQkazJkowhX9p8qkGkcVzotejBlRxc/Z68hIepISOx6pToR9WZYOANF0e1CdH3
zXBHTPlUTCWMlXRJZKMFfKSQmsI2PJ2cEHj6jYPeoZvcLRA5SzcGzGi2Z7wgvtZGOfcfa6eiLjUN
Ij7TIbscyMvJAIpBaHoEWcr19U1eaO7BBMJskyeHOHMaPO9rGAfn2tPZCu09UG+kQ3nGZVFA56ux
a1y/s2s/xVFvMF+vk1G94EyLgjw9C48R2QoOLgBrWQvxH5YlgVJFEiUVEHU/lyUWbSC2nt+dDIJq
f8Y7sJAYpc9v0OseAQ+rvGEiyC1UAKa1fcuktjIuoyb1dcgEsnsWwA2C2yV0PjvG2lghys+lXT9+
1m9Rn9xLuRi1BSIU647xlb/TPz9jH+qgA78SLqBzmwJwg8S2clAA3N+RnCFGZMmhYnFAkOVclUDO
2QGgGiH7I2e+7E++DVdH1iBbetzaPLl/XLPwFRc0bJYPUr9qbbOL48dVKaTT6wXFLNbrhRUJ0wNQ
mt4XHTc9Xx63reME1ilCH0lGnk4IQJw7srZdZbV5DIgJqPj3wdz4Fqtd5qsHnLJAP9ZHBeOeLCZl
3WN9Z8va370fj+uSPCO0dLY5SW00UToO9Dw3t+3Ws0A1Bfw3n1gjiqPm5+q2N+17eyNv7+EayE1o
3X3CWbubj/XHgYeHepLIfh8gBFvr9nWN/pokvfLddB2OM9oKgA2IggXn6Fl7d291+NQXR1lXeDZg
WC11JLIDg2F+ZFXwGbfp6z0wU4loFEBGPaV9UtNmqZv8uxT340J9PQdnP652QdaX02PCOvlk7047
vTLttxNaYgKCMC2zGst6D/EWHJDTmaI1xTIRWqkETydGbvcLxv/aJv+0Qf8jFWrCxSI+BrwLlnu+
e/JvZfe82ltuaeo3NbHXK5Pc4++YnEFbgWrb+EBztb4HySZgMtYsbWVcRroCxQWarrbToQNRkeWK
p7XQazWQ/pdAloqRiV+uJBj8tE5BmosHy0VAGNSd9TXGRDmr2rJOecmazWVR9lgJ0FcGSLsWVjO0
2/Ufj9xPZ3n9iiwFF6Cq/l4RZZsHL0zjXlWA8GTu47u31ExeMc3ARIBfgACAN5zJoWyzkehVbiiQ
o+HB19kv0tsFlCBAu80AXM6hJR8sp8R++Lw41xfI2kUqBdpUESq8ydcu8rb/osH33GsdYTXFscTo
P2OMIDKGMSywPCvxiJQS708KpUhwA68vZzHTg0EdcIiKxhfL309BSqDFudfriNH2Aoa34A8uaw4v
zgDNQRe8IlLLd7q15iYfE8JCybjsSxWFuXTqrguFVAxhOUlv7u4qN7Pfry9vMeU6F0Ap/ZBUF6GS
IEBInXSwcs0WPfPZd/nKNh4Hz8LRsYiL/otM4ENqoiaA65w6O370Ym4wcKn3BuCJ1E2ExHhtj7aZ
PfzV6r4lUX6UA1trI0VYneU9RqNVWXi8xlaz5nFgHCMzuZgCmmb9/r0s2vkBQjy7tCGWVVgK6cA5
KRDP5TGpBAh/DahEhLG4Jac0l/ezcvU/sdyPfipgccnzuFYOK1NEITbY+PfX5Sw9xWBJvtdFP8W8
oPLkEM8hJFLytWxJrcPZxRatFOI2BUFXsvcQV+Bdv4lQQ1cPpUZYRmUpvP/xDdQ9CMD+UgXTQQ5I
GMV2vdZ3gn1fvv3jTaXugxdxHKbTcYgDOHQwPwIqHedBP/zFJP9knr83lXIDkSiWRjt8LWhCsUsB
tNA5YNdaMVc03abfLvRbEuUIQlWXh6THiia+UAPQWS3G0zE9d5im5zzEShHyFCEGKpmSWQpKuYKM
5y6GIUz33AF05Y1qcSsfEoWb6wq67Aq+F0iZk0gOMi7w8fRLMTMSrxJgLr+GzG4icVKxa/tI2ZJG
0g1QLuHE5NsOGVVw/poAEEaBsUBga5ieEwJqdNXCem6SPef6x2rN6udjHCXdeJFwVSp6MnzrYFYP
TQPMGNUvLDWwW+/z/72nwLdVZVFE4AWQW+ro0m4oLjmHxbbOuQJI2AWTB/cs37qc/5hJoU5ObYxx
9MEGfno0SGDGPemB2OqTyhLRJJPYoePfD29MqQsH+WNt1EHKaSLJqQy1bJ2vmBJvVcFGLtLZMJk3
Fg5sJurXrE/liaFfTncvJTxmYxVbtO5ZLbgSSwjlBwRVLX0fII8YrjC22XOGPFm9lu3y1rgbbxN9
GmFGv5tZIFDJ15+XW3G9g/XOyOYBOVLLwgiqBfQai18bzCb7pSj0xwbQviNPhyybThh7zetmaRro
5XnzdjcfxfapQAcgUdcD4dzBQxXtugov+QxFQDOoIWN4BvTvlOxM4f04imAXBhOzgN5u91oww8Ov
CXfKKvwQQjmmtIs69INCSGmnB+MgH5sHf6O65Uqxw9sYM72TTzxk9nrbIxX+2aAh6zO75ZBCJwMG
LVjJi6XnxY/vofyXESt9WWn4nouzF21eJqvebg81GrRY4+XM/aVcWMppRaNWEGV5Ux0mBgbyw73x
zHoxLZj3Hyui/BePfttECSBm/+ZvbnSoTEdU+7quLF6hmapQ5k5sSr6UB8gobrzdxZadW7zhGaE8
ax2UsYtVIfL5GtnXfXQT2n+41QVPsL/xuT92izJuGOMRowuPlZR2Zed2Y6MJG+49ZRMqL4Xxc1F0
Q3viC70Cx9udMKNMtK209VFyO+RO/VDsWetaSnr8EEYZOWNEL7TMYfeEo3DmYUj2robqp2A5GDZ8
kTfD3t8klgp7Yj03rpm9Kuvc5MydLckEps0jZulugr2EOhSKYLbnHDbr9vm6Fi2lv358JG1xglYs
kmlH9B7DCk+hhOIXZp21zsnbdaCuGonkkhVeVsCMj4RjOJBRMYPRvPBmktpehOIRGueHwo4CKxo3
l+K2Kld8cc/4zOkzrtgsjbJZEXZSrWuUHXjT2yhP/rb/qnyubH4LgOB1RExs0Nt7CUCU0HlkCF++
aqomYchCBnsNdZC9qg5KHuAgB7N7PaNW2ZEaBfPMCjfdPtFR3xvNYiR2eJKP8FwN/m1Muq1hFRbj
SyZJv7YBHLAqwhxd/EWXyYuc5HNglkRgHLVIlAsog6N6+1G6N/06xCjTM2pv9xGRt5iCs1hDTcuW
+rv4w1OWOpMunhG0eFZJjRl/gHg0dXFJ7xmrXLQ6MymUkfbjQhUyH9vNm5d3zoyfkZVn4eIue4KZ
EMpEJ4CEEvUIQhBJPKoY0gnxGuxOPLm9fmQL2ZB5vYxGs274kr/IBeQAc/hOvJfwAlxfl7Bs1GZL
oaz0eEn1tJ7UE06tPX48J+vcYsTWzO2ibLSkYLT3kkHGAOYMYV1s2031bkYrFg/C4lX7XsvXd8yy
1n7Qomb2pWHQ7t7l7lSnRY7q+o4tGz1Fk2QVCTIZOVpcs5mUUObDrCniDmlTYIt4j0ZsSlv0iiCs
1p1kbT5P7zER3VkysgTK42X1zlDx5SBz9gWUjstB4tejFHSnc58RQAn6m3ZroHNhGquLCL/N9voB
OJRgXs5WzNfEojGdCad0fzAkmetjCO8bDGm7GfF2Nmltm2G0l9pa0f+sqYoM4lPDkKlFhlHQSIFy
6XDHZHQqtCHOFGAaZp+Bi20fruVNSZTRqp+aiFQnsAhuixJmi48AFqk+xff467pgdY0tWpfZR1GL
R6lHG9WkRdwEzqYkNuXTAwD/q6frKrZ8YXRBwoCLIEvCFxfNTMXANZOFCQhETsNmRCXp2XxgFhqm
7fvlDHS4AZ5XMW1AU517IEXoA6+fVpKd1ZetfJscVbe/61OSgav35ZbVSLuUT1AwEi/hOJEHkjXq
QHPMryucl3Sn8DN+nHhnp8xyaO6cpz8HVHF8ou2F2xF9N/fBqogIY0snH0+vF6CiqEPooqpIEhXx
Djmf9xGfdjClA+YrLqfYBmbljgd5a7+6Z00qC5MRuCaOMqthLhShHpcd4GbADVEenB4Q/h66r0xu
pbDg0L5qfb+kieBVUDQN14XG7vGzS1dmOvTlYvVOdKpT09dMFdKStW3unp9HBIP5M4+J6HfGti6p
kTiTTEU3tTd6edhW3b9g8dFRtZsyG6DAfRcdkZTI8DFc4tINnAukQk5/kLyca7DUwCN7aZcQJSG8
U7OM/JKVg6oakqZNWqNS6tLG45hcACCObjadSKADLDOzkm/TAhzG/GuvOypnmBi1Mw1gPeUHL3lO
ufWgvUaBSNpikwtob8zalqj5WggwzM8zPnBh1k9Bi/X3B1IKVol5KBXTbcJV0px44xN//+EBMuPZ
N/l1UrJhP5eCkblEyourUdZKuo+dl4B8V26SCla5kqYuRM47q6p7GPcGCkKB2SLGBx4FE9V2KX4V
YRN5Q1UNRdWoDwhCTtKGCB+gAK9yd2dgqKA3Dxwzj7tsqb4F6VOed2Z+9e4yjPWkY49AdsdQ1Dkm
sm042b0A7PKNDE2wDq/itjCbjEQb46bes3JcS1U4HO9/1kq/GqRWbGO+xCdsJzzz1u0+yn3xlG3H
Veq+YooU9PZrO7LX0co7sBJJS2GUKKsqpisFTfwFiDsmnpgkxYAndTllzdDrx+xnWRgOh/rOZFBn
KesJevByyNjXN1lsTrmUDQKX1QPykgQtNJzFSnks35hvkXS5yhPKohu6sUMhWtmmeIVNzbL2DQDb
gz1nCW75xiz8LTqdmUjKOnpeXAxeBCdrTbRm1S0Yu4E5hlFjaA0bDGZRmiKBJFVRZUPWqT3lx6QF
S4kMl+46IW9mFuCP1GO3q1+izcBI7iy+5pAr/z9htMvxmhT4KRWEPWrItaA2LIC+SQQwUcKKBBez
5nNR1C6qYRIDq1bsTt6qfgeAVHAQNbfKHfxR2gHKcf2DshqRduwaRqVlqcQJ9tzvVVLexmiSQe1S
iK4djRwj0a5rgj6J5LZGTwa6wllB0mLkNxc4nfHM9KRZmcbgK5lyTJGAFCMMHGDWCIfWxb/x3Io6
EfpJuiaqVCgb4002pIYyBYCAMkE71fSG6M0/orUObHZfweJDE4GCLOINhj8VSjulWOU4INDAqvQS
GoH1hmtHwl/i8aim4EAmbZMbtVWkGkBIW68MS1InF+ECIkS9UW2vEetPidOEP9e3QZrE/gqdMHKr
TyzJhvjV8jfbcH6MuVzo4v6U4Mkmm0JzHsRNIpG+6YgR5I4OTJnkhQcAq4DJGv0uGv80MSml2wQl
ouSsvBoJetqV8i0RbsWMiMMTUnd2ddnn0mcqlmaCtkzxLS5IzKMxnMSZqV5WQ+UCqkFTGRX5RcMN
gBxE2cCEMui15ErEa50U9SdQDkbqR3uf5YAlfY3vpYfru7Z8mN+S6MJcqQn+RRQhKXINwH9jEsN/
G/pNDC4snN5LGKwiZLU6lyF2ocCqoDr3fwv8GkecHdYUrfkAJ+sx6iigxw51Osnc1MxM/1KkM9Em
o1XDAD+rRsVWUS+NPIca8ikEkel4qG5YubCv1watdXMJ1GXQJS6PMT7Tn7Qc/aqcR9TBHuxLhnGQ
cDPueoO0bnYsZFM5i4GbBCuvwFwLyFlC0vRrwLNVpihZvARq0W7PI58WQVtHcyhc3V9xG5BAtuoh
0a2mWBvMp9RSbAybKPGSLKCjSqGNotTxcVrAkV6s9HPfcqbqFuBbsc3io92zw74lrZ6Lo0zimMnd
hZO7yQZPL7f9KQMkmGY/TXUR3f68R9KUmeRY0oC5TCrHM3hKX6FTvQNvOvKIR6CB5eB3Ud0U4B27
2MotxH5rhQXJsxh4zsVST+SsaNJwHCE2B5Y18CCOgFCAKSJyh+hetqbIiF93aGgst/n2YkX73EaV
k5FeWrKIU9IFPWCqBvpwSjdzpfFSveKn9oK3xNLs0XxNVqx5i8Uc1kwKnavLIjzi/FLqcJVL8nbk
CEooJqj6alLfx7toq5WsEYvFAHAukooj8lpMABGFhQ22/DGeLOfFaney5d+0K3kd/wlshrVaisfm
8qh70nMZj05OyNsX4FcKC/NjPMQg+kZBZnqfvbPSn0tvcQVIToKAi8mDmPtn7FBzcZEOLUIyufUS
K9DwQu3DOjG5EfCN19e2rCPfoqjncTd4vCg0OlLeK+lcKaTULA1DWhzAfEVnlBnSFt2NAohDWQN4
tI4Wmp8r82s19AIZK7MQ2lZ3+caz4F7u1G3E7A9c3sRvUZTtb9qBE7oIYdEAts3eHUriWeguQAkt
s63qnnPRNMBSlKWH7Xx51I3jy7EP0eA8PWx5szn49p/GGtE6kTHL9/KkA7TjmYmiH0GXsqskToKo
JIVe1KYgB1aimgL6sMZN3FhFltjJe5/u8zw0m8aq7W48R/pIOmCQZRtJ3hud1XnIEG7CylV8H6ps
XhrHa0zjpTFOSb71VLtN/tTBuSr2RvA+AsAkWw+xEwBjzLdzvLwunrLr5CNfHaJ+7SUMOtPFtyU6
LTVBMxRZAkrQT21B4ljXE6Awn87bF141c3R02uatYX0WGJ+zmE1KX1EHvadzedTxebyUV63k9cDm
HtAFaQB75BGlPcu9c+8088Z+etYGYipmst7UK+CTgDrZP2IW4f36nfwKun59B3o/0GYnSoomU9+R
x6C7zfRuOJ3PyFmMAFAFrt+4RqtCj7ERsiP2a4RugnZ1X5jF6hPM4qhFbm+vfwXlrYHwLsoAIgV4
Ca+qiqhRRg+d0MkQd0q0KzTEv62JkzDHR62XSJqOpjga5nV5lEL/Wx7gWASQJUiQ+vOwh6rXax8c
AzsjfgCwrBNFGx05qEZnrIuyC/+SI2F3dTC/6opMm6Cw8nx9MKIdJ38GHCIrdLjWIscwBYtSAL9u
qDoKS7wi/1yNL8dd3dZZvMurZK80H0Czc/zx4/qWUcHNv5YyEzJ9xCyKHsq0LJuxiHcyxn2H8pPH
yLZ8M6ZW1l0Ylnv63plK/hJFuSSOS8u+6rEeQAuDwrThc4YAyhH9EkAdS1bFYQPKh3indtKTABQ8
QLrY/UV2NTy8Al52da+3w0i7kOt7uKh2sz2kbIzX50bvZ1iYX3nvtRYTJezfR5XbjrxUMlScToD8
a5EKlI7XNDzVaR2/ACFI88FsvGtrWw5u+d7k1ZssdfT2mPmvuoA8xLjXtIAU6t7nz36K4TSuM/uE
xRm8qJ6zD6EiKKUwxE7u/pe0L2tuW1e6/UWsAkiCwysHSZboMXEGv7CSbJszOI+//lv0vudEgnmF
Sk7y6Co1ATQaPaxejQ+pktSl6rNqZE617K9v7abOoCZlGiZicljxS/W0s6ocowHqSSMMcMFIpzg3
JFqzeXpnIoTTm5dhNpQBWhO18V1jMM9s2l1s6v8UrSE5vM0tOxMlGOWwLvVxWFeTtG+kAnVY/FqZ
/vUd25bBdPBNA1xKxWicVTodydhlQUO4aymvjYXueVndWyZEOPvc7oqqx30LrOVRCTOHDLfDbEp2
a9M0oeT7n5UIr8dYzJhbZ0OIWmBQb7WvlM9gKXWXoXTL6Pvf7BoqkRZqoCpqSpd6ppJhjroGSrBm
mermuTJ1p8kkmra5a5bKUNtEqIxxO5dChqQYh7jqs8Bsw9HhYFU/WFMZ7roqk9UMZKLWv5+Z9bHM
KQ1L7F3Iv/Aes8nqR0x9kti9zctpgfLHQuoQgH5ByNwA+xBqYxa0jfk8LtYrGHskOiDGaf+aO2Sv
CGHUJLY4ZKkwY0Mv2jkLCjPqnSwe7qhenHiRe1HX75Kie+hwTdUhvUXrglsPvsGjxG+T2Mu0KBiN
UOJQbm7s2fcIZ6jSbAhjY1rXPDvl+Niy1yr7cl0ZNywSI2gfJxYgYmB9E4xewwess4ee8L4/TMRK
94ZaIfObw3UciSxSFPPa6xZfiBMMYKXa5RBNOMaiGne8gbkYf9KFPFtk/MobkA3nNxk6hlDe04rC
5xXQalRyzBuOIsO4GWIRLBhIGu1SXZUJwH4+D3B10sYhbeEwpQcwcPFjFaEGWB+mP39XLgQKx5gZ
MZntZsmCTtXA3VybSAOE3JJI2bBgF1KEC9Ji3IXOMUonmMs3KwWbC2X70YicKvOva4wYFP97hmcb
KNgv+Bl92pU4w7l/io3HKsGoC+0W/j57yHBXdIyLb247zAToB4kR+P+I1oDP0UBaZlvC2ekkt0jW
anjUjE8ZXueo2pmJQ7J9RhPfYjNGCIe3FnhyDPUOHqBE/MZ9xBajBKxqmgY8h+Dyc+A4Zp6pWbAM
hZd1CFsxDil/ur69G44lI5rJUAU1DWin8G5bVW5p1OrTIHkrMLTwMdRPQGU7+RKo8PYK4/W6OLHp
7N/T/C3vvSP7zHrXbRk1ZBjSIC52I7+Jg+wQP/a514/3KJI4OThxppdW/TwDnUNLP9Jfm/Yfyu7D
3OXMi1bWGZ/eK3tQwPyPXyY8/KrNaJcx7ISRO4vqaN/DPZ6y5BAH9qfqc4SM9N56pCC7th2y1jsc
FvuEPPCwcA/Apn23b65/0MYTBIwfFF8HlQhCfOF7JjPt7AFAgKDS3ybjpbQkR7F5g3X8wwxgYPxE
4JmS9lC+mKQBJlWf4vFLMjgqeHzYG2Z93F9fynvnpxAfrXhFyzRwi3S8qJdGsFIj2qkJomWKYp/y
dSw8qn9RO9A0NS1M72cMU/Ny3QysMgIX0Y5P9zHb1U3vKXD/DeNlkhU8N60yolt0kOgG1ZnwQQk+
NJ5sfFBPjvawNypwd4HjfBepLz1/yvNTbaI2YXm82if6s+pV/cuiH+I8BS1VLrnnmwfNLGrhJGzb
ZutBnV0Jk8TZAmbXNJiM0mXsu51IHt3NO34mQHgFl0aj3J6gSWH7pbfm/VhPN5p1ZPWvRre+T9qX
HATa109803adiRTMCk2hB9UAkTx/1pNjBCB2kmvedSFiFflfY4LilWra4IhR3z2ss52DzSxpWliQ
UqWln3eL4WeYzrjDfB+8tXbX7cKEL05EpsxL0GWwH2gySB7Czc1dawgaUibAnAvXtDDGeoxjBQa0
+qF9hRb5iFs5yYAZWlzLfLy+5E29xT2yUbBbC2vqpa4MRAujIsSKZ53dw1p50zw77XhgAz9mDxPp
pA0a+MEPN/dMoHBRQlLGjTYhHzR0t9GCAILK1H9zA1Hr1JilGRbymJdLypKKssxKskBTMifNfxS9
S1uX/zQyP+SgNGAy335bIIBVazINIFfhXQWPAQIlDXffZDHsuB6k0+Lrae5HheKmzNOJH+uRe/3g
RCDJv7qK8AiZWiwU3NeXy6w75GvTKM6CuBtzry5o4ppTZXg9qjX7okcpFFjnxVNyc98wOz2o5tw8
zXaUSPR162aickKZDXJUPC+Ce6hxu0uyHt8BSjw8W6769fpCxeE17ws9F7B+wNmljDRlpFOJ8zT2
mlf8iPxxT78VB3MX/+pAU/O5dFOAWAJw4j0xV9NAgZjdpTdADrT3+R8Oe/zwLYLvaJK8zdMY3wKX
xtjTkvhUexvYuCuax6Z/oWEQ5xJju+k0nq9fOOhpGRQegqQyuJ1zp/p2uzTejKoKyNQQz8EsAEct
K6huvSAUdXyE3sglATlwueVjaHf6RHLkLDLTies31fh+/VBFnO//28jfEoRLWjaKZmTrRvZuDIwv
CiaYCRRoCXpSk4Pta4c2dJI5kbwiErEaEa5qN5O+sdoMibjBSXX+Qx19tBL3w3deDjdTd6/mTjR9
ifhzlLfOQtCLa0gM7vZxqoaNpLsNkyF2w+l1iycGaYzA6KrXbOCVY850l6foQuum+9zM92jVZnHi
KtGhjdSjytWDZPPXJ0S0wRR+mqVpOAFVBOnOaT5VaARGTp7GX3haOEYK27gobmGoBxVNZkSdHPC1
u32q7Cb9b+zluXhBu/KBYAMsPAHMBhY4rNya1QA+01hfUTCk8TQzlbzsm0bqbMWCutE0ZfVUrY9q
/4Mn6NlEIi4isvm5Ww8BuMlBLqdapk5F9yHhXUlmGqZBtIBDlQCxGPvN+E2LXkgZFKzeaXojybFs
uiwawT1F/nKdeC2Y3yxDJ2/cElgks4WL8K2bbC9LvyUFSr0cs3ub23BcHothlLw/WyZCg6OvG1Aj
DIwU5JpoYazBM4xUcGY41gSvVhaurrZU1FLdBI8/AWUDalTCXR1GOreZAiNU2bcagHxF8qWfUJOL
3q5fh9V+XpMjOlyx2sVKhOQ8Jkh5eRcmrpZrcJzVHs8KXljEE5msJ3rL7Tpfm+B2dUvVEKtCDnXJ
dlb9ZfrHKl96T21GJx/avzgpuAeaieZFC2kjYR+jBkN7xrSBqS3flBD8uOzl+gZuXS7EPfhvIeAA
q83la2FPU6OYC9Loy6e0vVWmyEu6VmK53wvsH07JRlHagtEkWMmlEBBtRpGdI3nRJZ16SEJr9uak
7DzMkVbcVtHoYR4jxZ94AnDbkPcgJOqo27CaOarVVC/5kD1mtuWVURi6sTmu3tLc+FPZWG7YKoVr
55Em2fmtjYFTBJ8QXw3Il7AxGRqx0oQocI26yc3aG8tyjMGQ7MymEKDNUfjBHWHvgKEz90hBLX9I
sjoPlsSpCoS6L3r3cP2At+46HizcQZXAJxDhg0kfongeJ3mQI+NPhzdeyli6tu4DonhYEoAPoKKi
j9O2lR4TLAK5IldB7FG0kdsatzDXvYpa2Sgxm5ubdiZP0CadI361kBIKIvWxKfTdUI6uNDe9tSh4
/vB1UJbRkfy/VNmYDYyrZpsHqYqeogwmhS4+I5Nvk2bXl+lBb2VMm1sndS5SsGVsUNoyHZo8qKIf
yFN7xColOr3pv5yLEJTaJjnrmnDMg74ezD2a7VQ3ITEar+s62nNEdm5Tdsu+ImZ5VJIKyRcN6lLE
wPnWnY02wz/XzfPP0S43OV9ypTcZVhwj2ssstIDLEAxbrzrG69KV1W992FddOrtgzBr12iy7POjK
Rzw/oUfTWyMoA4W5oWQuyJZawiXEEHkbvTpogLgU1RlWmBdDlQdsOKnqI+1jR1Wer2/Y1rNqAuaM
2gHa6qktPNwZekObkK7nV9ruwDH5SbvpKdrmZXdsc9/w6ADOYqJYIVq/vgEl3cD1PMAVcZdp2evk
JWUvMWfHMC69Zjb9OJMF/5vqiWeCrHWadcafsDyAfEDMRc08UDFimozsseSjm+RohdU+j8Pia/PX
wsxcM0WdNB690K5lwdOWP4ExVMC7IHyy0YN7eYh4hoaQLuG67nhx1nKRYyw8dbvJOs4m9xVw5l8/
0g1DY2CQHF3Bi6qhWoI1W/SxLNWpQEVWQcdifjIrb9Dv5wXzFPOXRPbcb6zPwMJwJTAD0zDe+7zP
7kPI+zoec5xrrAZq9pVPv5ofVXm3yEp7W3LMFRAFlgm08r4zfZzJyXhmogxs5MHIT3oYZAa7n9v2
mYGM31Dpj+tbuJVOgWOhgz1UR+kUHaGXp5bZiWUOq7TWLED8MdDKq1owbGRNaqO8DYSeXQzHMTc7
FwOmDJfE+rjP8kbZX/+QjesJ9LBuaGAkWt0c4SzrijaE9kURKE3tDtWvpfcseKO9rCtw43aCWwOV
AA3DtlGQErS0o2XGp6kqgkZHknPsnNa6qW8026WLo+uvHCRb1xe2eZy/BYpx71i2vI7pKrD2ktJH
hX35Srojzf3rcrZqAwa0Zp3uba4lUuENxF0PhybEDrbpgWMYwhu4enSvi10L+OGnCKmGr8t+esPU
BuYecnA2S7ylzRM8ky88kFWaFFPCID81EDuQT0qVeNQenC5dJFu6de8xaxG3XseKUVa71FktoiMG
vbA8KENfIekuS9FJw4x4N5b2gac1yMRsVXZR1gdVcMQNPIIWcn2A24F9+lKounLoWWFXBCbwvndT
S77T0AB4wg5j2xnzsnKtKit2YW6xuz5aqr1qTfx5ynjs2em4+JjAiuD7+plvvJsGqkhgOyAAGmrv
l/vMVOhjyFUrzIqAR0OxW4q8d5MYBskcVBmcZ0uN4aS+Gz9AOUSUVZNVTQpS2Twwl1ejmY8DOY4e
grn9oMiAKVv4NbwhOobmoT8d8w0FTa6oltAh4UVAm2a8G2Iz9ENCKLCHceSDMyA5lLy0/ASIAHem
IzAfeCX8aewrPx+b1qcjHwCFIONpWjAHgrR1Kdn4zd0wYKFtDH/QUDe5VIZO4wWZ56ZA9bUs91lZ
aXvGY3uXlUbuL0xPHvQw5DfXT3vrggHoueLpTNhrMfXQdom2dEBjBosJ0LepPczzt8YgpUNC2fpW
ZRaVHW852DQ0XdVRsr1cH82TJBo5lL1qjsx4zEvZFd5Yi0lQqlgHFqJoKvYecA3DFpYIR1yxpyF5
QkfTSDGjRjZUeuOcwEsMl5Ig82hCCy7X0SUREil0xjnFeE8ttDgtDpsUZ1a7m3r6df18NjbNBJiO
wMXUgacmgtpSXtiREVPcRn6fdrcFl82y3RIAim8E1rDusLTrpp5d96nlWU5TrKYtK8vPNIpZNW1n
7q8vY+toQFaDTpQ15kWV5VJKhsZ9NoSQ8gIknY02stTJZR0aW+dyLkNYicGrlfdxXQnQQkhxZX6B
LnngAGTg/g0LuTLv/HcxwkWdocZz3kNQj5KBNi0unZ6RwPxzc3AhRXiQSDvMRVhCitLvp+rYRI5u
3Sylm5SSQoxs3wTvJVSNWhl1CBrn/UJc7a16GWfPkN3OTUUDlIUhr2IgLbH+/UzRhrnWNMYtDITW
UalvECT6qKKpkl3bUjQGC6AZqNZrKAtcSmmLqS9Rri8D0oY/7PAhjM3dmFmHKK8kKr2hBYDlIJuK
MEEzMfL6UlKnNYmG8QQ4n6o2T43ego8v1otDokea/8e3BwgEiFhR/8hLCXF53VgT6HbtIrAUNPrW
z1XxprVoomgkycetgA/F3pUg3MYQGQCrLtfECl6ZWaUWwZp3fFL0L70BBvsArJ7OqJwsd9HcsXtQ
Ou/6+rYS72gX0WC8MU8ZaxSsXDyFq3ehFQEpu8McZ74+PNl8PI2gMDGm6LZkDTJYJ9NQJJI31AXA
WERGDOYPfeHq5YKj3g5RwoJSrhFup2tOVH6fMJ5Nfb6+wk05oMVBpyoS/aoYf1VKY0w1xQlGNVpG
J6dsj31zy2V4vC2dVLGFmP+DtpcPT1PUAppd9QkPcvWtHm/t6YXGEmuxLQIYB1sHhxEaAS53rF/g
rxKz4MGkvHDzJQYubMwfr+/WhqmwVBsBJLoNVpSVoIZxMVlxapTvy2AoI7bF3xzHmQDBgpcVmRoj
rXnQ2LdAeC8LGkCbW2k1ZOvU1woW7hRAKBijfrlXVUQrnmoVD2p6C8yuZnqI0EKZIdqSghyCjqIV
cAMAo11K4WQeGvCc8oAOJwyUdPTs5xB9S8pv1w9lUwzSvMjBI6sMrNilGGVWSVP3PQ+AHt4XfguG
01rtXLuWWHCxdW4tZ1vst6B3Y3H2UMxmljVKOUDDetvRrM6HwF2eJY9wGtvhtMY9yVg7Ofuc5uDK
XCIjsFr7uIBQc3gl9uc/XjbgPO/uMXBMcMQul80WWs1djMoZ5y/68D00nhTjIWF//phcSBEe+6jq
x5JyFLJzezzaPsvAUlrJGma3zKyNcBMd88CsojdXeEfQWaYmpo7qFRAX5WxikCT2siZgJM2PDPQl
CYYValxCCLFhMCDUslbLB1SUSAiRFhWtUzAJBQnZx6DHS5UH2kkerg3dXOnjkKWgDHNhxWk4KNdi
Sms/o8VLn71hBKFqWe4yNFyF6HW+rg+rmgtRzIUo4bbZDeDptQVRM7k10uGUYLJgQ26Q83IV/hq3
/BBR/7rIVcWuiVxXf3YhQo2TduqA/bem59rj5ck0DacF7yCdZROaZasTtD1uFjC0mhBVMT/8Mtfl
Q2qceP/SGA919j20K8lubqUKbSSYUemEZoAZT3iAcSnCZqYAxC/tY0pUp1FicPHW/qJr3hzHjp44
Y+mqJgKGorb+vERwIVy4D4hRC6pWOEuVv40qdaj2aPT/XD+8LZ/qQoh+eXpmF7PYstYVIn+WesYP
hbommNmIY8WOTZxZAdnhvmamxI6uvytqzfnOCoqKIDmaR47F0aH0hqr3IqOW7N9qla6JEBRz7pYw
IiHwEm3sjnsAEA2wkrU3sgK/bCWCUprUAE4solkwHneTxJ3Z/u11XiIGJyLFKbxq6KBsy9DGLiFH
qwayx2PrLcPh//fnRYaqsjUGGq6V9vxmftb3xWtxtN38ExAs941/LBV39u2blSj+utJJVmULjkda
9G016sgkKl3T3rVR2PohVaQEk2um4+P5/16dcHkLu82bvMDqgBMHZfQ6K7Z0dQywlU072zJLK36X
UdSikKYQNAAkFh2NMobM6C0KPsopBqly66H8j+yLZOtkooSXGGUajTc9RI0YQazZoxvFlkcbpJ3V
b213k/VPfJZlxmQyBSVUyNw0bQ2ZJWrZzbgDqM1p0l079wdun3ryais3f6EgvzdUzGFFaqzAKOtY
Jd1n3R6Nutd/fyvdChg0HA0EIiuBrLCNcVW2IQ/RnWNqrh08VafsqPjmz3LfOr800Go9kYOOabbX
pW65GudChX20+Kj0gwmhjRf5TzI+zq1nGFN5kbrUgTZEH/SlIVcTRM6KbgNsqH6n5S0h5GAUzwh+
8vTPqx6Ir35LEjYvNGNK4xRYF7P2ymRyftawrXqxu75bm1p3JkXYLQRYA56GcH2YMCx6rNyJnZb2
FGXPKscUrWbFWciSWh8NE3KZq3+P+A6xKBNWxtUosUD/jsogAA87SsfHsSEyNdhwKlYpyM0S9R1n
I5g/Y87B75bnOcpjk+Hkyi4d3Fpje3WgThv9mkGrxqfkNHwJmeRefXREIRlp9PdkKiDswp7CvzZ6
iwN7M1CMWVNRMdFSL5YAbiRCRP4Uo60S+NNANujq7Zjna+jaas+hLhGz0QN7sRix+JdPCckXFcCe
vCaHMvqW9hWCy8zPACttuq9q/UyRNbGnYP6cFvuBm8A/0OowK5Wk/WtTa5DRQ02eoNfqQx+c0mhG
U2DBRnGnofjIlufrV0EiQGx80wq7qeq8BI4DlE8hf0llfZ8boRf2ciUHWSGea1n80nhkltYXjYm9
VGPwPLVsV7UPnNwO/CGdMQ2eH/OJONEs40lb79PlCw2xK+4caXe8nKIZnpm9eiATxOY+QrDmH1V5
KJLC74jlSbGLm7toIOEByMh6/YRrN6WUZ8O0CotNx1QeEExLfNqPBh7LWYsvaFRDSPnOXXYWCaUh
U+MlhoQsNuBBY1IF+iDLUpaCkIlZF3omBgk0wDxXMQUgVithQstvZ9b/1WJW5KoFojOkIC+lpA36
o/twQQ2paNeWbrRTKpHEvd1osgZFHlSOrdlNQD+EECfNUfbUSYal3OmFg6YHu0XYeJf2e119Ya3m
RmHnxnMGfhJwNsvSnpsm5Fy8sJMZgMdJWOBiWZieZpp3hfFJTRLXIrdKjkF/g6dUoEvpX6yU+Z1a
H0yQRRbgEHMMKaXHx+cbO0GRsUcGy1gJii63G5NZrbDQcQP1fd38ipIG7eSvKTrL5Zv+0S++FCW8
clOUMyWtseq04fsQBOTR3Zxku3Kc3SLxSqtw6OjyX39uw87XJ1iYKjS6YZ6LfE3MmvpzOcje7vUH
RFsCXAS6HOD94A0XVlU3pCRkATqQEJyg6dfJUxQ9R/rB2E/PiiK5HVuWS1NV2HswaoKHRVhOvpCK
6zOkJdEQ72gF9o1wVmYIbrMbozdzkLWiQd80c+/6PkoEi9gas9E4A8U4bsxa7zhEo5fTXxPbs+xT
DBTodWGr/n/Y09+rFE2m1ahVamQQNib/WMVtOEt+f8tVONtFEU6e5gCStsXqj5SWw/TniEUOhsM5
lEucyW1DowKot6b6DAChLq+XCfYak0xDHszIIo7dWxF1d1V82/4qlaOq/VK0vaqFPgED4aAdwUh/
fR83D01bvT2kjnVkjS6lr6i9ou9hsTX0skY3SKbQp9br3Hp8vS5o04qcCRKWOaSKXmUMiM9meh10
1whS7rcYQoIW9P9N0LriszcoLeapXzqsKP0e7+IZcxQSNKFIwrSthw5gDKRNUcgEZduqnmdC1NpM
K63CaqbiBW3sSXvL47fr69jUQBQtV0g9HiCRpsEq46myCxUeP6aiFS51ZS7O5omcCRDWMAAsk00q
BFQ3FBTgkZu4ROJ/vrfHfLimZzKEp1ohZj6VGmSUR8N51p3sCKD28cH2q8Nr4+RuiJFZrd+4/3BE
t65rud+0Xe2/6QdF8iWbB3b2IYKekyXNU23Gh2jsJu3uyLgj9afrByayokIZ8HqdyRBUHNRXTdqW
kNEEKvqXT/Up+xH/0t5ajAr1QTi9G1zWONWT8sk61F4voSMQhzt+EC8ofp9ZcUEXiO99cwe9dxen
OIKUoKjc5aQ7imO65Q6IuchJv1R+gym6idd4GOy2o3v+Y/mi/ix+Up/eqPjL9Z3ZNDKA4Kw0AIAw
iFwAfZFpaa9oMNY/NI8B8hjQg3FjJof/TYywAUZKIhWstHBy82OB6XnjWwOqGH7Q6n+Aqv0bC3C2
JuGZXabGWsIVWM6myOlCjDhCKleTlGc2tRbDQMFhrzPwKQlaq4d2rlg9hJjxM9r2HEP50jbD7vq2
bSTaobdnUgS9pQXatlMVaHUTZ5P0Xh8eND0Y2ffBfEHpte4sF7R4GWCrsawotGnkbGKhYREAa1AN
XNpRrQx5ooQ4soT20z5aNN2ZrYZ6tGhq7tSWJgMAbzTfYrEowSMafn9vBaunW1E3JtxCbK4vXo+x
5wMGYYE7lWm3Y4WBp3XpNnD22WMWoXiTAUWhSzRn8zacfYFgEylI0iKlxxcQd2Rfmwz3ke/zI8Ab
ZipzBrf39/dqBQWyjXhEJBHCJC3gKIlfp+yTEoIDJP1yXYe2XFwQfWBAFLp5ETGJt8FkwPZ1aRGw
bzGmFZlea37lyfzAonu163y1VnbXBW405GMmI15FQMeB60Fn26XmTCoDT1IeA4BiN/qxHbXC6bQu
9ZNhGEEnlhXghzKWHUL85Kafy9hH855ysLu2vx+zSnNpiUk/Yxcqn0s7/MHNoke5HBlrVs/gaUBf
qcNB7OAPRY/+It5bxyxudGCUJvvWool9Aow1urm+pq3DWqm7UWIG//8Hpsg8KpUWENI8UKx2h2ys
U3WJ25HMb6w/ZzLB7ukM+QbEJIhy1cvdGzBIMjPA9howPE5q40e8dhQiOaPN3M2KjFy7fDQwQgpa
sTYFhm0MwzL96l/QW1/uUaCc4GGCU7aVmMrNzfstS+SVKrtUBw0zbhUS87w+svLI6A1hstTeVoQK
iCx8MsRzaFoXlkT0xTCjFVe/RGroLuMceZU1fNf5krh2Of5Isz7f0SZ3db0AIeUw+9d1ZDNFe/YB
H9ZZDR36QoAyrzykcdD/8ll17a/Dz2hwlNEb/iajA2ojC0NHUWf+MPdNtWq9jAjWW2C2ZOnOO2bL
VrS5pcBQg48FbbUo+l3qYqIbVVuPCmxU44HRbTl1xS7Xb2Pt0fqaYajC9+s7uOX2rpDt/4gTXrt0
yhPguWESUaT/p8mfaTjsI7XyjSL1uk7ilK3qIPq/6HJDTw8YWYwPJAdT11WNbeK0NMVd+E75lbfT
XWrdMCu9B0r161QyyaXbXB7aZFFvA7YJ3ujlbs6hWQ9tPBRBVnReVJ+MHu1laAFB9S/OJC/Zlnui
A3CEViPQc5D3JNZZFNT0mTrTDBj4sm52tVL5pLSPJQal/MWJnYkRFARDG3WrSPtVDDqEyng/gOcE
yCJPDZdjslidRN7mHVsRS2vTIJi4xQmOJA7B9WmiS0gtv0zdIQWBZcObgx4Br46JErzco3gV19+6
VpeI3vINziULvoGaxyihGmURDJHXshxz2DwWTfuuVY5QO9ceH69v7dYJgsNMRXUYDpH6npw4O0Ga
K6la62idoO0jNxKXJ7dJKaNA3lLJcyGCy2VMBLMqQqhJbh7ikjppWnojKOezfV/IMH2bC8LzqaNX
D50GYrcKNZpS72MGxK9R6O5AZ+4uCugvTUZky9oUZRjv3BBYgUj/Zi4tNfthhFpqA4YZ0GX2SmLd
qADsS+70quCiFUEbw9qBiEgAhdrLO11qs7HMVQiUr1U5Sj95ffyFgIIsq/w/VwcoPdYCXYDV0i4F
YX4A6Pc1NE3M2bEEoS65Sf5mKWcSBF3oet5ZswagdNzelpk/NG4R3nBZ9n7rGp2vYz26M7VOM4Jh
ahTrSNhOWTJvHJ6I7tTPVsh9qx8+X9+1zeM5W9P69zNpMRjhe3MFtCMUnPwl0dAo2ZvuVJnxTjcR
UF0Xt7E46AFVEU+jjQYg+ktxRjoynup4U9p4cublOBo/QXKpdkde3xWZxEBsrA1Jf+A3gd1D6lok
YbLLvqzGfjVI9WFuA/SDx0boDrIpGht3CZUcvP7AV75bo8s1ZWh/iDhQZQFBNzSz3Lo/MkV2YTfs
0IUQYeNQXJiYtnYDZNzvG3cebkG1zWtQrkis+JYg1NkwhHGl7wMnyeVqtJkts53hvqJyGEe6r0wv
hpI7vfECtLFEG7YOCCBbAL5R3ANgWlB1VZ0LJcXsltXvDTM/LY8geFwGid8rkyJsnVmxjLYLpBT0
yDC2mjhq/ZjKnM0N8MtaJ0FTJ4aEYfPESkmv1OBKaTIeFCqKutpny0LGqtfx6ptlYLd6oLVvCgBn
BLXsSLfeMqLvMV4LJY2YnjQuKwJsZUbAJQO8BciFVtIF9fIgOz53XEcDI+pRfjzFjmUBRqo0t7SM
MDTtQc9dzfb64VtkY5J2Tl+vX/R3OhnB7kM8cLnAAaMfmwnGUle6eYpaALp5luyr8DiON7VyamIF
Jb/hEa/OLmpn5Gdat5l64jL+PJIa0wNuJwOkCiemvIbmrs/2Y3/Hgekd6XHQXjmSGop6StR90d1Y
Mp6fDYoc0DmsYAN0RhJgioUtawqi9PHSArpvenmC2okRHXKMmUODT+xibBJzqmj2Fbq4pjI4+KqB
OGVyl423dMJktMXcI1y9H1tZxLvu1Ye9xARccAboDFRRq1U9M9JkMgbEvABpK2oZ+ROc5H2l152k
bLxx8y2CfD1a2bW10WP9+5mUaNKb2K4SANLyIwGxsfYD8ZJtPshK4Bv95WgoQOJsjWNW/m1BUE/D
VmcN2BbsT/F4HOJfJv/OQYxTaqmbE68Zl9PURvf2j7R57YrXOBk+9Wrj4O0zSXZAa7okFNgwEGsh
BC3JAA+hrUv4nhGqYAJKvvLxZ26X92/9ou6X1HwaK5kZ3xIFhkf0w6JkhglngnUdwmQJ63WWQZFk
nhXfqBjlifHgrs1lqIltSQhs0LCDI/1AWqUviaVXgP1/6+z9WN9VxrdZBnzaqhqAsfO3EMG5QwlX
4WNfA+avWl4e2q6S/1Qs7rKI3ZnTP+0+ZcgmzMPO0rpPcdh6cXjotGEXIR+M4wQSTAm6PwfSYdL6
2tWK0tbatiIcZ6pYRlMtAAQuzTca7pLxaFTfJ1n72sadvJAi3ElOKtahRxAtAfvqIFHI9QuF+26h
HRw+7DpvGjQBlzeR0aFduhAQ2649ohG0ODL71Fint+smesNvgZlD9zeCRHTnivnrGfRKqO2DgA51
QGupHGC5nPDpL2TgObRRW7KAtBaccqMB0h/zapAjVz+zJSgidAHL2gm2NH3tLv2PDOGlmUlehHUD
GUjuAjCpu2m2w10H+6XtXV/N1pmvk6VA1ofHAeM7Ls8FhmKojBhg0KS80xPwj0cy9p0N/xjzYH9L
ELQqtIHfLwpImJcDmQCosndggULbABojGJMsZ3Pj0JYNuhY0taKP5nI52tRg4wbAhJInlvizjmQq
Zm5f37ItVQbLAH5/zXaD4PdSBlA9jTqHkEG/mdbP+snsn+sIHZ8Sr3Vz387ECKlNkyP0NPsVafei
AO3pGCHY4MlnYj61Mi9hIy0GHwGDj1bcDTCfgrqVKo+shQO3zfP23tTbT3ZE7nID9RcrNT5ThezR
u48GlmKS3NeN47oQLHjLCphB8qSCxVGjyWt1Ffn91gEHraOTRmKAtta4zrpdZxAAyi1miiN9MSNl
AL/pAp9xoTf2+E91j6ES9FkjrZsb6u66lmy5BKga/FegGHUgl9JneQeXICxr+sDMLtqlGs/uoqkr
/KLp012Tq53TZxTdEyFmQGlAnbj21MxuAiIwZxySYTcjYf+5GPPEQIMi4+VOBUnkDkPHJklBfivJ
dvG54s0B+apmRSBgtQotiO3nuE4e0hCsu+EpsZ0WtZu0iLx+mh2L/XlQa6+mBwoNUNaH8RAZOhMz
NcZOMUSCHZ2dgf60CMqrhiKx3epqnIVnaJ0eBJfIAhsrun8v727IeW1WKpwVrQXFcO1baedMzPJA
lnrQ2pNWnCLMokNN8P9IO7Mlqa0mWj+RIjQPt1INXUU10EBjw40CbFrzPOvpzyfO+U3VRqcUbocd
wQVBpfaUO3fmyrW8xs6Pcegq1iGv/sqjh9Z3dnJ5dNBAHEkfQ1I+tW7slH9q3dbJX3vnXH3lb+yc
7dQEqV909KNk+775QsbMnaZ3vdYdJEhyAYL/EaIkmdenpn+rdcn7+zt3xfGAaUd5EPgRHN4icEyd
S6kKE8KsdGEOezL93JNKT+knN/DRSbaU/2hP2HlpOSTSPLAmbXShx8jVBv0UOKeyRQCV4p/0KnOg
8WBIp4b/89F79SaIpNAeE4vJhaLUlexnSWtc0xpcCdEPSf3UBc3GnfQTX/7bpvtJfLK053Ov3266
EmeWGxPiMsZA1bdPaEmMIzfU2nMtmaiEoqmJqGf+XMf1QzrIh8i3PLuan7PJP/nKh2y+lJoGKXL8
ri0OhXMINPvz/SVf88Po3C7XNEUKtLVuv9A2q8CqI9po1L4HnyHR2K9a7aFUp705a9NGu92aK2bq
l+kn1AaDcmstLK1OLZBLuCRFsdfRh8/B4Zj0lGnB+woB3KZRf8y5+XB/jCux4bLmAJRJnC21hFur
bZvDxgRCGOKkT5KVu/P4YM1/3rexOo+07S79XWDjxYRJIVf041fEn1b8rW3NpaNhoSqNthQa1uzw
EIASbsGJABa8HYufBfX/JZFV43PpTC7i5V7eHcxgK521/JC4da8NCf5SUhstD0wC0SbsDlkVfBrt
JxRMer09jrW/15rgeH8GV4IrOK0AT9GrvgDwhb0BuKXo25/oX/95DPTHXH+Ue6+0rXOmbtHdrdqC
hZWKOERLkJfdzmIhD33QKrRj2JEOx/vQ7QvoSkvnbZtEDyh3bfEVr96xJCH+MShswdpv0ykzwVNH
2d+zdEhD/VmRv6PYsCs6bwye5ljf+Rxz2IhfMasmJciFjgIRE+HNkqdO34wdLVJ6vktdXfOmcJdt
PSXWoLMOry+SOfTcwVcqrB1UzEYT60A9a8sJHnppgcU31byz5k6nvGRLx9z00zd5UgVvTLMa97Hd
P4VK4HyMKtV4VOBG2HC9a2ce7dwlHQukisaR2xVurD50qnQAK9/QY+G82PXTGGxFlqvLSrluSWbx
Bw1vt1aq1jL7TlNAEOnD2wFBwmK0dkafnZXA5M/2qEbOrpH0s9E9Je18uL+269MOm87Sf4E3FZtK
81nLrXGweCgEKcpvvtrvqilK93IZ8ngcqt7D9bWenuT+Lu5Gm56nMfdak4dr35XSRZ6RFr7/Tavz
DoaNHJNJDlx8VcrZWKSRseDIutRNYsudp69Jt8VyvXZ+WVlbgXBwEfsTzq/t5E1XDAvpaFPtZsAf
ezkuHdePuvhYddnbJnu6P6w1gyS52EcLjSs3+e1COyZkxX1PP14Tm4/Z8EWRaX1+1Of6bEbJ6b6t
5eNFz3ttS9hUs2P647w0WjXhIgyr+tI+mHRr41Jc3bvoQoJl5P3Pq3m5aa6ioUK30yFwOLOxU5UH
CGvifRja/gFOOJRcp2F8MORu2mujku/NdHYUN8/9+jLZmXm8P+C1q2ZpiUI/gKoT63n7JVpRT2ZP
H/ZFn0t4eHsAhwHE2Ic+SEYv1cIWCQPn0xC1/YaTWLtMCQMhwKIX1uIVcms4D6pQj31mutdeahL2
jv7YdPHOfgXmmfyXgxlyE+ZvShClmjSj7jNAIEMEObaePFAnqHbtFGw96FeHRKbNBGoowxIp+Pup
5xJoSm42QwPeW7ePiYb0b/LC83/D+6yddJKlQJEWeSq8/u3k6aXuD83SsJDVH2jSdyNUvtRseoU/
QbhJg/mXnUGu+dYKLeUQxfbUWAui9EeeC8+tFloPsxP47v1duDZzxIjkstWfkDzhiKtF6ASGTYE1
Xtx55VrF2zH9ywg3ntur03ZlRjjd05z3UWpD8UgFV41egsFwna2q++pQlioAxR+EBsTOI4D+SfsT
v+jUT6Ff7qDds9CVC7Nv96dsdSy/7IjvRYp1eW3nXH9RUy9C1iHiH2Wy4R3W3CFPdsq4C0TSEFnq
cExlwkWCO1Q0qJKync9muz+O9fn6ZWL5+ytXOExSLrU5IMzSP+a+vdPV9zQSyq8AkfMw+GVG2Ms2
8V+t1owkBWmhPHfOqfZ/3B/J1mQJrnSs664I6Ci7KKHtSlXlBbK14TTXF/3XKIRz74NMkfRqocZW
LLgc63Bn02wGb/xrHIxDcMOVa9LyKGp8gD53AsvHUKcnB039piX0x9gv9ydsbekpD8JvBqMjaY9l
Qq+WvjDDPEgGIFEcR8f62hiSS7vPbozbjW28TIt4qy+sYzx+HZDSoruMzHLyZweCQJPIMH2K+m/0
1xcojYTSH/UY7JXxX4cs4MBhvQc4x/+/4RGqBJSHNXA4k5EWj+n9bDeuHIDlV5PTUH/5t9NI4xo9
Nz8pK0keCfsuGSsIR3LwAk2O0OXLVFzK4WsAV9Z9M79HClA6k6pY+IUVVktwnlKqzrNak6BSj9Ge
zb0v94qXbpyh31cKI4TztEGgYaOLzCJyYWWOU4MYGeD3MOWdLWeHui+54CZoj0yPGwSV5enh/tBW
4rGFrhomR2hZLbLHwrkytGEaspBUPNS1cXQ0tBdt8GMXcJsnQYGT6Ik7RoWXzNNF9v/1mcY2iUdO
NVNL1/btKYhSmSxQSqWGy/VUatBEDyOto1tn4PfDdmtG8LN6EbW6XS6P0apx4+zQkvM3lQ+mfbg/
l4sjvT1rt3YER2salZLPNGFf7CHbJxXw2+Fx0FpvnD4N8pZM6O/+cDG2qB2yYYgdhIhLqeY4loaQ
iCt/l6bvlKaFBWGDgW51SwJjALxJXOeIWbrMh1sB7Ski5OKtOi/0w9K3WNoXmTd90reK7esD+mVM
2IiTXM+lrQTchrH8Qasc126rR3XYSo5ujEnUw8lqu7D1gjH5hguR9gyP2AB2x4MnrS68IdhwHRuj
MoXwruolP5NlRmXyME2bx1J5Mq2/7++7tf3NfYW8kw5Wj/D79hh1piUPIXzzFzl+kL81X50ugKXw
x38zIixP2wx6n2oYyegUNocPSoawh554mwXitQUyKaRSl6FwhpDd7WgqhlP2C6XIwu5gJqcRDFH/
Y1CMsyXB/pGpXpplG45obQbBepPRUEF68dq+tanUpoXCJc8XK5ZdwqTSDg5RH+8Qf7o/i2vb4dqQ
4CI0c1AHNWvIADapl/Caj/6mdLQxmlUj4BEsSsU8K2zhunKMGc6MxYgaIgWb/WjV42asv2JDkemi
MIA7wT8sZiYaDXV1uZFpJ9VjClZn8I5uxivz/nStrIsCDGVRIZGJYUQdnXqIUphYQNZCUPVkjsXO
bmyg3F82aWb03103hhbBeOBhsFQJm87v7S6XLKChbTcuw6FotxGIrVwOC6oRLhse5DA2CucH8t86
HkogySDtEzijCF69NHqsnODQbInjrC3OP7aWqbvdzuNkJn0sszjkYfdDvG91fVtZad3IorS+lHGh
0L01EqSh0vslkWVjWu0Ffa30INW9TOazDw73t8GqKW4hMGTkwOhbuzUV57TuqX2aL0yobZvteMJE
9dZrbM0I7TKwlC2lOoh4bo1EUG9pbQ4bcBA9tRUSc23rgi7614kFql4otMNRhmgRjEa3VvQgM0Mu
tvxCpvrhu7KVxFsdBPz6C6kxGvC/YeOcoe7KAgLoOtwrxqOVH/Ut1vstE8KN1lqxPiULBTQUuDpF
4fRsdy//fr2hbAcYQv2MpnrBSyaxJMulhomonD0J1fFs0Tra6uVbcy7GkoUkeAJKL9bO4lwhwCHr
x4vS3A2RBir2CaF6K45es+akkShQ8N5Dg/F2zc20Lq0mUPLLVOzJ9bEofb6RElnzLlDP/8+EyGxm
9U2lp4maX5zgA2wlDZxtCymxTIsgSmT7+8uzNnHLrPGuZJvBVHg7ntTijWzVDjzTUX6K9djjPCpF
vgvnrcaXNbd8bWnZi1fP5E6RyjnoTBi63S/DK+6W699eRnn125GZzTqV4fwCbksiAxvum+xxrDfm
amVh1KVLmboEa0+b0K0VmL0QrSxpbpzTrxCTnJT8YZajhyw1oHzbyPGtrMuNLeHYyJNpS6GEreGs
T9Gulb0Gscyt3bxmhXuMagT3MmI0wohqtZEKxDFp1WjzwK0kCFza6q+Zp+XOkjN/Y/5W8OT4yitz
wqDmKQ4Ta+mIk782IeLCzYcmqw86edi2PurVJ2P8m2K+NrlZfLADOKqQOmiGi0OBGjdCj+yDtDUD
y64T3nk3nyTE21lQxFnsMANh/wZa93l4F25hB1Y2PiaQ06LcTswgVvjmtNac2V46EKfMTYIPSv18
/wyvj+GXAeEeKlL04sPFgGXxJtZOef1+cA7/zYbgJyoYoaZGormwsz/2wfNg+y5H7L6NFT6HZX/8
Gsgy0KtjrHR6H8MbwUwZZuchR9V+hNR+IekbA2+kY/SdVgZwmpvIYM9pUqBlKSuHSG+TUzs6qRuH
quF1eZ98uP9hWysoHJMgC2wrWSbYtj/m099S//2//b5wLiK5nXQfWeULRbK9YzRvujDZeP6v7hF7
QdLC3Uv4I6zfLDWJ2clERGN77D9KynkjVbg6RWTtiLp5q8hiHawHFRVIyaK/QN1YDc9js3VStywI
i9BrUW75E7IeBf1eWSQjt3y8vwyrc0Q0D8h7eQaJUbDG9RSY0oyYTfwtGs9y/hUi+/smlo/8zd1c
mRAGMWmjmU81JroSLvfS69SD/HEirXrfzNpckUuFv4NcoPMbV6guN31cdUvPZPdNbr82m9Qra1N1
ZUDkCp38blDkiMeco5cQJ3ePmSk/xkHycn8cW2aE+LQxkyAeTMzoveW21qMC5/VWMWJjrnT11ulM
g65J46wylKBzFfuTav99fxBra47qw9LErC7K9sLpzvvOkPtlrvJBfYD8/4cpvS0t+s/beQv6vzoW
cBygnOEo+E0gWsl1KwxlxtKUn0eYwQtjSxhxuQ/FDbywtPzPgrAiUmk446LwdPHn6iVHpcSlka2o
mk+W/ueYPM5WuGVxa0zC+tRZP3eWuowpTVw6pdNu69pZvvn3MWkLOSysebD33e6ALouVShuspVE/
7Xe1Ev5w1Ho3J43maqaXgLCEKDaejT8LeTrJ/itSzfSy0QxCpwPdByKSLJ/KeRphRSCsLElfhuG5
6vWzlX+eB/1Yy8Bt7u/H9Qn9ZW85dFe3LAqavJ9MbtneeI7LH32/cRWs7ver8QjT2ajdXJgSv39Q
X/Q/v2z8+qpLWIRsyewgGioClowOgSoyVqhzSQcDoZ9JfpNuqscvR/K3HbFkJ+AqXgTqhT2nBTy4
Ciugd3WKv1cpqWWawc3mIVX13VbGdwXrr6PXCISdRnBy82LVRkm6YGgjMiJD2tMAq08B0OVgfpjt
qfcUQ/I9mZ7qj3ZLb1yoFfEhbqqnMo6/9LbUerR2wY0QBAGSsLHzkAATpOW6hF/W6catN9zq5JtE
aHSqL4G84Moys6y7qqVGhxK92/yI5Y6ZOd3fnus2QPcus8JVKUTkY1roVp3lRBKBj3bwguYx3HGL
5Gp1k5KA+p8V4R3vtJ2WqTpWymDXDsdIfzvXz/Zfrx8KACkxDRUrjjKlvKYvVntuHTrvPrbxhol7
41hMCP5YhkEgCZbZovsBgUQQryXkolspiXtrslgRzwN5UCkIsVJ136fyua/fdvUrgi/t/y3IYkJ4
xBixpFnDsAxEfaKW4yjned6/YjlQ9dVA7Kq0bwhzpedFEdthnV98239LY38EP7ccQhO3BXxeXRSH
xx7dFzTRihkcOh2qWcp5Tg56fVDGyM1DhYYUf0/3x/0hLdtUdFTL0x1IyAJxEGMLOW5pzmvxHVZL
o0VwsIed7f8tTX8NdvwAWGeytuq8a7fHtUXheKb2NMxlg/SdLUtu4nz2NyWAt8YkHE27L4c6k7Ag
ASCs+/cV7Nitea5s1W3qi97uk/jL/Vlcc/c/vQ0kakDrTMGtpQF8conDOR1l3i/uVHipvUPpzP90
387aviDJTobdpGHitw2oDcVslRUbcLYfyvhd+qabD0myYWRtgZbyPw3l1OP57/Z6p10S5ZtZx7NZ
P7SYnvz4FceIBBjM81zypiOCappOMWOr5HJEjzP7YqVV7ZlWFl7ivtuSS11hnQPvDizcomQEFkxs
vLO01m+lGa9gzBBfFU9NLh+CONrL6qWUlad50R0zfmT21mNzzeExOHBD5N5Rslj+/ipGquLCKpsQ
sgirmvZlHHpO9COeNwgGVozAkELjJNzXBOti+doK42FUQ1pZLCM1P9ZlMB60URvPZdv7WzHuStxO
gAtOdclb65R4bgdURnU3BItiWxH5hyqM3mkh6Fi13c3VcbTOfjESasgDvIvPKowTltM/gUt380cb
bcM2UTJXdSJK0f4W1e3Kmbj5sGU7X820OfSwIjpAZRTF+RKiah8B+TGj+CG2NnzlCtadLXQ1B8Ki
tlNuhUZH81bSTQc0pKsQxrHnzkZgUXunaA9+eTHHdGdG+zGJuX62GgrWhwraFd1IDpBIKFEYvZz6
ZEq4qxt3Cl7UBLoM46Smf953M6v7ilLq/+wILpp64YTiBTCgbJj8d+2QZScjmj5BPrLFrrZqCb44
CIw4ofAo3i6ebcySMZTIumk0DxnG1zCEtWI0D/fHs0Ilw8JdmRFcWl/R+VGq9P+bs0fjfuSRbXDn
3D/MSv896SG3Mqo9eNXHPtDfysVwsJz2qKtj6WbyvLeDzpOHLd2v1aFzdHHjdMWYIktqbZpzZQ0c
qKhvXfXk+4kbb9BgrlxLuDyazZbWVlDtwpmdU6mYqHRzZmU7eoC1bgfr0bNZV0+Z3H0e7XFLG3PV
IJ11BEdLpc4RzuLoD1XIyy25BDSJFsZOnt3iS5cMu2Srd3vVHV1ZEo6iZhAbmxWWpumTqnyS4sRV
pNg1bZL900EaNu7EtcwyvTWQBYP4I7snjixOnDisFjGpIZZnT66yeG+UQ7hLNTnwIJj33bFK2p0S
+qML62d/yvugetBLNKDmMPnul+24C+vSdu/v7NVNRGv00k4Kk42YlbUHdewNmc9q8jN1ZneRuFK7
j//NiDjXU9eFygxkDm1ufwcZtOLdN7Di12iR4vhbtLdAPihU2yFg7stYoXExnmpnp09P3ZJJC8qn
kJrl/r6tlejmpxwy1RSqykBTbz1O7mN+hMEKqJz2ta7bh7BrNnp8V/QKefgDq4GuBXAHZm5txEXf
y1bOhLVzdUKs3fV7Ht0mqjGJl6tgfarPRfJ5zgoXDPMXdYi9YBx3FgWIQSm8fKJs1W5908pOufkm
4QVGixuFOtuGIyjR/pyj+SEFNKFnEZJeSGl/zFTDzZV+17dv67phM8vfYrX4quMrEz3aCCZW3MTN
twh+qfVjdZIDcHDACfUTfTeWKydTeba60ndTmMUOYzYPx1csvAppLVooeCdbWJQ8CsuhHViUyogb
rwwbXh+KPJ/uW1md5isrwjTLwVjaXQCK1QqPTvzObE65//m+ibWYFoK3XyMRpm+IGie1S6YvG54j
YiqV2EuuX+zgxZdtr6ZrPbS0B6na6uNcPaZQ/9J9tojCia0WSafWeQcK66LLRzM7h/239hn2io3R
rR7QKyvCOpVFWM2zjqCTFBkqMIyx3adpRLdS2SooVffKjIK9U/8RD3F9KrtRekt2K9lLUhV4iuTH
nh03nVvEvr8R/m19mLC0KWSz+VDQmdPs+/fSy/1hr++bX3MrrKnZNZOPEwS2KeeoEle7afwR/fvG
bfzS1dQuI7wKlQc90ZraZuN0QbAPAsvtppcmpPkHDd37w9naKstwryzJeeuEuQSwdh4Pgfo4P/Tz
Q639++fPzXCWj7gy0jbJQPcy+3HszhUsSKZ/stMtWuNVX8UDTgOptbAQCqFj0lXkuhfMbhv7ntEd
cJdx891Jz3nx7f6cre6vX5ZEuJaatTOLz12uWMN57j7Ekfka53RlQThaZkDeflJxTrtcfqv07wvz
+f4QlskQsklkvP+ZLBGpEGR9HLcxk6XQUpYo56xCiMx6H8uflsBkISmDtuS+yfX1oc0aXh1QoWKm
3SwUPw4n8K0z7D3HufGDpybzj4HjuxnOiii+izdGuXpWDV7BlEAcAhZhGgvcIBuC10Slf0kg/zdj
ejG2EIgrZDEc1isrgruZTXsas9HkJhnCiz56Rbwb8tQddZl+3BEGCb1xpbn52BGADnYdukPSuEnO
m6Unj+tkzR76YHcwAk+vx50GJKs1dnnnk2vpPlpKvsUbsxKR871L+Z5WSZh0hFnpx35BA/G9URm6
JlSUA3I32jmV/2wfTWvrKby6BiaxogFrFMV2wZVFbcxQuiUet+tHmWvp2HaqV+mDs4Gj2jK0/P2V
k+mtUW6zgrgJ6IBnWE9Wy0sjmDZ28erZvxqO4MpCleAsNRlOIj8Ape82Yp+1xh6dph4CH1RjFQzd
jkJqQJ7FNaOo8rNS5Z6Sn5K88yCD5GzmkbkL2v1HK996D64Pa6G+BEcL2Hk5vFeTV6RZ2RB30iul
PulW8Gj1zsalvLrrSLL9z4KQQEgtyAd0ulkvnVO4o2a5aiR/jYI3EkqkSMNfRn0rkF728W8+7sqi
cCFMuR+V09KakobSA+x18Bj0e6jSiOwDtwmdB3M4xYq8m8P0j6baygDfn1HY4W9nNNbVVE4sxlub
+Ults4ei2rhVV6/uf8ZniAUhiEcI/RaGwWrQ3G4O3sNP8q7VTVePt3oTtgYjuLgu7EYnWaYyol7z
uPVs3fp1IaTqpFaeUd9lIOfx+HD/1lk/ULRToNFH8YQaye069JFUDHPCpxdV59Vxf+wLcxdO8wl2
tz+jQhs8Cqkfa6f7GNbhJey2UP2rg4Pym5wqjV+WmNe2B8mSlKUxppnSxlVpV/mQV/X4/f4w1wCX
5K9BR0Aru5CMC37DgRhNS2PYCch8ejPV8jFTdrPBqzFQvQI98sJtkdvVz/rwKWrnfdLLB7pzH9pE
cwF0HSalOtWxAtlZdBlC89v9z1ubhOuvE7xm2eZZHI18nYyCctDYNH5/vm9hLaBBd11eOhJtAj3B
gWkdyjtlRS9Qlp6CutnHUXXoByiPHogOeM/3D7ke7+7bXItorm0KLi0x7byAIoo5D77FqCMGSedl
5Sef6Uyal/u2VvcxvAv0OlDXXFTjhH2sp3VsIUCNwvznDABhVjmnIhi/JL2BRon5qPd7pYYiOTS+
RkmxFbyt8N0CGr8yv6zw1QVhF3GY2cH0U3ESNsrkSOmedrXq2FfyY9t+CKRwN5oAd+s3FRWifAh7
F/5LGdGDXdjVB0CcB4fYa/ZnT8+ljctl7e5XlsYMG3omENvC7lfCdggzg8lRpgO01NmnpNmILlbf
8tDcQcu0SOpySd5OQJKYWl04vHaLKvVSP/T65oNiFF4WyB8aW/Fq39/Dy+1Dj72x8svKivfYtWXB
gylpA1ePKuN8h9mNYCgKh7d5+2Msf1TjD02bXTkHYVa9kQgrFV/fN1vO5f8zdrr7EFeBJlzkqJTV
ALoten4vnVx6VvVU2PkCyPX6afZmFcy6k52D9k0d9Rvee/WEkQFaCMzAuYl58TYzhr4PBibdVy+Z
QV8MEs5dUbuW3Rwr6JLuT/XqNroyJ2xyABxpHS1C2GnwgT7/oxQ+OZt9JVtjEvbqHNWmgtoJaRMN
dsjKeayVb0p2zhwIC9A/uz+iVWP0YP3kSQOWKHgNuxgquuTYO2rteNGwr43Yi+WvJYm8Odq4g7Zs
CbMHFY+d10s+KMr3ccN7rvk+SW7H68fUq3LjVKwFPzBd/zMwYRbLZOROWYyFWX+QrDM6WAfgvl7K
Wbg/heue98qUcHlpUS8HsqSSWECyoy7eJOob34BmKUZYy/pO6NrHYOWrS1n2GxHe6n6ECIiEhrHQ
kgmWZwkWaSfH6Sp26LUIY0aVN5QbRlZvTl5nKmVpHZpdwYidOoXSdswkLCBHOzg3cbZLepy5f2j7
T6QS3VaRvftzurp6VzaXrXR1m1igy8xkwKZTnzL1K4KcLl3KRwgPPrzCEFMHpsDi/vrp2a4M0fRm
Q2pWcUWn43Qspr4nDCpniFwDx227YuPNsbpgNom7/1t+Fkm/wzaoq3bgHkphTYPjpo9grNxKDv6M
5X67EACvEtPqxLS/dabJcV+0i4zx4KS71m66k29RjjVKxcs6GxLeFI5QiKbnv+ImhagwdHvlAHHu
wwyD4GRvlbZWF9PhalRp/WaOhcWsWzntOoddWndvqyabXbvoXF2f91pMEHB/PdcmGL0r8jkwcfE8
FjZrYMB366uLtCqIU0z1/XO/eeIXRyXO77URYUCQyLVNNBp0/4flrs5RpVU2hrHmKq8tCJGjMsSD
2oaw1QxF6qnd30p/NEPNbanzqjT/3Z+ztfWBN3kRvKbuCJT29rBNDi/tgPAN8EnhVTlUoON0akIo
gTkN902tLg88UhqU9yCcVfXWVAmEhCDAhkbGjL1a3eUN6KqtFsAtI8KdllkQf4Ymk2c4z3nfuFG0
TyGs+m8jES4z3VcGK9IseC36sy0pnpk/SvXWyVndaFfTJaxMntAMVNZMlzx4iEtvEZcuu+i3fQzQ
fRGCJG4ThWjmLo4NZ6azsDerT6RXvXpOnrtOP4+qfGyK8q8gdDambXVjg9X+STKJsqwwol7tpUTj
LXqJoupimEBrtFNUUjkE6UyS8/4arU4f9EEQwVJZ5zoRdpum+1XTQvemyC13sWwNRzvWyo27anW7
oSSykFTS7yTu6T7T8lAaM/oGEyf3FuE9Tzc7hft4yI/3B7R6UuGFWZgqFUg0hIzVKMWOUcu0KDqw
CZX65zoMDmOXuFa8Qa28PqZ/DIl1/BbEquUXtLmVnePW/bh3hudkk3hzYzgi2wQKR7yZZuiyDMtH
FcD+Xtvvw7TaZ2awvz9xazsBTRkgduQXobATH2dTkTY6TKWXoJ1BXJl6l/xFZ8LWhlvb3TpX+08K
SFpjBDNpr+ldZ3L7DFP/ZpK4Ysug/BF2ygcdzXLaaD/eH9baBOKx4QCj1R2UsbDBISQKgkqmi7aq
ay+3f8Qq2ROpOeTD031Da6gZBvXLkuDuMos2hEFu4DOEaMdTJ2QcLKcxnhrdRq5KthOvnOr2pAdJ
Tx+G86Mz/cDrNFmCe8e5xFJleg283K84D9dfJXgTKYqjfhw5D6X22bL/VuRvlPPCrHvFCbcNggki
bFozdGHw6pBnCG63+BGkGc32vNwmQ7vFKbTmjaGoAKcLzmvBcN96KzO10UVXaQhUC2Q67G4XdMVX
q63OjSrt446cdKRsHIu1/cOZAGQPty67SMgc1EbQ5tQR4cPsZs0N+/eqZntKl8ru2G25yS1bwtUP
oKy1jaVdDLTNn3m079J4F5AQ8P15d3+zrp1C0nx05QPYUaFIvZ1IIqdClibEQjV1vMSGcvFht4JJ
65im5qFMkw0MzNr7CCwZml2AoEF0C05ZV2q9zFpA0FMGlZbZmW+bETUH501oLOJ1R/7V2RnNDQ+9
Iu5A29OiYkf/E1Tx4stdD1NzlELabI2QrFLYPvlR8y4nSZDZ2lEzyNjOuZcV8aNcDW/M2XejoXmF
+3EcENmk1JCTEt2dOsXRpFr04TpTdR4q648s1rwy6R+saqs6tLp7yFwDWmZpgXzdril7MikUg+6G
HMa60RneWoAD+8l4tDdj7xVTi1avDpM7vFtIAN2ayuHudJwJoLmdf7br2atRZq1yC7zA8/19umqI
lyCQbyi+6GK7NaQqpYGMCCtYKY/I7r3Ps5d8Okum9e8fnYZMpwFEIvDhk/y/tWM0dkJajC4KXZJP
AbDGTG6Or2mZvrEinLpKH8PG7umcKElbxdZTZARuXLwiZL2xIngRbW7DMly6APpeeteDyTSlj6rU
LgXCvI12vtVu+P61c4bFhdbH+XkHCKtUTsNgROXSwWOZnZuaaOskT6bxeYK4US73RV24RdC7lfxH
AM0cDTqn+7tkucOEIN1gc5DSJ2/NeRd2fuHkUj8UMudcH90ye+Gh8RrynxsbwnOzMamMqB02Mh1x
KOtJs3XX+Pf8vgsPJvUQsgDcOSK+I0pTapElZDax+mLlpCLqpxiW5/uztXamVOS0FjpPhiSCQru5
kvuqSIvLHOnFsZvM0vUz7UcpV+9g1Ko3bppVa4qMtg3pN06WMG8dKgUGggT0hgTzqUaFKaiqj50W
7vJ8Sxpy5VIzIMTA1YKOoUNU2PiyAWljpAfFoqlU++6cnWLzjTU8aPHGDK7tN5V7jGwNKSSoKG+9
RSWrZWn6Un4xq2Kf++2Z/PBj0msf7i/UlhnBXYwxUpuqlhSXZualdLQy1xne3TexnEzx5FyPRJgy
1W7G3NDi4jL0qav0L121xSC7PgjYyxZScV6Ay/64yh52TQi/a8cgzOozBkznWe5f7g9iJbpYesH/
MSEcf2ts7TmiE/ai0ICMcF9fu047A0/YJ9H4xhr1nVSVb6TM/Hzf7lrET86XHiH06YCJinC5Mic4
bC0Dko2i1o5OiaZ7GWmdG/ltzg1i43oJtI7jqBqfB82iBbm0vCSPNcSwLP1E6TP25HKCtPL+h62d
OVqxEYXgo5b20Ns5L+shHByythe1mo7IgPEYmQ+T9ljMW3mxNfQ3ZPRw4C1hHVf0svxXyzsiNsmD
gKOgxMZpsqvDnJy0yt5bg+PZrSdTSh0i5wGmHy9477TGwbeG3VRE7wd79NT6o6lvgaXWtjTEBBYd
INADkE29/aJ6gj0iiIrikldG5dq1Hnih7v972Q3eyVdWhINTD4Na9Bp7bhybGv9ZG56KtqNr+1N5
uL+aq9cr9ytNhJpu02In7G+tKNRImfOCZNCLVSneAMysjJYi5SDDYPSmVB5G9c2UA/R2rBNqL69w
4WDzUP2gBZsntODCyyCLzSyvC0qX50k9Z1/RO3A3zvCam+BdhzgE/CuElMKqTUNeZW1XsWqNtIvS
41z7u3DceIZsGREWzRgzqCMsBlIAbyP+sqfKRQ3n/nKtGiHZwFUEbSfJ/Nv958h+o6XWiJHwiZyA
V9WPeT+8YknAwwACpdrEfAkBuDNkc0HIU9KQ3xSulT6WffxDNehITF8TLoCQQt+CxzX6E4uzuTrh
TQwNXdtWJUrgKPLm0vdJ/UvJojcc3vsTt3J9c0PoGseKKpplabeGpliO4F1qkTvXW991SukgtcHZ
tnhaxMPOyP64b25lnW7MLX7kalxW62fkwZriYneT6xfflIQ6U7El2bxmxQBuQqHJJrAT4bP+mFVy
6MvsazDBedscg4fISDZu8bVeTdOmh3FZH51OxuUrrsbiyyE7eizLSyPZx8HR34fBc9lFjybtq3NT
7oriG1BaL49rt/GzI+ARD8HMjY2/4ngZ5U+RcagoAHjcfgSNFHkadU15sYvyVNT1Od+S2VjZITT4
QdsAtHPxRsLRomrRpV2clpca6brKfxvqxwCCfS0LXR+1zPv7Y2U4JKsJK6iTaRZCJbfDsVB4s610
KkmNKNq8Y/dXX40w5Ml2387aoKiqo3BMfxagM8EpDXrnz/Ok4i+cNkX4Tc1P5pDHhz7XFdcv6fOz
51DfeLKtDI5YnAoTo4M42xYOdUbdb+ghabsYablPFtGwJlZf0frO1Oks1dIeCWnP7Qy2im1IzuiU
dGA49rEtpeQchY501oux2TgBK5O4rBIazbwxLEPkyc3/D2nX1ds4sqx/EQHm8NpNUlkO0nhsvxCe
9Zg5Z/76+9Hn3B2pRaixezD7MMAsVKzuSl3hq0pskdRFvSTE/+AOWqds1bINiT7piptlWKtq5I3y
eP/mlg4RBJFFA4w/FgAxhzg0ViukXlZivUj1IQRzi7rlre7TWLAfaLrHwDsydZh8ZIcMQk8TqyFQ
SyzeOpiA3qisAsgVPCSsJSrIkZnfDZboz2JkPda8KMuNqNorQM81ph8oCVeC8885uaTBKG/kD9hw
GMXVPskVuiox/yfFnDaMpQtB5wBetYiWLJ3NgDXdKNdmH1bwitHanKrfafRvhrgBPYWZMLTJ4U7Y
R6bSSFrVKkWFSWZ95RuCLZW+07be+v5pzbJz/TADE9iNhDognhYANL7WnSyvaiwvwVt20v19pb7r
UkWqtCFdyAPc5FFitTQqEnj3IMfoxcmI3lIPM3b6Qyy83Wfo9m7AEOwArgaPtZu7qSNDb0alg3f/
hbXDDe9Jzvt5NkYFrpPfIiLaCzEWAhp2Fuv2/8YAE3JhA0/oBy0Y6J2atpv7P36rgHiqAO8e4RWc
DtByr68bDQtjU+j4/MpbGVZGmubFDDg2cpEGcrXIGmBf2U2vu1hmSAz7Bm6gejLDF0AXY+fSfTaW
bgE25G8SjC/T5Kr2y0GH1JojyboXANDdJ3ArrAA9gsGd1QIOk1ULNRODMVGlfB/XWCkc6GK7r6QC
VfmiiOgg9BPHT36HFNd6eE2Q0Y5iwCZ2HVA0+6qj5rgqCrv+0ZVO5bvCNswOUscRBB6DjBz7WaYO
IuqVez33FGqqpbcZUuEtE9GYqlRpxbGYs9DesgcUCIxfYS+hPF/oReCYekKQtcoE9gSltzNsqyQq
4gCprxy5+yyVxh6kXCDe2HPs263Dns913vyG8AqL82ZhvSDceVNoKB5eSWjbSbENMfNt7ATACnYa
xk/3ZWaJx7l+MGOqY4CKRTvH6FjUZjICLMuo9inQ74x862F3g5m6Mvb95KZBdF5Qd6sImC4EpBC8
BJy2bjDnmse5giBHrPeK8ruZIbY5rdQLx3f1+8zxZXJk9LGC3++HEImHo0ci/yEPSWxyDm9BHuHo
cGyIQNArxkJBzBCdljLJNYL6zz45QhawJhT7LnjR9iJDMxmAayPOYXefpGmtGdPg1ftA19aFAVyU
cyvkdCq7baJx6oLz4TBCDxcOQggU8FZiOx1yrH2aZDFs4FtDkgPWRg3wmni7L3WLRLCHZM57zlgv
TEhV5cLkmyqI+DivPHrpWjepX+7TWJBsrLf7Q4MJqQQJmFKtnzQAlBGpmUTbEs2tA9ZEjKHoBMVv
pccKq0YOOS+WReE2DYS88xo3PF2udbfqVE8fx7QB+shzlj31PS9nvCh0eM0q+Hnk2NjtS4mZY5gu
r5u9WD4mg4cczWDDIg2y7Nw/wAVOUB82UJadM4VAMWY4yUpRweLVdh8CwsFRsMB3UzehxXMis/dm
BA59NXizovKNDijWazVCE3hWq7b7MZtoYiUveWAeOkly+7jBNvb+eWzTZ3XKtlq40uOtZL7o3ft9
Tm9FBW1XaO+Z0Wjx7mMNPfwjKpu60gE7xcucAJ0FbiTIyArLvUcqOU6cwEdpHqtNNtowppv71G8v
FNSROMS6ewm5JFa7mwJhYVOa3R4Dd7SzJpKIK7h3UuicJ9mtGbkmxNhdqTMzz/eMbh9H6yxx+8Lt
MdrjHwSdd6ez/l7fKSrtcFyoNgKrGEH6tejUoVeZtd71+6aPyhgg3km5FZXMdDIA59JwAoKlZaUe
Rfd5RYrBl1xBrPPV/XOdidx8BKZp8ODFawR1w+uPCKVUjxpI8D6dPHvwgSARDUSoVI7CL1wf8rLo
7oGioGjIJqAHz8tGrQcco9k70WPtz6OS+6DIOGRuZXR+uwNlFFsj8PjR5s+4iAlq1E4SI66AKqiV
4q5Q2ukQCJh1UrrkozGAyq2PYr1Wk/GERnSFE5B8Z+KuzxIwrZjOAcQcmsINlsli6iZzyA1prwG4
aFSxDGs6F8kh+ewjO95Z0/MoR0TsqNe6WrxtnvFDq9E7d1+Zeoq9jaiHlIfBdnvu2CM/I2ZhERRy
iGyWN5UzDRPFgbwPh7pwxkqsjCcri7qSaoGWYzCvQEWHYxIXBpUArgcgn3lgAlfNloe7Vk66Jpmw
zsjoiILRs9RqMd5oEoCaErW07DwxnHGKnEr/5+YYRVvsDMHoIRJhmNK7FgBfipK8TiRpr6QCtuDF
uravw6Y831eahVNFMxA6ufB8ALYpmysqk6pD/7uPU81CaSN2eiWQHON4pFXw0O4BRcAxSrdaCh+G
eBBNZDP2KJsHK6NpMI1ilPeYrpQB2acDS+tXUmlVeoiGPDQ5krzwZkH1y/rGC0OF/6b8l1eoa0R5
Le1F3U5LqhrY5kYKxQZ8Pha8WccUYzjDP7bw1zSZUESMPK3qzVz6BsMo+sfWzrWSAoP8/t0tmAig
xEIq0YsHlBJTvpaQuMSjApk+aW+kalfRSWuklCZ5leHdksRlTtGvi70hZtFMth9MGEFLBUA33v+I
WyeD2Fv6zukDA+IG1xmLy0xhEDp8hCDJK+SYTHsA5pkrRZWx0abQ7Vs15KjlEs05BgcoG/InqMZd
Mw6g/GkAvJ60H0ZzP+rBYUQFkOSKVWHVh7j3rYjD5NJJo1sDBT8D7XOAuLsmmAhKrTbAMtxnWf9X
EGBYEWiTcooWS8BOrrMopkJekzKuONK7oCzwAlB/eFe0wbD9ulIVyFU4wOahS1BwzKFvPnI5tWgT
1d3IceILlgAAHvPaduy2RcvcfOgXDsdKUwSa2GYAjCf/uekwxh6XTqsDiwixyX2ZuY004dVQP0Xa
BXMEN6C5cS8UVQdAOGwCUIOPUq86VxYqkXN4y1SQKEZTJ/Se7cvztTCfJFigPfqqQ5KORbuOi57X
Kb50RXi944cgFigMzsd6cWx93+R9YkTK3kzSaS8q7Zca+A0t0UnJsSrLlOZRYbTeojTCXFABTYuj
OFH2XqL9GnrtNGrNUeh4S7wXycDrI/hAiA7MtGuGUI5G+TRJFTTayADwGXxrNWdL1kUpTpwk3OzC
mCgDvOhwrwjD4djnp8LF2U2BqAm1r8vAhE+2aIyiSvmzrESado+KIKzw3325W2ANFTlYDQlTS4bK
slYahhy0wDzYt8NbNiXEwnCbzIONuRU7VKEhcejARO7SMJnzE9Uk1AAQrgNEGZvDrWJ8i/Qh5hik
RSLouEKhZV5lYDIGKQ8ryPPgg4hat6JdljnKfr1ZmOG/IQRwcCi5hmoSOxJjtXGRZ1qpz+CaJZWz
FHGPP2XN5z+9GVw/6qVYdQKzjrm/a0kQp0qNsORTx0LUOhWd2jK6ct2NCIFIm5VS9PzPyUHuRNTi
UBnBw/qaXNt4FTDdAmOfGFVLOqM7qYG51v85VAf6bv4TfMzTogpDZmrLHiDUobEPhHI/UwEI2z9O
31jo9URmDdt65kXyjLRZSarnieAb+64Jf+DR4qHKZ3yWicmbxLt1DzMhoNZ+JylhtK+PTI1Q/vXM
2EBR8b2OhXOOFUcpVpRLvATBEiEN9Wx4BiwkN9kNqVXfil4RAMJZzy3q90Do9THWLgLZmXc99ynd
rPrs0aIptiKuB7BZjty8K2Zh9y3QME2eb70NWBCo/M0TFkBeH17QlBYepKCkeAcpr47AYiqE+ij5
JR6pnGzoMlcwCli1B7hu9i3el1DjqcT5yVEY0MyXA7cqwsc8zbNdZtYcxV0wRGgum5exoosWuWuG
sxbA7W0q9ogaAlTmiSD5LwY6nf+6r6+LVOZKGeJMRGDs1HUYy5qXyaUMZKKoKEmmyNVKQvD3+z6Z
W/8AmPjvtm0cH2JLRsbLQmr8IgVAfGMkiR1ZGNtJBFGhpS4Nzn1SixxhBATQK5gDQa/9tUTkoSxl
fd0gslPDjgIjuAP+h2FyKhrLVOblzzAPMODzv184WMDuTqYZdIC6iFLrGWBGkatngWnf5+VGuoHc
C6ONZRWGiAQi22Ep9ADi8wF6tG9Tn1Se+oyFcXatwJ0b6knJa87RsQ0+qCIgYAAzOL4548s6C61u
zdyKvP68E4FGRNpj4CIad9Ha6FRPw+rrPnffe0wvopQbcowVB5aUmOklyPU0J/pADnpC0opWjkKl
F3HvyG/HigqPFaF7gzo/QverJ6kb21seCiu77ufmS5h4KcdGX60fAXF9MA373fwdP1kuMsLPRrGj
P76aj3FPA8JrJOdSZYTIStqmSwtQtf1nNyX1WiMjlR28grovokQUr/hsFRx4+R4WBvGG21lbL4S3
S7SqFE2c+/hDCUgjbPStMBd16IDN8+Jr/jiUNHxrXpqvcvQpqheha50n9Wd0xMxFBmiuX/cFgXkE
3nwPYx3gkoK4rnEOKVEyshJdbOKgBeWY7+8pnnvixoT5tSXqdVeBTGfHE802IsCRiX98ichH55BT
S7QHwFD5zzIdNhMxqPEertKD/HoU3dWb9YHOiJVHKO2+RLe3j2+iq9AnjaPxbF7sv2cBqEcYSWzU
ZIfJvCSNY0BhDueYdHZAA+o7HS03PuVh5XMpMdIXen2aFyMoTa49nCM7IfFjQ2OXc+xsnuiGI0ba
DHUwQw+YYue2Iu/dptippA7JNrbXvLQNlyVGkLANtS20BCzph/jYHtvDdLRWRU2SFU93WRS3G64Y
Yap0PQX6I7gqbEFzPEMkHWaPBnkjGST7Og3BOitJsU1Tig6C0gQq+Qb4RNXWj1wjd+/rD5tU/u/H
YGR19uSodDMfY2XY9S0bkOxifzCx0ZsA8Cog8eHRGEnufplrOjn1JtpVh37NE9jZNN5q1R/a81P0
wpjoE959aomDGCrb/BjaXfVYqWhHpo2jn/MnzW0CV5W7f0V2HgVDs6uICIlheQDIV1fHZn+O43Xt
A0L0FH2mPuYtUyfrUiJiGPMvJaF4c294I9jM4/o/p31BmuHYLLKwUsfZbVlHoQU2NhlG29J2Y2FL
POC6ZVpYTGKgv1HEQvDr09V8RKJDh5tt3HY72VitU25S+/O+/PCIMKGmannNMFZgSN56K2uXkDfp
JeVdGFPJ+u+p/eGEcfZxm+f6NFtfuT/Dtw0xbR7UcdWk23HcG/kPk9ccMSv7jWCiePz/R8f49Mmq
sJivBVelU3wqW4kqvHCJx5J6fTnNZMlV0oCCRuzyGWueYUMHZ1jxchIsjNDN2TEm1CuQJU0UEDJX
mkxCZ8ywUZm+yWQbtXb7syemY9L7MsFOHf2XpgUPJGHpApYLXjOX4tEVZx5o9tRoqfeFzWzBW+w8
Jh9ZsUvtxDndJzgr7O11/aHHXNcYiLHXBaDXaJ+60f8o3lHF7n5YTckhtBzlYp7u/zljri1AS0Cc
dcFwfv3lDySnj6r9lqz7db0eOCUZHk/MvVlZGAVmZCHA036GOfGePVpzHiLLPu+CG9bniWquNnPA
IH7FP4KGZARIjjvfFjhGYtmPXxBiLG4aYaxyGnFs4dcrjKy7wZK50ZbJ7l9ZCpSWUK2fBY+d5RtF
MfcyLL+Ca42P/vrBoD/Tc0TW9+Vt2WlekGH46RRfbYChgbhEw9Ay1RIXBbqVfv4ZfzZO+opdFvp+
34ekWwnbLyBzlTuPk2JajHsvvoBxJN1UyX6l4QsiPH/oQGpXWpnkw+cd6Gy/b1Trgg7zJI4iv2jM
spgPNKCR6z2atrp5S576tcQReA5HrLuSkEdXvBqUcsc/BvTZW8cbzK1xbBOPCuOvpjyJorYCFeUU
nHUa2aUtutPX130BWbaAf46NtYAYqImwRgtkvN/KA9Klq/S35Zi25wpPiVMctj3hEJxN3J17YjHp
ciB7+3oKgp1rkIf80Kz9lbI9jsTa7KTNfWK8M2SMoBiLvdT6oIX1tB8BhE9z9uorrx7Fo8IYQC1E
tRrwRcNZPggtsYhPxJNxMEnOEfH5d9iTw1ioiUw32iGxVAL/fhGE9lJTK+oYj+dG7BQnFr3K7sIw
X3VFb/FuaSlaQq0GaUdkApFimnm+oJVpU5eIQTqcDeLvusfiwSrsyFaJsZKc3CPIE7sB2ZkeDd7/
1QPngrYyRyQXtFETQZNQAtpu8hA8eMFj57Q/Rcs2HS937gvIovhf0mK0TNNHLMUpQKvNd+r0jnVc
SWiP7SZxTM+OxUe9RuF9U9sytE9d/Y/Emeij8YwsseoEhuTLO+xsnfYrH0/yOb5qVgDBeuLQWwoW
L5llow8xSjo1Bb0KDU7Oa+gIVNxoT9kuQW+V8+bTr9yjOccFLcZ1c/sL8IyAeYA31PV1lqYXYtBs
dkHPBxeA7Sp91gmylrJ9On0JHB1ZjBQuqTGRQqikMbB3QC2xx2MRU0wJIqGxnUZeSLJkxy4JMZ61
yv0o1vVsONuYaEOLN5HJev3lOfqR9wxnh5a/o9RLUoziF2JUSWENnl4B/UDio/qhpLZJOocnIDye
GK2P9TCAlQGhnQtA6Z/GLtw072vboy3hhd5LRvOCJ5VR8sz3pbEYQcp/QRmj3gu2zT03Hg1Gucc6
SMIEvXbnl56+7uLju2K7gY1Cl5MWhJ6QDHu5r2HfueMbE/1H1lVGo9GmrCdtB3Oye6hp7Pz6VZLN
wX1XAues2tHotHsq7k6+vabDga4zpNY2nxG9/xE8hWM7RD1AqyqeNN/ioXBjn/obDHTS9dp3P9dd
xqM2H+I9lhkfW5WVUrUTWB7pq0GSB93WiUQjYtg8OGzedTKGRPOSRixLUIqJHR5V29+Y5FPheL5v
EJUbfoArDvR2uFgsP7k2V2ZfJFgsLEGv1Y/mIZGd9q37pRN5jwfos0J0Z22f6ocT7XdIPrkj6QnO
lZdOXHT1Fx/BGJdmqKTcCPARL/ah2gePkuu2HyXpNs8/kWzzeTgPi69FlMb+ZpqxMHHeVbURgV5h
v7x2dknLv46UPvH4WowqUKEHAgNw4ICCfH226TjWSpFqOFsEFk6/CQg1eA5g8eguaDBHV8RACcux
rvRspx+p4XRry9HtvfRj25LdASAhvOfvYsYdA+l/M8WcndVYFbByQFB8f8camW3suz55fn6eSEn9
bbp62JwDu/TtYluevtZP+a+ndeDQH9QZvjrHpz/W9PQE28cT5JnPGzm++CzGliexiR2RgMk6v+qr
YTduOEZmtmR3fv7bD18EaQm2tBppgZ8HILe/Uk/b7frp6YlzmYsa/4eH79f6BZG0M6SyMkHku/fS
rhJUJijH6c32iWUERUc0JmD9GGqdzDmJlaS0SNpB9INnJZbsIpY5JnKW6hsKAKFCHzZKjjor9X4e
F2oEvIxz1kdu0fZUK3vq6+us4nm879D4hhSg5ICtLGNDAQuR18llW+so8p0PvxR9BdDMhqS/n1Ma
uJajPq5W1DmJP7+q9/gvWq0i56vf9WTqnE/OvX03k937Dsbztk3QtWU3jOdX+4BlpeQB4+oETZb4
FOxpICtakRPW3ePPV3LoydA5O861SrenriuAfDbQ7wa0O+xwx61cyE4f6QGGa5r+LAQE+wa23T51
1IgUu3DfOBbC62Ylr8d/Eddck53F7YKsh27EqddAViMeLsDc7E2SODxX+F16vz5gkIFmwGgjSY8W
rmsyUl9XiteO/VlfaSLxtn7mWCQ7TTbKARaxfkWPZWyrtNhnlo2JvObD/ytDdb1G1/mhe4kGXjR8
aw6uv4fRIqGZALs+RXjKxJbW2bmBdTBSq/VfhVgA5K2WgOJCKqksz9bYmUexV4yQiH2LgSpPzY2M
9Gqa8Uzgd0no9pQwn4uCEfrT2QHz1IhkDx0HyMWTHIACJN5WIlGO8kNtH78y+qM7nKJD/vO+abx1
cvNR/CHKCJ6oKJ3uGRJqAKvyR+16DyeEQuv7NG4NI3Bh0VCFgUF1fh4w0bMlY4+TXhqzlI1O7AS2
tvIpUigcPV5Ih17TYfQ4SZuwLgvQwco3N3yZ3OqndEw3BWkoLzH0PSvAXtYlT0zsLMWjEVk5aPXb
bH/GANVDiY4Jww5iR9m8wnxsdz7RSELbnUkbW9/KGM5z8ufNyg/s6GNyVHeiTri3nMizjad+PxLN
NuyIdAebm6O49RrXB8NccjvEmJ2BfEOykk3pHM6mbTjyRifbYuVRzjUsSdTlyTA2pRInLQFy2Hzb
r9Dww0dGuQwtKfAlDSa49qJ2sgQVpz/f8zyW7zvN2qDCQdgW9J/nNq9Pj4kDS2MsA+Bc/kcvH5qd
5zq+zVuRtOQALjliAkGv1HO0boJIeZBW6CzgdTEs6yAaiIBbh+4ltncy8bEVekxR64Ok+r+dj696
9/JvtPwPBeaY2noQxhiT+EjCjU5kF2uTpLZvc83kLKy3mveHDnNSY6sblTC3ymjuw2tCX3Pimm/d
S+pyg/PZXtyjxLgt3wu0aki+OXoIV5Gd0ozgGdyvuY/gZQX9wxPjkGpRjBSrBCXsXjuXBMF4T9ST
TtByE618u9zxcF8WMk+zUP9NkU1bjmVaaJGFU3ypn0r6e6LH9MG36X2RWMgFXVNhLHIUqHFn6aiE
aWRyfwW2+ObtJYq2McOOOY6MyxFjkUM0+4nefFspaR0XFdnPo2C36393cnhtw0HPiKMsYocuCn6t
yd9tJu/+E/xzQUwiIP1KeF1hC7kRHN8FKcaU9tlglLH0TQrZCjenwU/Pjlzh6G9otkprWnI89bIL
vaDIGNZa92W/yFBRjDaD/Ss+DNsJbXa++8QL/hft0QUhxloYXp3Vaozsbum8DgYhsZ1QZXNf/GZL
cKO/FzRYSyF0VRhZ8YB6+WsCbUq2nOPiMcEYCA07kg2vQFZ1l2yw/JvEG1SGTOc+F8r8K/fYYIwD
MMi0VmhxVNlr5Y70PTgdMEuNKMGw0VWzFam0SUllY58CeuTkT/XNoFhj6pqu86Zjl5Bb2+NjvNlq
G0Aw3/80zpexz+pW0oO8LCEtB3U74WE92iGu8T6N7yftHfbZZ7U1NG2TqiDy0mXk8O7RBDGLZlf2
wXz0VHugIgmc4/aZWE64Es929htrmzgxzXeL8r2PYIxLZYReElvfhswi4uGAullMivVbujn+oPkm
dPVnXmS+IFzIOkkzDsLc1GwxwmUlQx2JftufXycXCe5mXdv56Z+n7lBiQWAxdzVLmG1k+Jo34Ibe
3MaCjVsu0glut4MvoMIKsADky6Of9y9z6RxVDfMBWGWNPUdARoCsXzw4yzhThRHrxM7YJ05TPDkP
bo6uSgSkfkhGF8DXdrYyn4F3JT7fJ60uePMr0gyrgpyFWqbCmJZfnS0g3YWp9siev+A1OBT2Oxps
iXAsCf4S2AbtXflRPQ30Iz4NR3VHab7fWptZ8nw3WRmPnOhpofMYN3FxMkyMLmtdpaVzuQt93lTC
0yHG12hOH5HWPZlH5+gdtQ2v5LzQcTFT1dB5g2AAo/6Mh8GYeVVmISyYAoqtM9dr3MT2sX2MGhQF
1O2pJ9lWsDVS4MXGk4b51xmtuqLOeBstxUO78pAjF1fy6iA70hpRvDNsC2K8Z6v8Z84T9/mOWYI6
dnkBkAxdejf43bFXYAJcBbsaqTaS3a7wbiDaVtjOPo73bvgeobihBnQG4ONj8gqcXgt7lbRDFxso
beDJZexcV3HlrUGih2oHENqjsCocZ/2EdnLi0DcsJv3BDZXn87vzASxcOYLKPGjm2kqDt6eEyCFd
YZnxIe/JcYteWKUnqP9x7PVSzKcC890CogPGjDDOe831MOlpUCgm0qDydnQU10Vi7/iIqqb/132N
Xih+YDHhBSVGowEcJEYhsKTO8XpAL0gCFzi5JUmpgnUw1D9naJ+e6GPoOMJ7RH0bI8wpiejaOEuP
3Nr8nMRgz/ryYxj91UZxzNSuGs+WNwzbrFDidzUuVVKUXbDD9uGQemaK4Q0xrVYqQFnWXo+Wd86J
8D6CUWcMn4adX+LslVNkbZKMNh3BbuXObTU7AQT3G2CJTdImtEA3KYAYY1czbRFGjYdmtmjoL4+D
Ue0WGN1YbGigclLawl4daK6sjHytxhR7joftIQroOB4NfxM2O2zxW4l0/GUo9v3zWEqpXUkIE2VW
jYzFXJKFAAWSaOs2hgr2no0zofoOEcQTr7yy5LMvuWYizizFaKeZgevGzhER/XzrViPhMbUQdV0x
xQQGGfK1eBWAKUXG4k8iSwXpOyfc1AYdMa2TxkSdHiXrZ2t9Rp2rh89hcxYxN9s8pVrLmWpeyJ1f
6yBj4+J5KDjJZm2fcnJIydTS9/AYbQ7ZJtpUn75jOIVhhxtj1doZedNWsu2YKbV5+Y2F7n98CHbf
SArGs2bImmuzI3iN6GmhP55fhtd38/CO2rn1kayONkE0PEfEoc1LAi6L1wVNRucLLzI6MQJN8UmD
YZFOh3CtOkpKHgO7Wfe4HkxLeZSXLlgKia94ZdRc6Mf/irWhoXRdrwVrbZyM7L2xVupgY2E4Oic7
NEm6aUzLZGdmrmIC6+mHIm2BKqykPzFAFNSu1RNx2hlFTcrm0MSboqL+6b4GLjzBAFI0z4fD3ZqA
eb++lVrUUVkpw/GsuCoVqLU98rI0PAqMNkxF3QlDH4zndB3ZFk2O1Pq8z8NsJG4s+wUPjIhLYjta
YjXzQJRfdFjxxGjRaPz9++g6uj4jD9tm5WYEB/aEQyoeGvJGvV/3efgO5BgmAHcxlw6BXwB0DcYe
JyVqM3gIjOd6K69URwOl53hv0d862uO6J27osXAtV/QYyzupDVD4BNCzTnM2HtnxGl2h+sZf9a61
MjBRJqId4nyfywXLCKxZzOiiVweFhm99vXhdxJIyatWIQl4rP2UChoyso1pJpG3WmY/8evF+n9zC
xV2RY0SvrP3caiKQU6CGgmkQNXtqTZNGUk6s9CeQ32gR8t4JCyHsFVFGGn2p1IE4hjgD4O4v7ao9
pHga/gW8yR8heg7vMzjbEVZoLs7z2+ZenOcoNKmVxCjQBn51jvPArsZg/b+RYKJFtR3lUU5AIm1D
mlW/omTzLwgAbmMGREK+k8XRtgwsDGxnmTBjBKJGTup/3uk6Y6L8ocB4AVMIjTD0xvHso1k9sHuO
6i4E8Vc/zxj7RDFbZVDAQCi/C3JsW3C0gFAl949pSV8vmWDsQy20hW/M96Bh9aDZAvXHwzhQZlEr
+UvjgbYvjBlfHxljHRIpMcIplcbzbnf4Lrkj531O/jrnlGzIX/vO2cd78oaRTpo52xP2aNDs8Imc
MYdp3tEy3skT5CGPQnyGOHWkVv7qO400Je8duKhFF/LBmIk60TBSnYjjGd3SqAj6vTvoMkdIvuE1
blT1gghjFiIrbMccbxC00R3c/jkkeMUT6ziQ6PT8rGDPM91nZEtOIfYTPZy+zOevnXX+3I2r+2K0
lIW/kFZAdl07M0No4m5IIa3iU/A4bNLn7kFap58+kuQ55/YWzxW7XefeNw1xn3xNSg3TFmjwuD2v
yoipfAYtN9BadCgXJBjV1iIz1NMRJBBSoSh/eJg258w9Dzvk/lYrZ9/bBTppGzzhT9bm65Nj6xfF
84I6o/lB3JdaZOBOrepVK39mmZPWnPtaZBCnhwQgOn6AOXF9hsMYaUPYhdNZlse/AKJht9ZA/aH+
bEuxcaQ4wtqQnocQssgXlpboWPmDHRQGo3ZqiUavKYync1UevPhYNY+SwFtew6PBMNbmjRQCUnA6
R+avvO2IJW8Fn4c9zyPCKJ1qJV4iWhFMF0DCFWXTFZJTIvzn6NSioGO/CuCc5l1jrKBPRjG10pRP
31W0nbkSiEQE6rkZEVa5PRJebWYpcTUDJAPgawbjRDR1LRVITIyGORQTIt5DhzSORQDgepZffj3k
Ty4p7b1RkbfqOX2syLg5ZXT9dJ/jpczO1Qcw/kHVhqZMk3o6716HkPiI5B5H5/CrcN2UPoe0tJ3W
LkqafThb2a5QoQofUJTl5XS+i+I3RvXiHBhBrdXJ15W6nM4vL4di/16TX2NOfbIS6ApDff7jUcYo
WmwDjYpEeBZw1H9RNy+oMyJsToIwtGI1nbviSfVPWJS1F4sfngb8ng5BrcdbeMy9dkacB9HyRqD1
4tTRujE67w+W+6s+DGTzO6QrJ0IOuqL56fQk2E88T6wsqtIfZtlFJFobt6lszbR3r+bqPfp8V39M
iKc2ZOV0Tm+/bT9O2379tRUJfesc50dEeMWQRTUDeKYEWGgFSIuMuW3U3g9SADWfO/l3LjxX6vm+
VPN+n9EqP+xVoeigxlH6Hps/dIGT3V76fcDSYIP7/M4DeOy11laRXEtDo09nQ89flaB6tfKB3mdh
6ZYAJG3NW+JRlLppU4y7aSoDcTp7ZUiscdNqL/lo36exlFWZlyv+TWTm8+LVMalWHUXaBK3TXJ2K
CQYxq9P5Zyrb/mPj9C66MduUGGcO2TlcYJUdQI3whUDLAxoto+yiEaVy3sLX99EgRBR7FEf0FflW
kxO1xzoGrBUF9jNNFRjjnT5a1iGMJCMhgDNSPdKGReKWCVAYOdZfXvgubEUDYj2wgLEHmf2uUO+r
DC0UEqy/INMALVxueUgP5wmVBOEHSq4R2VpbQKFs1+t2/bL+58eCJmAFYBXAPhEBSnV9G4oZpqkf
TdLZfj2oNNyWNkLyryeOrVtqPLgkw0Lzl2ZcmdoELksnJejpSd8rx3/jd9rMn8vc8hUdRkk8LQnG
tAcdYY147vDwawCkEJ1WDowbOT2teT5kKfGCVhG0ccwODQiQTAip+H45dkCvPaNtNCfBw2YFY7oX
XWfL0c1bd2FAOjADib5wC/gbjNqYiS6XYYuBS9utyfi2pxMv3FkI7q9JMBbMM8ds6KsEwf122hFn
vz2eeOsgFgThmgbj+v0ynITSmOdGURku6YbsR9vhHNVCjeqaCKPrcojwImjAyE4g6tsRLQTURosL
z6txD4xx4YKIJkVEoUhKHxTMqWTPvMl83qUz2umNTV601Xzp9dP4etKfOcaY8/vfDF7YYmvQYfFz
/H6Np2RGaLM6cezLLP/XCnl1FWx7R6h06AjoQEEj8yR8SIP1ev3JuwkeH7ORveDDL6a07DRcRPxh
fQC1jDf7sdCqdc3GzOYFgSAS0mZCVzDe39o6X+GotpCqkTzx0H0WmumvKTF6rkX/R9p3NbetLN3+
IlYhh9dBIEgwiKQCpReUZUmIRCASiV9/1/A7Zwsaw5xb+9jlJ1ex0TM9nXt1gXy0AkrDdn1srePx
LbK8bWG9b9duiWGeC6Ytt/DSOD45782wGWShDLF8kT5+8fj20BGycpyEPHFe5p/qmTKHKQgTKVxo
S+bB5InWYL9CgZEQNGNAMSPAIMPrfZGbAFv7SYR5NINZSbNazG+a8mm/BdDWxdvvw3Xb2PvVLh1s
syQhWleR1eVQ5rCnMNmRqKNz8BIoR6t2j56XVV2RyI3njWfgSMX9irw4xQLjuU/oM9Vfv8IBs1aG
JXPfw0S57McZ3LplRvJazoDjdBZw0M/G0/MaFsNdkAfdWp2dF2dj8YT2L4rwn3tlR01rozbDKAe5
qkJ1A6U4f2f/K1X1TYJ5gRdFw2QbTYzbFUkL6wWweAlvH8ZEWfvnsTGPz2ywSqJvcIFr23XdT+lh
/rBy6JhXYj2fOP48944Yc3vRI12/ljg05PQGd+uKuKT52cu9FWo2JTpA+RhDfzr4P/ljrG8nZOe+
RA3lcfBb1zIf78v/X7Tk9x0xdlftcjm/nmpwdEw3a0wdP6I0SyKv3NjcPhT6qX8alm9ajCpJ0VuX
SAVOz15fgAaBtV/o6iLOIUaHmWnzDMBEIfznyTFKpUiUOhAUSIbvn4i9xnUtFg+dNf9svD28yyUG
jE0MePAM21/8pX/YZIdrsBgFs0gzsHkKLfVtCVE00ChWexxhnDag32QYv7kAbLaKMW1kQgsiLLSt
7fW8xgaJ/sadG2MX4l5P1/hsYqHxo28f3dpCNytyLZpNHMc6lHNMbPKCDh5TjMpQr1GfXqvq+qg9
qYgy3cXJ+lTsOYbgXjHyyjtC7lUxykPWxEYvVIhIXgCYLFzXxyWm63c7zlVNtBL+EEWV0RtiJJdh
SOlADKEzUAdAZ+zcsRzPXJgwKJxj5NlTlVEaiV4NppCVsCUnNOjebMnjJ/mN/DhiKssLbfuDo0f+
7HP6ySGjR8xIUWItBMWUrO1+XbuwKVubQ4RjrNllZEmAVGxbQjqONnrYHskCOX+M9GJ22Dcc3jue
SL79ZInRH3VaS71ogCUf5N5AL3L35DNw506O/kC866/dx4fAgbuaVPeSZKgiMr1A62EkEkNUNfx7
SIrekuIIKNX7Rzj9oke/z0hi2V/zQO3womXyjAmGt7ftAgk9haAZyMBReh5HFCegAXCKI4KMKF6A
GiAi8Y8nhvIXUMpoYG+5htO93ueMHswfqmpEhxHADAjhatfi4FRPsfuX+z8+kQH7yQVjukrtfNJn
2e3YAOCJUeiVuJStpWc+9ITrCk4qwRErjOC1+rXWuhkGvsMMaQMUCXmJiWl99E2BbSMIsbcHO6bB
Tokc0hZq/ZOqIyQPACnC032TmmFEi7FTnXxFEyS2lj2abrItPVQ7I7L74DkXnHdzy9mNvOcm++/1
y4d4rs7vX/9E9ePH9d/07ejXw1ro2ow6y8/+/3W0vqWe+1jNF3Mk4leD1dvOZnOyT66HKI/H2kS+
8Sd1RifoxrXB+h+coI+m5WGRiZhCP2P43W0sq34HXKL34R2eBJ87EkTfzJ03xY4onrJzk7U0OEpa
KwteG3K+bjvJjWSO0uMI/E0Tj47XzGd5GgJn+VHfGgsVWVOODE777SMZZJTDWRxmaVPQE7RRy4CX
u0Vs1aCQ0dvW8urx6hY8dXGTpxFD5w7o1ICopikzHeMM7v8pWdtRraX9r7IAI94YbaGauaLnBoWH
wJSAbonzV2u52zUc9TodL36TYccTz6qilyk9wvhCBIhCD8RCzMBLOici5xkMFl+/N6v/CJ1vC47q
BcttdXzq3jDGxLXwk+7tiCcmB3WJxUI8VVQsTuS5Is3KVVfwKnSkgwHw5KTHJTfspj9550mxyecr
oHABH4rbQlaK2DW5+OeDuRbQ7MIbBZuOjEfcMWqjrqT2pCZ4VYh+aPDzCTQzOC+O5X35Ox6iwHQS
bESNcSwEIxmwJgOM2agVrN2Tg9ahxb62569LZ3klBw/hif/B0cs0HPjzNOnualWhqxIZ2yJ1F60p
RUSvMnATt+XhcYH4RFoQB9fnYSz466u/Zfw4ZKeNzTdZRm7KSJ6VhnQjezxuNavAFgIHTr2lbqhT
b32hj7dEn7ngoSzDKypO1C+oOfimzsRIMZr4M+ncoCxmNavk8W29IBcL9B83Gx4611/cxW9ajAwl
ctqE6gBa/rPf2LQzLCbuft6g1ADd6cDxvn+0fxHab4KMGFWhUglnGjzTiBNqEzCsmj1H/munbTi0
pqOk0UEyrql8MmtN06lVF+ZHzPStqTMcuC9zZ/PLgTfs2B6HO/qL9+SVsUOd0SXJhXrfsOTkBJFB
68b813nORfn/i8/wfY6Mw1qdhLosZ1Btz81vnch4HYt57g3w9F+wJ2SwFBewURz2/mJmv4kypkiP
6v8kU2unsf0IHSrGiswx69pa1oe62IX2xzOvI4zzHFBnx5mPbG3TREpnUl/2bNtHwVrr3hZ91LV9
mbcc/v5i1v/LHzYj/iQlRfrpdKKxzJu5DewFUZBzt24RNa/RTKZH9XdJwWrjn6SauAfUQUSDT9u1
t9RF35/mbuy/IcmJDAz4W60cT7Ssg2cDZ82L7V32xEuhTWcH/3khOjtZD5Wun846NZB4++5jTJCP
IcMS+QPu2U7b4u+zZTRNN9Nnsn6mAgtkAgxa5h4CbGPDsRgajwyjXww5lPtzDzJGSswI02fHqyX/
PpHGzrClEfXgzsbAWk0WuYHPWPyez1evyyXiooPjkEXkBvbv3y8YYDmiH9bcFSvrI0DQvFw6CJ/b
gheuTyeoRhfAqKiZFtRJQLPbNmD1ygWmnGdwG3YctTQdon2fPaOWYkxhXgKadCgwcmvN3gTX2nk8
UC+qce5JNKORdDEvjJCG0MOisgNCsU7vszGdsBkdFqN+ulBqpPoCNlKC5OHuiF4Vip23x5QZafBU
N44VPwBa8rDzuSi19z0RjLP+fK9JqQamQCPENajWlukIv61l2BAOi9Pu4z83dZOXkbJLjTpNLjQn
BWBH6mPBW513ZIWE7Nk6ABSCV8LhqHT9VoMcESyuF0S+CVJu/ltFR7HhYO0fNCA4SeRrid0Kh2R+
n0WeyN/igxHFtrygnelWC9SWQU/EHfSA2iPesP9HQozGaSKhvDY0rC7mwSvMPbYbeAeuYNz3FXW2
SJsIl9SQLxCMZ78EBoq5EV7jQ2btbr7hfY5u8fidJ3bDtBsdXTeTwlidUel4Xq9FmHws1iHz1Mo9
1IYPlie/6jwB4dipm8kckUxVoxfNHIfoR2jptWo7fNzx1NN9rwlLXn6+rRBI9k16AltrO/aQ+tie
jl/VC5ZrIKTgwt/eluLcO0RGi0SN3OdiDom/uPabj7nJ9fZxsY/Xn4/Zdo/epKtMPj8JsWq0mANJ
zFz5h/Rw9TzeyXJcYey3+8l2UiM6zenTO9v+8W3rPj5gZw+M/mGnLzKL4wzznt0tEhhd5FWOh6yi
bM88t4xI4MmORbFpOZfJsQJsnk6NkxBr0vEcAIXb2craKMmQ2QLvbfPIMDFS0gb/Kbi4ruqhkG5a
e2L9WqKGj7fHc0E5b+AWGo+Obgj/q0j8NSrdwQMA4+4/bJ7jySbiugZZnlrDK7vObSSUtovEbfzf
0Pp00IHX683RWGw27pKV6mBcIAnx8hOj4h8cXnhXwzgbanmSw4rW0G20b1NzgvbxuUNvBpW3Zw4x
+mN3HjObiIsuGdYSX8ELkAjeHpE3DVarW5nDP73z0kl/yVz9Y5xZKNhracZySWW7PdkCFrlqXqJ6
2WWVmQe5gqxXyjxv9lcMvNXWfT45Z8om5/IuFYVOBJt+/yW9njdfnFc7Md88zjn8sfSybeMsyanb
fPq1Rvd5as0X7lqZuxDFfThH+ZlsHAwy9eQLDVYc6ecSZ2Khcobe53MN7grniHLF45tr+8parOze
GkonaHfG1rq+2Dvv65CtkwJqy/8ftSObtmvaRBsMdEpAbdkAZYaXjHaPDH85vP4lzfqPDN3m9Ea6
5JzL4qVW6E3Gv9BGplvSEV1rHCo8cWGCIER1SXGhcWxVWKWnkeLxyusZ5+hEmQlcrpFuxEKKthVE
5fFSn3s8LcWL+9nldmJuJmpYg8JxfdoI1hspkZMCIPh8trj/uHhRMNsC18pK02oUSKS3sPliFZJ0
vp8/bM57VO45pMT7+uqWFhhdf5i2ad/DnDzadq+RAT3k5BcymRHHyeYIgMK4Ftmsapt4AEcIJgvA
2iJYUTg1HU52DSDKP90XeSaURnZFkrS3AGxjb7GxNSSfiKcJpkg3ya0NocZaNh5I/HTIImMjm6li
iM64Cc7oDKVQDPSQqmHTe3ZT51GzP5GocVC1p9kSfk/xpHs6ose8puAyi+okx52pxL945lP6fl8o
pnN5IwLMW2owGpFhwhySjikg9+0dQR+qjhkhrxvUynb+v5PCEUHGROeynhptQE+QLBbzwEXXFAmc
6/4+X5N+xogKFdLRPRnlKb8UMXXrBxs4cTyVPZnUGP0868eHWRaZFX1K2i6eZ+RWEuAoUp6ssT46
Nkr8J1g4+kDpos3xnwjHV9bZ8g7IDPF4mswyfPPEOun9IBtRT7Pj0eodV6NjD7SvAcvFtMXXmleJ
m1ThI2KM2VUFM5ek/yNmrzNX+O3ZPH4m1d2IBOOmZ1pqmvEty6lY4v4FWX4EqDz3/Bb2/uEEjqgo
PwWtzbr6FMs4tcx+wzqfzwvgrwjgedDCE5bOfaHmEmO0QRX216tsgJh9PJ5XJ+L3loLOUFd5FYxt
tfDq1uVQpJ9/jz1WPVS5BBg9UEyBlF/MCbLDBAUTT13wpJ13XYxewL4vuNK0oRdFdAzqoCVqrqLk
vEKxBGGpuegx+Pp8nzueEDJKYobmkbxo6CtWzmSWYvaEW3LinR+jKOTYLDuTCmG+iNcX37Qu6B/+
os5dgn8ckZ/O0XwLI+uqt8NFq0wT1J7XyOvjCIEha+8BgIW/qDxRhAWsFWiJgJL0/aOcLtGOSDMW
OZXSWXI1IShnwJRSoFIdedLeMg/lNiTXh9+92y2HpbwOU7jQnnef+vS0wog6q07SquhOtF/Vfzt9
1q4KCd0ZzjMPNmM6kTGiw+gUZbiGUjHggGUSANJ+c+qxfGfpHWJeMnY6QTOixOiVWGrMPlGobK5p
eyCQ5FO8hSXqah4P92W6Y2tEi1Erykk+qUIEH+BsH1sHZS4Y5oZgFQXG5FAC4twV59X94b0XIRbA
UtVvo/XxPYTjttijEILWAWyc5+pnjqVmPXlVU4NZcwW11lpXJHTEORbccN7dtBM/OkBGkehgqK1o
5rxdZiusPfiSffVEQizs22CHzhfXh+IxxWiVSxsIQqyD3m16OrPNt9nD/Vvi+YWsFz+kMmUKJNzt
yUGSqyO/0eJrkA1SvTtPfrxPjiMTrD9vGFpuyAFlaJ3Z4iYn2p6bQeG4hOxQShv3V6mhh4YuO7L/
pKMIDrqVnd2ZYzR5hBglUWhmreslCK2xwXYRczD4eL/OKIYykSXZoAlrXwOeab24fxE8TXrbhDFy
nDPJLPNaws+3Vr+0L3Th+e9hWS0sn+ei00fxp2uhIZJSTLrgmtHZsYoOqSpBDGd8trZV2NjlwNu4
OJmhk79JMDcRzDSpMHKQcEVfesiIxFUvPCaY26gHzPueAngtaHler9u3xJYB2PByJfkcm9jQDYV8
EeeGph2lb6YYbW0YaX+WryApvWVYI7x6cF6XFsegTsceCpZCAc4WwLnsnIk4GJHYlS31+07kaq3h
j6FfpiGYf8IcIMwQx3+YVAAjeoz7IPbyqaGjjo/D7wyDO/ISepNzbjwSjLzJ5y6uOrOjVwU8AbSR
bTErsUC2Efk2GNaUV42Y9saw30c2ZRNgyywWmVpflWKg8KCtdSJxTQaPwolQr+wtso3YD34vD5jR
iN18LSf+jtfANimaI/KM8F+1IO/aCOS34Q4uylfIMeTTSZgRAUb2Z5FmdGJAkUlJtFpH1tZN7PZp
QfbCBzoBL/MDhq+yJ14KZjqLOSLLyD8OWw+vg3Z5vNgDOT3Fc/TZ1g28Wg5/k/IyoqP9jOxy8zIT
TgZ25z0/67g1w75uqxeOTE4a8hENJuihLYaNXoEX3w6AWIT2F5S91dcPDhl6E3+o2hEZKiojpY79
rOdIoXsHq32MZS37Ww8jSlaHK48h+ojuUaKHOqKEclWf6ScwlHTAJGtqi7jpZzgP1QUvtLqViv5O
SmJ7syTViCptgPj5aArVPlMJeNdKPD+HyJ4XEcHmForyHbnC5sPe6Qlms32VIyLTjt8/ByuxTVt5
3NT1VcTB2nZWEoIGv5zk+8OBu26HI/US27NVAoslNQOsG/TLzkfl7ATd4emLHUdSJr2LEUOM0uiT
rJ+lQAV7TDI3zENSdxlJAOPbLRSBiOIytmXND5rj02x4aGS3NxacD7gvqn/iWshNNOQJvdW1YJWv
dbzJgD9y1ZEjDBy95MWt09XPEcOMNhlQMDyLJs5ViReGkBMxtdq59Pv83MqWoJC4Ipf5Uvq4+IOj
RkeNF+dNeigj8oySMXs90HoFgMqnrzgl8cMy5Jny6UhyRILRMSFWAut1AhnFXDFgnlIfppxgiY2+
/CU7B5s7lMVjiVE2qZqHgp7RG7T7X9gxTNPjvX1xzsSzOIpN4tFi1E0XYmmOEYPWs033PBQOdr/Y
xWb91g6WcSDFYrUqndbVtuoZ4AWpzUs8cOiznVnxWQPIdg3pye3mfePADN1/DjwG2Z6s9lSVvZlS
I3Q8BstF7EB/u9IChTua4rALz/eWmutZNjfVQSXvjnplm7MuALuOC/ow7HX5sbiQx/YzJG7pBYoF
aG1PfbzP6XTg8S2mbGuWkSboMLrc6BWkdyLsxUhXmpsjTcahdN+wS2wNp4xV7G2lOo76ZVcLK2hX
pfc7I7TjdvOrwAJsm+PdTueNRswxWqYotKJUYjzzwnlWvpplmZEld5brvsMn3bLHI9ubmXHdKgMc
PkzAz34r1mV56rAX+v7pcQzETZ+OiFw6YygT+rrd/df9X55ucRgdEqM4yrbPqpKuMzjbrW5fYyvd
68r8HDhdRcpnc42mqNYreDh4XMFjdIhRzYq8a3BsUQQnj8yhrtD7hcQeb2iG86LYek4rny+XlN5P
+is5DL+8+8fHUUVs+UbOtVgWrriYdTB3dffEUbUc4WJ7qww9rWKFnhL6/lIU9l8BynafAY5ksXOQ
6nUmhmUBBoIFpj9qzhZYTjQGANSfnqnYtd1V7+nrOK77Je3GblZ57NaZBUBJtJruDpblvG7281Ll
KZzJiP1bsNkOK6whkky1oQpneTR2iJTK3v7gzcJOh+wjKlT8Ri9TKTuMf53AIFCWRfeNAhzMAaqM
8gn23VjcDkJ6Xnfsw81yjcgBOiTu45SeZ2afG2JJBOeIbDEKk1w3m3eAjGYQZyHmsGbQDO2ZHI/F
6VB6yfMQHCJezMdT1GybVTrTmnNL1dvZrdcBkh3nOR+I4n7Uh+3eP29KEosglOm2lCsWLb1U66oj
1o5PhvNk2WHH/FJLRishFuuXa80yHlKrQ/0O81xXGyfnyw/c/lZePMRi1wqpLGQnBSR1Dxljh2Ca
wbNC94PXtsWzFWzPlKkKiVjTJ9WrdoE1upvDh/qBghqtE/6PMRHbNqX2sjBUDaQvRUErfu6wla+z
O6wSuwLj7UyMZukI7n1dePNB7ryuG4Dq6HWlcVqEQQaacgvwkH1GfjeAagL0EMdqcJQuW4wpWllS
ZgmWKpkNiQNS85T6X+IrdJFgU4thKuyUTxV3XS6ZWJoCtBA7d2f7dP1qYe/b8hC7Nhd/cbpsAVDP
/5JjtHyrF0aLDe+0kEAnCnep/2gslN8xVhWatrdMiHfwdhzT+JfL+ibKeHdtKYjmiS4lGba+u3Bn
1rDHMvsvroanwfefQvFNh9Hw9fXUyd2MnqUPcM7tIrDRMk4Rqc7Y1gYcPS7B6WzON0Hqc4yksAGU
ZRkFIHhGOySdf8OAJgXQpJ4y7ArMCsbpbY7oTzsy30QZZS9gJqmVDYjksw+S7rrvsWvzIThItgA4
fWtX+bzNoX/R+t8kGRewEqom6gVcIABmamI8rCjUHUC+OJxNm8x/yLDRYgREveFMA4/nbLW+WoOL
fFGxvsZ0zTB3HJQjLDeeR3dn1jNZlZIZXQ7mum/5o/IrTUng/ipah8MX79GxoWKYCk2u0BVVmBsK
fdV1MXruLcgSvQaHp027kOEZ8Np7pp3p77Ok7I/Ym5VioBgFpOSk2wHWT0cxhyue5mLDRD3A6mm9
o6oEu1YlclTmqOw+98Zcc5FOtzlWhicbjA4pzDTsUXyDIvYx6he/3Be9m62/ozrY2LAL5DBP1ZuK
so/SElu0sWT0nUJuXTBxElsNxstXpwV6ezLAb9nZHHOf9z+Be56MMikbpYzTCzgsV6fNe25Dh9Sr
1csK5sDjtdVOhvi6bmDLpYFFp6yzX2HNqlSWCfpDa+CXYZOCC0gTZIDvszTpYI2oMHeWXXrl1EvA
yJw1VqY6VeGoWAKWLJLSPzUccZxsVFc1WafbjrBljUXpBxJBFWlXOi1vQ0d174UF+DLof3PzqdkP
aE8O3dYPXW3zEQLw1HA41zf13sbkGduTq5WBOhfIY4dqgc6s6PP+WU5Wk8YEGPEQg/gKsHFUAP21
++5+aovGow29KG3mEMaP55l7n+BkRn1MkLEzon7Ktf6EeiBwinzFKb34wfOf7xOZkpAxDcawXC6N
YgoxaByPrn0BPlVScaLmyfTFiAQLpZ825z6R6cX46/KQvFS/0Z8R1tYHdynylF0eE6JB2kjjdq3Y
GTGFa8CYQrAM7Ac0CGVkRX1ST3M4B0fFidVXY2LUMxkRMy7tRY4vIFY7GNd2eNZjMlDRZVUF8L+I
+jabLRHDVgTstEDbHHRMZIsNMQC8dgYvu1lJMHrB4WdKEMb0GH46CW3cfQx6ckySl4xEuxy4qPeF
bfIJjYkwNjEUz/2lk0Dk7B59eGut85a/xo70WpskXjQqkv49ePvyAsFK5hUXGOJmRdhbG38ANXKj
W+vDJtbU2QAlkSK/sn6v5gRhoDgng+N5IqdFiXuHjPqt+5mKwgbYBTFnbQPbXXukybsruORov0kX
X1ck1JZFTZclgwnZZUmcDVVP7w+MHcX/KMFkQ64vPJ1xC///OMURLeahXTFgcApq0Hr2deK+lQ+6
l2wvqMXZZ8C12YfAQRPgwdJc4ATCqHHzyNMHO/oARljTFBN0vYgPsI9vAXAQEWF48IZ1ns8z9cjH
h8rIqxaeCvlUgo4P7JfyJTzcfw+Tb27EBiONRTq7BJczfj5DnCQsWtvxzlyM56lczpgHRgjbqCgA
piHirNDt9bYg8byzFHv1kmOa1mqJuOg5juJk6mNMkZ7q6JENYVFUQQGKNB1xdN2ZU7vkcODOQPE4
YwzyJVZ6CRtiKMQT5r1NULGWyv7+FU1arzEzjBFW9OtFzJC3pl4NRjaxkF4h0gtHMU66nmMqjBnu
S3EI0UAAKiW6kweIw8nK/bnztPRCl6cq6Ov44/nCR0PTlGFgTIghphU55qxUGcQaukTDEVH49KAQ
OSdHBesOGTaJaAZmogiiAjK0n+l4sfWNQtBdjtrcvzq+b47YRGJ9ydTAGHTKkbvObdTCz9aDRSK4
1B+X/4++/GltOyLIKKAwklJJDSU63oURsuO7bCt2hs7TLx5rk23r+ogSo4JOmZCYaYpTxFNCtiF6
qIFqMKCFxH8QULmGfo0Pgg+6H5rDe8gcQWHzioVR1kZQaYDYt4OHYb46LL0vdWFYvOuj9uKepDAq
Cgj0Zjp0oOP3S9PFSMDLsBOtnYqWxfsyOe2AjE6TUU1xLKV1ZeI0n1Pk6dFg514wz2ha8/l8g7f2
tfMM6z5JrqgwWqrUmuJSpRAV+2yrt8a+iyvb0iJ/luwl7yQnVeKIP0ZbyZEUGlGDh2B3FMdA3hTH
mQotz23w5j1uRocog1bliQEdLyDp0C1mm8yvf2++euQuK+6WHN61KYxz083EMjldcIbVm/yCuS9F
Jo1Dnpx5CQe/ARSGZyjzHRLtUDUVN0M8aaa/D5Xt/S4viRKLZ1B/rh2sFA837rqdyyeCnVPD7lV4
2T3zOo+nrc6IJKNfAkCC5gLWB9PWMSjN/Su05hfWQDxzL5LzxhVGv2QnzIpWtYqjdSi8a9mQmaO8
eB/3X8FUaDbSYory0yVAS+SsCHq8u0qex818hnnKhfBiNuv7ZCb9NfRrY+EYNjmqAvO84RgbxiAZ
6DyeDxuPPxo6fVjfv8+85bQRJK3T8PuVYwM/mi7LaN2rjTnU+3xMO7gjRph3HAOEogtMEEKTu2Wn
+3AZrgfB0lpyXu9Q+d+ojxdO2/5fFNU3c8yT1rtzlogyaKoA3yaCg0XOKEL/NsgyqsjHBxdVYFIm
NBliLIg4N4M5TAWLnLuASt4Znul7vj09qZiraJCKbZ5KKwSMNX/kkvLwh6XRTMNARz9ybzeAtJFr
KmEsoTED7BcFmALwv2dE9SLRkhaXMxbkXEnqervMkoR/ZQNGZJnnHJ2HzoylZICnijcmJtbLk+W1
vidzFbNK3+s9Dpn3LDfYxSMlIGVrbwWR3dzG8hF3jyGJl08UWB+cl9erK1oBeVoul+g4PdLQBi4M
ql8fH8ByszaviKV2UDQc2zstX6NDYHRAiIR/ahT4srXsqdBoGyxQBFyGuOC8Hfo7906A8SZaATBr
Ar1jsLYu1pJMwoVVWl/yQ+FrDofYpB0cMcVonF7ptErKwBQ8zyO2HiGZsBFxgJnFS09PgiJiZds/
ssu8l2CIOkO7UlJAwTHmRxk7KcLUCVYeRfbxPAvgtg3Regz6Y9Sf+oVYLIXxjtZHPM7NT02q2tHX
sBpKj0I1E7A092i/Db7cuqZ1M//RkxIS7sTSzdW8d6mMcmpmeiNKMsjRKu1gR+5iv4i2Rm4hKxYn
tgelGFiG5JVApYAYH5Z049TumecRT7oC31yzuUyhlyMxjSFbuILeeauxISxYyXNM16O+Sfd4ffy7
MGpEkjrPI5U11Ilxza7gPEiJWy2FhMzgg8ydGNs6PPW15XYTcG5WZ5RVGEQYt5mBoK/M4XyIJ9Rc
loIfYwMV8Co+eNmk6XTBiEFGYykJNoUOHaWHNvnkcN16HsA8OdqHo/h1RvmkZXwpVB1EUEA9AUIU
ZVpu/pmjenVG8SBVLyVtE9I1xb5ruqpgOTBkwH3lYWLwVKnOaJ12Bts5q8HNM/xR7FS5kBA4/HTo
nXNstzTznXfH7sY+9XqH7t6Adg70VrLSMZcErYOMrbgRAN1dL752KOUEluZwPVOOHtcZDaMGbS3M
zjjOFMs67Hgn7+ncJcZPrHxG/jc1rjPqJVG0EA+b0joT/7iWckv4KFFixwpTotr/Lib8Fnk2WVvm
eaPnKTXSb/U8fQrXAGA8AL6pJ7MVL9sz7Wb9YzYMRn/EeXQq+wIqaw2d5b7niHhzHxin8cHz/6WH
POKMUR6Yyb2mM6Dr0CbGaDsgpMYJ8gbHePJvMCrjcjElowipGrbT3UVHXQQNkjbyBbztE1xKjN5o
e8mQ2jPkHyNWtzQj8I9WKBb4XD1PT+bOSzMY7aGnYSonSjSgoITeGUBTURBu+C28nhmevjUY5SHl
ZTZLZMi6f6zXHcm9kgCPSOLOM092XYwcFtbBD5Qiz08dzu46jwoCZyx2Zo5uWsEqb0h5tcsz0Ui9
grf04Ufxxuys+6/61sx370gZDTLTzSJIrhATJHswIqpZso9NypkdO4BRWwSVFQDs2O3RGCrFTmgZ
HixqCF+Cxjt8pCSuLDFKphWlU6pVePXXpetWlnnFqnhgK88WqJBgq+J95qdTyt8vkd1gnA7iUMgC
5AkJyjUWRi2A8LzevxgEu8vMxQeHGhUa9qgNBWswNNnAHu5bQDvyUqpWUrtBz+AOynaxljEoOPfi
bW59JOsPhDkcalNvZUyNEeEBSbyiM0ENUzUkt2Pr5QrvhBuhTuUlx2QYj3vIig5dKaeb0zAjKfAg
ves7r8Y0KRZjKoyU5lEe571683/Q4B8Dww3g9KhmcQvkkw3YY0qMAF6rREy7APycUR5sBqx8w1y7
RRsdET98IWYxsW6Ud1dTEdKI6O2jRpKRqXlwjVR6V0e7E8DfKqI4iQiQPnhCyCPFmDrVGHJArIAU
Te4ebRPpi57UR+UEas8f2fF/k0J24kAXkb0404sL5tFBHoh2Ql2XVhsSHn7HZHfU+BAZg3cGCnpo
1ODsOq8wQua7mCw2sPkCvY4hUU27Qhe9JfiUvL7Q0WIc3JK+XHyZSX9w/CGMPUwjqYsa+vLstd00
BNSxphx/vpAzQAL245njgE42wRiKYSK6UzV00zGvIzrN1HhW1nCqMUENaf0v0hLnLul3/6m/vskw
TyM0m3ZmdDn0F2a7MHAPuLwnWs7heWMcOuxrUMRBbAz6BBGHhLsQ64pigB0SHNx9hiaN7+jcbhc5
enZ6hIaAUAZDsLsuRVq6eBfgwCObR20O0gI+L8c7Occ5Jkm19ohkqWKPlZGBJBqbAWXztpbd01Jd
twsBlbgYdtW+z+NkV+yYIPMq5K6bGX1Pecy2FWCUvd11ziHBuy/6/yOe+qsyZG1bgqfjsEorYu4S
eEu0b9T+4G0REqeN6D9CyI7hZIqWCkIHWX8+QmXZGjoCAG/kAXmBwxWV5jvSfptcH3GlGkKoSXFF
40dbsLaRVVTk7CmP+vLroL/SvbD/H5thedwx1nSmShpwnEB02D5jnwNNMSd26aer9BG4KrzWx0nM
qLFwMIojbIo4z0QqjUe3OySBDTcPK7tQE375+PriAvdPuyTfd8coEKEOUYFWQI7ikRxt+JqebvWP
XAUy6ZMYsgREdBP+lsAI5LU+XbSzYiCVDPSyfqc66tJKJDebc+PvSY5GlJiApJVSJTTAFA5QfUkw
QIXhqdkCOAUcVTVV7FLRASsqWPQiGlhV+fONSdEpb4JGwTNW5o/lu7nvX88V2ob88P2+3E/VEX9Q
YhyEy1mbzXJDBSX/uHXfH5uXvel8/iaI9AFin1k9Ubme8cRbw8ybKIiGqdHiCnNhgRAVVRGaw6OG
XM3zjBRW1VsGwHSdyn46lOty/p9Zzg+e8pry91ADAziApMuKgEbCnwcbX68nMVUKAQrZDZaPdL01
eb3am1/YAsLF9rtNNDFK5Qc1Rv2HZX7OrpdWuKVoC6wkwwv/Zbo1eQ9J4u6BY5Pddg6+/jpvDBcj
f6UF/BXPR6h1/5qnQh9NAuMSUChEXbuJwUi9xZ1atnkfCaie+WvJqRQUwuFVC6DofZkLuoiJQ5Eq
E4b3HxSZS26Ea3y5YHXHY/aAwrCuA28V6WD0PF1fdvCrn/mJlglf9wdF5nVeu1kSDkEi0FLkWraD
R4p8hnQLd7nxlCfxgxLV66PTzLPTAJDfFFLUIT+7HQZb+njxrNYzHz9gByUKMGihW5RnpZQJg6FJ
omSiOgyIJ4jwT8LnQpIR5mUQKJVc3A5CPKwAp+Ng1b1OYCETi1ZHkZXBpEA1N14NdAW8Zy/m3Eou
Vu97WHYDSGwrei731ml7sDte2nCq5f3HFzKX0EWn/oyVWPjCdonCBFZVrCFvw3neOMAKxNFYxDJW
J4WodNem8Q5Exo7X9z6lPn98BHM/Vaqkp0jAMQHOWiUY3kVNwjVIwnW36Hn/IeSj+2AMeJKEZnE2
c3CLqLs7SK+nR+fpq3rnhfdTla4fHDGmux8GuHYROGqXtu2ZDYDHUa0NdmtfJTKJMNhYuunaxFQB
PNo5VjivsacEAjF71lPP4laNp4KeH9/D2HYphSXWOnrNtv2uvA7vmg0cFqBdNqTDyCPNGfmByUng
TMV8Y6ps08usDqQ6EylVf33dxDupAixgZD8oi3m4uiBNgM1ckXMlWByB9r3a/wjtq9++81TbpKL5
vnW2+yXRw+hiGviMK4qIyILMz17gXrBl1cTqNY4apQ77HQljEff6sMhMLasE2Gc89yCxu72HxAR3
0G1ap42YYiIHqY2U86y9EXKRFs9kIoZIi1+sGcY5MNBhgbkw5+4aux3WPQYZlZYCjEkouhIMFuTq
pMvCGryQvG/dqCQqWm82WUYKG05qOf9/rH3HcuRIsu0XwQxabAMqJZMpyCK5gRWLRWit8fX3gPNm
ChXEZNjt+1a9KGt6RsDjuD5+3Q2u+QDOJrMNQYc1I+wc1KNkr5vxj39SvPpL2ygoK+p8MgIVbw54
+oLqFWa8sFuPbbcYIPIF+gtrokWxD5YJ3Lx3HoWCpJ5PdO8ztfzICfKfvUf8yeIignUaxm6U3xgK
tuLT/nVKCsLywpA73sP9IxnFm1zoyB9yiC7RKXdY74ZhvWQKxDBwmGSCNn9qa14cavuY1j/M4Vy7
CVwWZM6/+5teSZLKG7ogKhrd+MS1XFv3Gm41GR2DJP2D6v3k95pm/5P7W8ih7k8bBA+3BznPjuVF
BFkSHr3Ds14yBK0iwUIQdXu9NPRGUFfz7c0GPt61zmsAa3BfzFp3LdzDP/dGITsyho3ieRDTmo3l
jA/S3gO544H82sKyZGTTHL8yF8mRmSxZ1cQ/kulR20jW/a5rIXnAWrQfvz3H/4jINJgJAIi5hm31
0S2EUYFAq4ILQzBmuBPt2gxhtzzADJYnXZnV/JX4dHmjX97K4n0nRRdgvQrOJZHjXkAju2K/Vi4r
gcG6PQq/Fc1TFLmAFO4E7+oV09Dod0H7hXlfP9ZSWn+dhsZrowID7KzvqmZa4m/PAp+2XGBKud1y
1uZjbnUJT+czQ+qqyV18LgqLdTErkz6c77Azk5N+aB3xpXmwiqdPzvoIXOb66rUSxF/HpFzIVE+F
qtAgEKQEglUf25ZcP9t3YBVz7biwiouLw1EQUtcZr6fKLAtLqd5K4mx9koDr7crMD64RMP51LApE
+CnCEEIKUYXVOPOW07A0MVhsENWMbe6ShvvJrM6f09Pmmrmf2tw6xLACs4Q7uPylX4vXgC1DgWHM
+jPHobmp/npmdaCtBfnLQ379+0KEDhaOtGwgojW/NgAj2uYmjLZ/bsCfaX6wqG7WXSfknXRE1rwg
6NSTSGOFq3vMqtzUXVWQ/pj/jo/p069gs2ti69qeEPPu54Im4ybXWmJVcSGXehSD1kZC0UBucNi/
VDckpKQdEhnmFU2EjAe4krL5SxT1HHh/qMKag6iYJDfhAeX+6wfjia8i8uI01CuIPb8qdB0iCut4
6n5oNkblrpvEZeUL10PUhSDqDeglnyitPMIzqDZITKYk/kRVCHN7cw+haFc6ES6V3VrxzbYLzKA7
3LlHmE+eWD3Na09BElQe69NQQEJqBk9loaehFvCeok5zMqqITakkFssJWs37SKKIaEzAf2SaSr+O
Y7/mG31+bc7F62wPTb2Va36eezShYASY8Q3XnK6lOOpqJSWPxjGHuJhYb28TOblgn07Iw9OG2TG0
GoIuZVGOCjdyMOL1fDTEwMeX080B3bXrbWQwnCB5zvS/Vr/Wn6ukg88EiV9dSf51lao5pHCGEGnf
fHewQbH6cQ5YuZSv2I6GysUJ6TgzkbwJsYGG9x0S6T2edpxgh9jVvtP3O9vFeN9vcvDIw47MLEOq
ujtbSOV9qBfQov30wU5iMb7uGggsf8/sgiz0VdQrrhTmG+dTu6r3rnsJwN/769Uc0Qr5aTai84+G
eNWlTMqt4UYpUpIad7B/eQmQJCY/HnbixntguE+so1EQrktcWpUJxOD1twJWW4XDuRF/+pzJV66h
He7fJEt3acZ+TVJ9Hx12ePk3n8yL0GwjMreuS9ACjlAvM6PfwPCSydOz5mlIIhpSBGFOBqvUbXao
RWJviIdghQOzMnkB6RymHfOBDKWJ0gxLYdZ80qU46lbTDtapriEOTlR3GCIz2phnD2Ns2/v3uf40
/xyLMoSeluddPSumdrmiQRETo/f//qqlXR6EMn+il4Qg3OJwEGsQzeAquOrLTn7H3vuNf2IOd636
2EtxlCn0G1GN9BlqsBQ3saxC3oyOb9qj81pud83bhjk+vsa0iGf25wYp4E6jXseIBA6IQnVmYf0P
dhDNlJHu47w7wJyr4z3R7ZaoNutu18KjpWgKx0cx9kU9CYTb8+jCHGN5Y9wTlaX6DBWh29SrXK+l
vMCVNtfeAjkFGgwYELIaOS8Oos0HXcBjWffFOGHNCxyYmaoSBOfmPEx50Q8gj8Buvp9XrGr+YH67
tZr/8tvR3elSF45Drvu4QKu1OXw5ZO1cltu+Vjz+SwoFHdkkKlWXQUOerbckItjT7D/y5Ikn6J3w
rXk7Fsu9nf/id/P3H52ky4SDPhRSZeA+24oIxNtO6dyrgQoCaq6fjI+3WjKQsDcDdRUZnTU0VU80
VWo5KKlwa0fT4p+EuV71kD+ausOi71vrNlWXoigw6ZpG7FQjEWaTZvH+NsTQpN2edqNgM1vNVhF4
cSwKSXQxabA/I4NuvFixXW0k0wJvGSM4WPX6FkIo8FD7oRfrFkIsvST8L3VzTX8wAHi2FN90YSGC
AolOLqYkrvB5eujCxrdvNSlNfau9CeauUZnUL+va/kceDRdlwYtVr+MboZ4m7YVN8VikZlEWNmdY
QbofJrvrSeUYsQVifbHA5KYU2Xn7eP/YX+75nWPTkJJl2JkhIWl629c2Rt2LDqgyT0y3Pnn2XMw4
kOz9ckEx2YocBfRS6i18wQzZdmeXWzUn7RZePrMnZxWwF3dDuYFqmhWtMkbCrdBJ3G+myUSqaSSf
asow66yXolGYY5QKngqHr5CJVmBgrHQTnDe7p11ZECb33qxB966a8lWUpNXScMRVz3mR43Ebgeys
I+7h8LrbMVka13r4lhhAD8aE3JQilQtpxyEk2HUZmfKL94NFIbeamZAUTUJuAtwWKr3uXG39Rmqj
HM/G9B8kq3S9rXTJNsNFnpfuVghqUS9D/UT6iIn6dF951+3hQjj1ZsOoUz05KwV4MaA3Pp5U8wRv
99Igt1XZgzlX5zeWfPlHZuOPWJpko0iEssE2LOGmFJts82AOvinv0VYxLxf5RwXgxQV/VSwXNn/w
hEbyBFwwGlmOnZMTrN8yOgv5/z2T/GxVQ1UZSSbw46Fph7pPRQL5hDdWs91wRFs1EfBefhGsE9td
P0GUev/rrRvEP9LoawxFr2jTsRaQXJqLcv5ueJ9HVOPCQh8BQ9aqAVnIojwnIzWKSZFwsuMx8i21
t2URTbSl89S8XWOshXFZFms9L7KQSGFYVHmZMlU4nUQ6JxPNww70tvZgiwaKN9bHdL1/Qsankygg
i6rCyyepF25O72Yb2bnyjO3azM9FwVeYxhOX9JBQcdb42IBfNsYGne2eNTW4jsmLm6NirSyIZKnN
cHMW0nShjSIxxiDRLc8mR1912ReSKD+pqcFdoNSDgGTSizVHqjeB3Mqn3NzqB/enacanzTWxr/A+
WX0267i5EE27Ta3Sx2Lf4JD7t+ObcxtLgk2KxEw2AeHnXv3zhgVbrDdAOVFTnBae3OC0uFdFMPmS
hE/Zfp7+v44NuUa79j1/v6+Vq4UHsEL8G1Ho7fKBoAVSYUAm7yJCR3tab4dHozI516yLXWKyk2ir
/ugfiXQSrZX6TAsUqOkzyHsCE/3yk1tu63edFVZ+Palv9nwhicKUqPr3fSo5WClQ4XBmdH7uXtGV
dMwc46Jcfl9u2CrZPg0bLkCDUL5Ve1SvWPHtrKb3fggFNWLeyNUgzLoEVofqlDgZKP1evj7qTHGK
Xg7GV2W8G5q/RPOrKk8ivNAGnfvOW7M1SI20/b6Hp+Hs1HdU6RgSVyO1xV1T4JNUbWhIQzu/VOGE
BdfjVwuafJsqZpQtsa6Twh+xDgxenyCrtCtnXgrxkh1GUwc3c04wRCe4IHF7HWz7hyuDUgizNViI
i9KPYVl71kWzlJkCKEWUVTXw8Xyyw6xj77Wpnio8WGbEOJ/pngpRcCSgBT71DJwZRPayC9pEsK5F
PwrYyMw2/6/6SgFR4wlCJmkQFiXmce+8l4pZFK7+YKErNTLDf8KwrS5ASKbcmnzmblR5qOse3iHi
upAYJizkxkO26b6efrm7d+6R3pBZ1KOs5OFsUZ6tfBec6ghTX9vtKbNKk1NI45pwEveJGRzBuJkc
P5hdsV8bNu79AgqV/NSLVLUdYaad4x5bX46n2nwPSbzbzqTwdrLZFUR0Xp+uzKkzhguiUDDkp4Oe
dT5g6GihH7f+wTJgazQry+/49e8LV9jrBKxuFTp8x845oldNcgonf+oN27DROYWo7dq/Z6bZuTu0
gLq/OvPx8pi6LTpSnwJw+IChw51c/vTQ2dh4npib56F3B0ZAvZpZxRpWdY6G0MhPdwWFdaNx5cjP
SMVtMMCcbAerji0ldLiE9FvjeVdh3fr+zMovrdakl4KpJzx0gdEI/pdg/qyQLCQY+Hg58iPIF3bt
K18eMVrPSkmueoVLqdRbLv3EEEqQDd2QGXw5HdNL7JtCim46mfG0Vt3CpSTqFadho4IpaZZkoM9d
NrPG7HCXO8kWjtrr/Xe82ge6EEZ3CoFXu5XzGML2GEHySyd+C07qLQ2sdmvmGmxOaW+wEiy1HuwH
ydxl9gYPW9UIy+7NBVr6NS9/B/Wa+QCBd17Nh64Ci7skIzGL3cxidP+8q5H0Ug71dgU/K4fUmHBe
jJGdTqV5wdYrVzNtsoNtm+ezI5NVOl7Di6VMKmRpm7wLyglnG1rz3YlQDEDD9o7Jkc5S0a9GnAVs
lHL8/1R031wl9xWUg2fdZFnq2QG596EopyGNJl/Fx8IFGqfjMcYsNjp2A2Nua/1g1yznz3FPGuUX
RF1eqoEHaV5FMF2/23Xuz2J3Zmjfmpu3/EAUohhh12SNLwg3Md5yF9Sjp8D0ONbE99qAkLoUQ0GI
0hpil+mz7j2jNemE1qTthTz+sEGtBEahPZuQmvWtKCSZBiGqo2T+VvvGshQQPzyhv/pUOoGC/ltm
VmXNd12cj27CGPokwQQ4xIFFyXCyPUYksG8GzRH33/BqCVFVMfWkKrIoKLTvIUxKIEhgMLzl00ab
07iROb33gfW0Qwk/gu/BzOCsecpLiRQ6NULOBbkgwWvcV2gi5tCwgGASmbDzmWMUtFd1cXE4GqCK
YGrbflYS3KKcmQou8fn+Ba7i0UIEhUeV2nHYNiAKN64l5VH5Acad1gyx8PYfWbKFoFk/F4CUTXwS
hR3O0ptW8pibVUXmOdo9k5Vtzatffh8KlBo/0DovxPfZdx6Bl717wHbn+HS+zuxBzErQqp4vjkWB
EidxTTRwMmyV9qt4FbAQIhWsmLeQPGHyJrI0j4KmIOgaWftSh73zdppICXVABRn0BszogXUsCp5K
PjdAcIBLLCywFE1W7mpP3A4wwSoQzq/lG6gv7o+CJR4E0bneKHPG8NjdhMtOtJ5my3tfy1czTwul
UKmesLwIKz3MIAYJZdl9Ob69nbYYw8Cq04ONiuSTuQ/c+yJZyEQzQHYxl3V8DM0AA+SxQigr2kHl
RA/7IiIIhv6PF6lSWNHrVSsZPMQ9v3BE3qK7AB0b94/EgCO6zSXQyqERIogIItL/5tE1YXYiSyPW
LSMqxto8U60pBoVI/ohFMjEYfxFReS5s49bZ/n4MTReGEeRLJhaSsvNnqx7nQiYFTtjgKDeBr+IV
Y/zrrTuMDxwo/lm+35fT9V3Z/xyNgqahGcSgrGcxGN0Erd9ECgfLtZGr8kxWc80MBvdkUcCUVn2n
p4gebiDjFy4e2TGDvnV1+HMaCo5CsVKEoNRm6ENs8nIs7eMQgNRXOsov6alwPzdsL2Yd3P/IpHAJ
O44q8NfjVEg3vlQiaQKi2clPvyBX5KsZtnEdb/8Io7BpEhs1aBIccBZ2DLf3X9Nqmlj9j9KpPIVJ
Q9tHUSzhLJrzjlbqy2WbbeZsOPr+cux3MxniVt3nhTjKbyl0ufcmBeI4eBMvvV1ck331DC4XiyFo
DdI1FEdncmQZzZuUXvB9kCUjujEwxmt5r4+phcQ+5hYZUtYs1FIKpQkDpgjitIUUlBIMJPVlYks2
9uExTrPaU7iUQylBlJS9NJaQ87VHBmQjty36YTHv+/MnFqmzmkFXm1MX4mhDFYsTaPhTiAP3juX4
8CduzkkjLXpYjuMZzQoaOc2jDORSv46PhUIe7fFQYWkqRoI32fFc/gDf0f2rXk2yLH8TpTkpVkKX
QT1/0ME63jBhT7AOFk1DQGSQkX4YB8a7k9ewaymQsmXKoMUSauwivA/RjUciv8E7SD9RYejt44mE
x0tuJs5te7mATn8wo2fk+BQTDO2pgUZWW7DtjDyYqJ2xWPrWEGH5wyjbVCgDJ1Y5fthzhTYQg803
uIZvSwGUIRqzNm+HYr5q51ibCU8k91/MhsIryxqtpj+Wsihr1BlDVvPzO0XTKgYHkQHJrO0NhLf8
66/oh0rybYFx++fSY7WgsW5x/vdFKCA3/aB0s45L2DlvPCT2fX1dzUYuD0YBkJgmQT1+faX9y1uA
5c8XzT5AWyNsmmemJdasoKYZhmhgGx3YA6hb1BqBHwe4LLeq3YHPSXSa+aPp8UHXGE7sqke5FEXd
W8e3zZhhJOa2B8fg21tmgdXGNtzUwuQyA15Zp6KuENTDwaBkEMW7z8d3+RY7DFxdbdVZHobC70lp
MHaeQEJx7WxMFsyEEgw9WDcRfz4NBd3GTNCv+RBhzbiBha1bNOiwe2BXg4vFUeiutmEqZCkyulmf
HWc83oLTb/Jr7nDCzOrnuNlELuvz/BdI/s/R6A62CRxAAz+1sEovRweci8BC9xEu8jy4x8p4rNZ3
luej4NgT9U4dBJwPxBi3/OwTf5cEaK4nqAW6WLdoXouSfIL4nHucu5k/GLq4mstcyqdQd57yiSYR
8kcXHQsARTSrIgpg2d5ZHWiPeSmGwl5NaTRvaqAumHupiX9s5noJQyf/C+j++XAUXCQ62CaiEmdB
GgRbs0ncglQyIqljFW5j7j4xRnf+DLEdgPEW1ry/5eEo7Cjgq1dtDrlQF2C8/tpt+Pf6nSWGdYcU
bozDv6F3b+nnF4Mc25/NRm7QlRbhq4F52J27ZxhnW4velmejoCQVhiARQ5wNSw+OWPaXk+An62Cs
+6OwRFW9uChmY5mT5FFGBeRrcI2lHeuOz3+0g6ZrVqoqbnUJKgg9V5zte7zD1MB0gLtnmHjeweVh
Z7Z7eS/uMSPBuEXGCWn6ZjVTOCA+IGXvCHt/Z5ilEzp7UC0y5Kxb/z9npNAEpWKxFSbc5B6VzKEh
PTc3UVjIZYFC8z1tUA1n72NcncRY6AhN5DwZA88bLU43s6ah9+iLqBC7zzCO8evRPbzagf01jFEz
AxXGk6DHWPlCGVGanu91mCxni9ZCsG5cuce5vx+M1cxqPOs7UggT99Oo5RLuF60Z2B8rbbCHvTbR
5f8672rwHXR2YQf1/Y/Kskc01XMiagWyGzgkZoNBAwlbe/vtgjLnYGMkn3Wlq9J0gdcVSRYQ0aoy
5UAaUcp58XzE4+QgRYRuA1JaPxR3hxOi7ZYwTrd2pUt536600eVkDoDAhLdD8rAmN7SGW6NEFPOB
d3YmBhUNNMKwcjhrXhimnzVRkWbnUhH+PqeYFEE3YqczlNZp3zQ0qBesZ7+mnUsR1GtUojIUpFqA
dlrW6b13rgxwXnWOlgJo4z0ZvqgkEICc1xxkoC0D8TPmn2zMnGCfEUPeGoIuxVGqweVd2XAhrkyv
SOej1/w3Q8Bqj+tSAqUMrRIMGP+ABFSNUbl7J+nsAYFE8L7SMeVQFht0ZJ3XdpCDyP4FzJmBeXO1
M1wf8BcwRM0/mfZ8lkeirHYQjgnSXF9HsgCMiSO4YM3DU2Jl1FZDs6UkylS3VRlgr+w0gxO6BYUa
FO1yMyN/QHZg9rXYbPdrzsFSImW4da3LKyRV8LlKIt/g0LEtGuOZ0jmbvCmCWOkhop0b9OA7whtH
xvoHeiTOn8/3vxVDv+mqQlaUUqSFAy5wtIPQ0QX2Quh1tPsP6tCVhJxL6zz18I2Uxuar5zhytYEE
nFmFZimATVJLLNEqhtv9gzGAiC4u5NVoZP18iWDriEBLtduYrG0Oq7m8hS7QdiPJMI2MdzVnPF5e
VFMGTSWg6GCHtwdsZWZq+2opYymPggq5jWO9m8HIehFe+M+cVNsTOlVTV+7NCeNFm10ukKcyIOfr
B/OpsT4jhR9KPclTP87CrR67m2bGRhZurLlyy/PRuDGUYyLy0BSMTtSX2pzXqqWPDxuskkWXM0Pz
WYCoUtjRjd4oJsGsIS/HAdSMzk23Li4Z3KcPhjuzmpxYHowCjbrIsLVWwisDu7u0qX8prx/3tX3V
H11IoHMGU4eVCdgtjcMcYXelTUgwHHy9zJMnaFtA55577bFsdc+q7DKgnk4cZMowTUKESwzdM7MZ
kgXv9MysIHVxybf468+W8msfbJGvRjWyu8mKmSSgu0Oah1lV+y/e4H/wih5nCxJPVzj/y6YgL4aV
JiCCffftV3C2/LTNesuyzAwIpgdoJVCPD1o0ezTVY/h4ZfFJs1CKHmKLBa1K0Kgz63kO/yK2001N
jiT0ieQTuQNffBvDCWC9ZuY9UoBRxPEggRJiVklsuZ42gTUv7v6JZcObMzp3/o/PmV74xHdDqk4F
XgD8m6MjWLcS+4YVbArfAqo+WFDFsNH0jidP6ZUyEr/em+Ic34IP/xw/xrd8C6z6//AQKAApVNFP
y2EWZ8FJfDk+8+6L4USC6efEu6AgFmLr5H1IYT0+OnmgVd4EitgvNEbmxTldXPnm2rvd14Aek+mN
YV7odEGph9KYaThhj6aal+PRQ5k5tzdGZJ9Z+y8YroFOxShl2jSTLH19O+8xPyA9wKrrrFbmF3BM
pwc6PUfLwRwGgS0ewTIY1V9R27qiXMCyLavZ1KUoKkKJ07IY5QzPDD1dICZDbI70rY8lqI/6gZDD
K/akYFsPdvXMi4FYVEIscKGXP6GbOPBFAQcFIYSTWNXGdU0bHVKIYObOCkYQ88WcfCeyoPMCnRJ1
SjxCXGsiUY3UODZEDwQjlo8u+XHIfsLvuo4/rsm5mJn5mRNnqyQOy8umPJQk1dRB0yA/Jhk6cGTL
C8knggDGOVkOg075JmCdCTlOmrETtfXUDtBrz0pPM3WUwpRR5TRsWZp1FCHGtJHcJ3SOWEwjznJN
6H1OAlKdoVBCTuW8oHkEcectQSXasy7bhsgWQXHVtM1NzJmsZARLXQwq4dGBc3SKJYh+mftwnPct
lqDBKgybebOsO5w9x1XJgJ0pB/MBgw+k3nOHj6QnrIwPhThQCBEbpjRDUSRNlvivfV/LCmVQgxI0
r5pDkjhKuXkbYzBg1ZLZy3bIasygnOgvWQb2WPGSIfKaolBBgpJPzTB6TXuIeWRCBcM0MsNMHdkf
zfsGYgaWxVucBaHJROMNpM0UQaGnZb2hBv+NILaHpu2efX1MHcPgJIYQY+XqVF6fKfFxczIoP/7O
WbXiWOR+W0+HSsm5zlSlMfHNJOvk98RLisZSIi6THgbswEn2URS1F0MKdMONOzXRjrmXywrRK0mf
CBYrB61Vy4P6ITWFUtieooVvuhKhow6NxdiQMhjNRAYMLTxIfY9CSskJ5SWtMmxPaYrceM6HQPrM
x7z8BcKD6ZREenzLYrE6J83I2YnvpeAH0CQUIMWhw0o/KU9yq5ja/hKNbXrq0d+ObLRmcK3dSX35
S8zy+D0dvfAWeUGSESUr8rMXT3JiYtBaPUogrAVPdlcFkllWYfASxCJfEq/rebQmB/3oiFPdGS76
3hLFSbs8Dm9YXYeVdVJijMcKTNGyE4QitxuQEXxXQbrfkCBvJP4olGFy7lJuyh6ykBNSc+JHv7GD
0pPRKpT23M3nw/hlQrbjrddqbQsu0fEFgBQnhI/aLDelrNJ/ZlGSlHad5p1gcV6ehHbSte3VL8WO
dwZdigQrVYQywgRpliMRFDQ1ts+3ovpUT5hEtOssyj0iCIbxMwhzJd60wxhhz147cecOdS1kKMOy
yS2jDoTGjkvQYpKpU/rXMPPzadvi7lSidL3UbMfBTwWG8tGNI7OKaxhCQje4qmPDx1clcfFusfk6
qEXwphxUTNsNpjB2eU3kXO0Dh5+MPgGVsMZf2ipHhiFNjPDa5I0W4kKkTCZdm+NTCKXR1aY0CulP
r0gGg2hxJB5EbDRLTUXIqgi3osiqJRaq3tkJktSY4VDDVCNCrDVHPdb4lISIu7H6WtK60pR5kT/q
WEljV8VU/mq9qSotAxWQ31zhZ7GVdTpce73XDAz1xGKw7wvDu2phmnIboU3S1tHqrhrcxqja0ZKS
ZMgIVlFol6Hued7iRsVP7G6YxhwLump/KkhbShoWS1WVPjLm4VewStNVUcGyBAFAQidporErgkwd
+0OvFmbTu6oUOF35m0syVgQ+p4UpsEJiWwbvp6EDSHTKcOtonsWGD3846JEvXCZOHYhh1KozRgVv
Z/ChSNgOTUTKTEdPFAekaD2Nc3INNVVeMXy7l8uoIf9rBJ05IkASoSnYN6lSFniQhlht5HQ4oCNs
NCWNAz+Tqn7eF0KFl9BhScYoA4yPqMEqKBSADm1b520oTwdVUxy9y81Aa3ZtrSJ9Pv42vIDxZtbE
KTyvwziohibS1n6a1E7OJ58/5KqunFpPjhytgPKm1dg95umkmVI48Pb9M37XI5ggXhYVXZXB80Eb
iUSvtb4euOkQFpFhK22LELfK251Sy7mVK4rA+HBU1uPrThUen0xWBQ2D+bO2LXChq7GTmRcD/hBE
oWb6vlwcjY7rLAXbTXb3j0YFmv8SJeg8D4jWYdEp917rJcmoxIg/8FhmvFXU7KfY6Bi5DEFFKHvT
9JCpQmMmAlc69wXTs4JfkrF9F52XhoI1EV/x/eKQPJeFPjaZTAew3ptGKdq83m361jiDqsYc5cgS
h1vXxOYkbcO8HkgIHn5SeBEj1P76eH8/XUkReDgyMq/KBliH/75sg5dqA0NUwkFWJN7ENgtJJFqv
diQastIOBEGz26JSTUDlYI5TWJhG1NVOGrYx/pfBJ2nf/S5DTTZbocn2actzR56fpqemr3sHS5wq
C3yiyTarBmOTlUFxzdCgScZs9JwsjcoH3c+b6/3L/e474UwwLvh4cGoMOvfIF6FY1GLLH6RhfCjE
8kdTSKxhzxUlBXmRYuDawGqs0yQOxRhWLTya4TD5TXMUxcGzoM/huya2LLKp76JkHqJkAfVThHxf
qYSFqqQgt8vBUSEe8riUiaE046ZOp9SUUcRlvIc1USr0QDEwcA6LQUVGfKbm0QDv4WAottqbtef2
KeN1f3c5cWWw99jeA7OKNT5/K5wmGwGu1ZAOFR+We7GpR5vvFPWSpVK9h0egErVVG1MZVN80prEL
GPLpBiW8vPkHKAq8dwws6CplrCojqRTJk6SDMDgKNqYTz4isPn7nZNkyRrvWC1eealLwvdP5uZmN
2/vauf4DDEXXJdnAcTXKZuipLhmpOt+AnFrt4NtxC4J/vtxp8vQs8E+lUG4zTTpEnH7i+5p0YW3f
/wkrnxmul4z3ockaNmhSsFe2kD92AmAvT7unSpDzXaQlumwGnidUjAtf+eAivAMBYvBcQPP89wfv
JS1qIrnhDykvoRE30iYsKe1k2dHiun/uudCza7GLnUyLUlOajJxx2O/mSxZ1CR3uhihC6eiCnx4M
nAdt4g9dLRh7ZQw7G1pew6dVk7cs43IG+ny3KZCnaALoZWVYap4yX57A8VNpKPwhzCJ1owlZtkMD
YOLovtg9JrGXPnBeL5/0XCsZYE4nNmbVluZ7FmVDBKc27Y2ISK73aP/jD4mIOdjcOI/R+Jxz4Dhr
e8wjGucgD251pJiTXDK+8sqpIVrXEU7OBo22pKEvB4PO4dQln81Ogel1r3l0wO5KUmiFGdbufRX+
L2f9I3DW8QUqSqEninILgUbZE658jfXYqaX0pBeYqIrqXRiEu6wsM9JrAkP2yvORNEHF94UvhoBA
/Fv0FCdSoHKleFCxIsECd6tgxmkHZk6kzxiivpsyWdZkFUsC0VAiIOvwt6gxDINWKjPx4GD8yLx/
hXQNYVaX5R+nbVhYtGBWRFHwMOQ5gnCSDe1Oz9Tj5CUffFg/oIHZ4uJyW5ThpZ8CW3zv++5HZNS2
z3O2F2OBKz+RKfoUy9H2e/Xx/u9bebgyXHd4ZbPTCRP499n1UdWKaGjEgyIFZqfmZli+RRky2JhG
vS9phvy/nSBcxEISpUvtBE6SrIckLbALzoo0wj0Gyf7pvhTWeSjc5/NQ5UulFw9x3Fl8d2zUxvGU
bWFo1j8QZAgKEF6Ae0k7DGpRGvXgVeIhq42HvnqLmsLRe4UoAiOTunYiGFBMcmsSup5oakUlGgZB
x+b3QxIlVqb+zAt1I0m9zcUaQ1fX3gFCS8RyoCzhJTodZnia1imyLx2UqMk2vpY+wY/oNvfvbcUy
KyLWSSPkwFNTxa/2qAWmCDGnCn4SCwep9nyz19t+i11r/kQqVWxJHiqTrapDval0rdiORdvaI9zQ
Y68bzZMhax3jer8fWoEXBiSXFB12k/Zjm4CTu6CK+UNdixPBBuDaFcsuZmjLdzRT4AeIMqI7XtQx
lPf3M4tjDdYTH/KQdtF2Ur1j07RbX2V4lt/tAxxYQKWEHbXIStBzZs2YcvGcED/EYm03ae6UhYIs
3rQf+eGnV4pnaWBA53flVLBPAvfG6xpcb3rWI5WN3uhkAZENKGTPQlF3Vpx56k5X2+nA9erwv1ZR
RFFw3RQdayZwSgqqOSR89Hyq4NY1YrYPcrU+dGqQs7Dqu1KovCwjFoeDASeaDtiiSsvlkB/kQ57K
itXIce32uf+/f28aslw6loZBKQzoxd9KkXBV3AU1pARyqljxgIxO3qY648q+qx6kYPstMtwGMgs0
H9OkpZk3NJJ80AevPCB0FN7x9o1zWdeSff9tf4d4qDGkIcWnKnACpb8PVKfCFEZJpBy4oolcpUhh
sfiM36SJKLlj1I3PAdeyrPfa+SRE+bCzyLLrX0WiBZ4MnualWd4oh7CSu9QK2igaCY8Ms0zkOvcV
hhn7rhqajrSJAcwHSCK4+fuMeTZiJXlfKocpBZWC3k2t09YNiy1k7VBIbxoIRZEvkOgY0SjibirR
BXvQwDuRTycj9jdCJDJQae17IXrXJRCua/9D2pUtt40k2y9CBPbltQBwBSVRoiVZLwjJsgAU9n35
+nugmdsmixhWeKYd3Q/tCCayKivXk5lYC8MUl1K1aDS5SXUvMqPa7jo12eqJ0m9MPw+x+xPFgNLs
Ao6QLLBm4dzgu6OipMkWI/W5qg+d1aqaF+tF55hhOOwRIRZklKyGQ2rBfzVAy8J6axnhCaavXF6W
MmpxpfqW5pWmkazzdBT2SRbrG12qWq81qmCbJWG7GQVdsdVepvt0GCUe/nzB4hlIewHFqSKRKUFS
L78iGroAyNVM9ywxQ1Qw7Bo1cNXsp554eiaRXGpIoKNyQZT0yeAGDUvnDXtuzmlqBXmH+e/P3kdR
WWLgT6LmhbEREVqHg6OGY0jgexec814khVgbtUKs3EaMckkqGARDaFtT90w9NMW9ptRD/0DHKJGJ
JXSDwhkGc/0UTTisoqRauqyrxnf674yzNEnCUq0V3RNy3z9ViVH/LgZf5Ji4a6ZmKvAONNQK57E6
l0zVky5Au4q6J1dm9S53lrJKFJS7SBTXLedBLnIEPw97lCyoUBbenhuCliRCYnhWE/YYB6PUfb7q
c+D9OUZhkZBu6CjmSoiyWPCPVJpaVne4KRjr7DnxjXQjCmJxuG0PWGwFgp/ZuqEuYCIrgSfIKJia
ouCT65Hvadhf/GoV6EY2aS3cV33V7dpeE/fBMEm7bBBGl2I+4yqmYrqu07R9LKVkq1KMhhRjP3EN
WvprU+jUN7GJmxdajMW9Efa601VN/GmgtMhR8wu3rpiqaqq4ClGUrFl1nsmW0VcI/aPa94w08O08
QDpVT7UnLRk5V76go/A4IV2wXfDvNXaKamsMqMBqsu81MF8SkcQwfNVhqxMXeZPoV5nr5UkN27Jz
FL0Ls5WJ+TDPXYxJExyW2W7a+bbgoMIdhkSgJM4Wc/IEDRciDU3PNykaaak4YMgzxgk6ZhCvSmr4
G4xe9J04hVtX9ULlNqN/F6VWdd+HfXxIYvNZraiyT6D4OWHqwnXAfYE/No+sgfvMeBai1HZW0wam
Z7b6eNIDlCXzNCiOE5ItnKdxbRQRzZmw8JBcpONZxGbTzlmurIgPvZXaevpLaQJStTHBAlviF3+t
XCz0akp4gQjBZfz3UsxGJahbLTfSQ27e6RZWTkxENzibd6/Pbi45IDuILDr0FJsMBiuorsVyfJgy
VGbTQfpUpW6y9QA5q9vv/SoaUJCqQQbFAlOIqNgilhJbGcBUeXLwYUzvkziaU6+hYSe+Rnd4Ot3q
Nr3ZfF+kFGYgimbO4Teqg9Bll6cXikaat6iuH7JUVJ9GpFmcTm0NDKjrf09+owGd0kyOFCrWoywO
GYf6VbQF6nDckeiGfkB1gjEMbek3StV0+aGLA/VAs2lyC3kY1nXY/I6FMLrPQ7GyQyuWnm6zfSWh
M2E4ugq8CdgKtnantKkSTKmVH4aysyaiKEGhArzgBxIZZdSLVunUVL9pMYx/+wpBGAoKmWbEeqj7
MK8wEmiNFS9hcWinDDgTeJQuxCkiZtI3nIdxrRZnWpooabIJDQzY0eXdUi2jcqKkxUEre9/JqsLy
mgFuGnYgSA9TKIZfZkfVnd8MFCtMg0h+kDC+YXP7pNn1LPAp8BUG6qQoIkLtfI/ZPTMDvRmEgDIU
xWGSKv1JFQBbEbVhRi8YCg6gnQ60H7OVKObtU6phmjuJkng8YtZCQiYr1neNoBmrxrc+5GDKVpM1
rga9Emz06hXvt7/16pl/fyoqDii8INHGau8i6jQLQ72KQ+xT1U1k8y6Dl70uMlP5uE3pynkAJehh
VDNFRUTNnSlnouwTS7qg5YfJkiKn1LuEIMGQcvTwtTKZXxdGuaomOv1Qm7sUgMis/TLSSwUVUB/r
Tcsuk5H9rfT02NQi7W09a7Rhe5uz6zPEgGhFhqsy1zYBq7ukiVh8TPCqda9Up2B6ysoY85sy4IvK
+2LAykn3b8mpKAuLkCy8Z9MSGRY1TKmfmjYxvbhvAbQyULU1D9gzLmokEsOg/mu0xgw/w4vCL1iw
Ymyuq1CruhRG0/ACOVYi4osmxVIK3QoDjmd+fY4qWAINCfYT7h/zeCEyUxVnkekNgPjZmmlgsSSg
YvFT74daxBGUa3G8JMZYAWTwQg0Tp7GrGfgegogKC9EGav61tkfoNq8yhKnBelPWNTfrPJzSTjC8
CLMK1spUdVC2mtSRSJ2Hv/UGnAWtUdHRpOgxB2R0rfDhhiLjhUIMnAW41IxY+nSsei20vMkcnKLz
99EQAR1Qn6ZOWpfC6bZULpwnxgnruiFLqile5SqDZsx7Cg/Ra8tkNMioiYlgN6YeWxx34UpKVHWO
cSxQEY05ZXTJlmpiyWdnFrkn6vEmMmCv0QcvuJbMq5vxCDGWWi9NBWtY8txL9M6Rs6+8PxpFxLEV
V8cGbhAhipqEBQWYGsbEOr4/1mHkDzlgQw1d0Tw/ZWKbcjK8i0S+4VZInFuIUC6PrAqFRPBNI/fa
LgKQUQva6E4Msiz72zc1M/O9ow7pCiT0mKvRrAQpI8vMvSGI/G2fWpGNunLNocLKNaw6ZBpuDEBd
Igq5jLoNmxQzGhEa7fXRLqTYbjGk3aduZYzrIfhL1Q5agOlhb7aMRAweJnNyvT4aWqH52j4RH8xm
sEvHaBrn9su5che+iehzwc9CAgQwksvrGZNxzlRY+l6kugAMa0ifJ9XInjuERLtytILXBrHqbgJG
bx0oU2SbSq2+iK0eHPWhStatYGakUoN6lxVJhd2/6q88t5Sa6FQNdI7DwPqv88dqQIHoJrChMD/z
7Zz5NojvfGpOmb4Pno3CXWlrye0O3c/bR8Ji5wEAQW0KmQbVQHVg3ijFUFGmsTLTxNwD3Jfa2NOV
b6XQEmzUfKo1KoKDk41V6TZDaTrUjOI7va6HtdDoWYCUYOvvctksXWxeDe8MrHg9GEKUnyoxbx6T
1MSOqLEX1tMU+tSp6kB0mkaysDx0bLXaVQ3gu0koAdHL0VysbwKmrDnTbRrAfCJvyigUgKvTaZh0
c69iFHterCW53grtW4z8xu3j4xFi70gcgeuoDXPfTXtAG2ylV0ga3cfd839BB2YUGUJktVHUvLyl
Sc6aJlJBx9BG7LDXXSuL3gq1dIfJWN0mtfDoER7+IcWoFoz+yMU0NM19Y7UPfqo/G+WqGQ+NhilG
cs/RlzxizEUJRowJJzn4wsw8IXAOQvW4aXi9EUuXZMEgSgD5QcrZeExO2kjpgPreJ92EvR5Kmm3r
vDI35tjeqcYoce5qvovzqHcWPsA/MH4AVwXvinGuxE4JsQkO5PrKGkisZ61TyRFvPDU7lwkRhKTM
wHHJkGdBZ/FLMXJe1MKYQ6+Xo6K0Iy3wC7cLm+6lDjoDm6ONXn6v+3rWpWMSDvZQj21ri4PcjHac
W+2pNcUsdKqgDwKCvLoSYLpdHqsKujbH6aPT0+SoY1C54maxKvtwnwJF+iUWlQKE/thWvemg6INw
NpKDklcVu1J+uoSS2DyLE7lJoAuZh5Uq6jBpVBP2gPCXPzqD6BtRsgW69mvOE76KZHGQ8HBlFEq/
HUe2C7GodZqZZht4GMDRrMq7kmQfY+XsMBGWZ3+uRANgXhQuZaTKEHxfwbGlsY18QxoCz6LA5HTm
EYj+jVppWCaWCaSR3roycHKFojKWvkz4XxTPXW07dxR42M2rl3f5KQYTJKZI10h51AdeI+xSkcK1
K9eJvDZ6kxhCtv5LnfJNzIA5A0gcgwcZYn2Tj1rYjIEXJS+RIrjd+NWFpyRP9t3wepsU60viNrHT
BYUrA7c5N/VcakqhwSDOGvBwT6KlI/u7AX0OY3h/m8iVRtHhPqCciZmN8I3hUl4SsTTMJRNzI/Kq
1Dy0/rMvxes+THFVnMjiCp4EdkAJvFhIJMEPYBRkZ1m+H6YDQGSSsNcMLGZTEGc0pZI/9aUyruMh
H9xE0oKVHkjxwxCa9WoMzZj0odmt0Y8jH8UesPVcgmtdwnN58OHW37eZ8ph3lvEIgDJ2nd0+HXZO
8KyaLFT/Uc6eHW04wpfHo/roHYn6iHohWm/UrRR4g7ZFvTd9sHYSluy815++76z8Y/Yb33yb+Pzb
F9r3mzYiaOhfXA6bTdUzP6wlFCa8NkXOza5zbzpiZoVF10NPSg445ap0+C9O/58a9m9dcjpGgLBj
vgn1SvoZBuU2KkZHntS1oZkrw0In0rjvYtPJXqBLE2Pi8LpIHsVhdAKgGohKMUO+RPtPNYoa9aS0
I2qZA5Tmo3ypdQStSqQUB5gF7UHTfgbVS1urTkiB0Lt93gt6xDr/BOYp5FIca7Gm47zH94A+G9hR
6AtO14i2wkNaLdgEhFQzcBp1vjnMvzzscDDUAnE29fxx05dfgz+RoHtL0eUoBz+0mNdiff3IZeTL
Z12tIgoWv1u3zvzvPlOapJLb0JMirzN1G/P4nQyYcC39uH2ECxYIlGSEP4B2AarPhiWmHwUyhQft
dSuNyHZ5SLDUOtRJ4dQcgb3WjsiaAbaAXDxAIKifXB5hLxSimasKVrn28txxQVLhR8ojwvYw4/2D
yrxZC5eEJB1bkqVSPaGCGERe7w6ev9PtR111A0fA4kPKsSxLl3ROahbPs0uiSYbe0ASkyvy3INjB
MbP2TcWJxK4aVWaGACg2odTgcylszUmnYx3lWR158rp8VF5FF914pDJWx/IjGYCTzH7cloilazqn
x1xTXI6aTFvQyzFwKimcJETpaeSlN69V5SVXzHuKtbGmQg0q0eRG7goYJ8mtjtZvlZNtZPvAv+Vh
DjOhkQ0kcFkHXDACxfB1LUIvyouhpA9ikK9zI3w0q3hVTJYdZbVdqa9WUAzEbKr7aRS+SvShCu3m
9rkuKExEUAgMEVoDlgD2L8WlhBtdGGlKPeNeutefzU/d+ZU74qayA/y5TWxJNM9pzZd8JprTMBbW
DLfy6mxXyGhoMj6qsiX9wFvpsiQteM/wEBBwINid9eYZoSQqwzIxe+rpWDKV9RFpNWyEpxyf56r8
PD8CtEog4W/gH0Qel2RmOECQ1RP1UHA+0gd9B0xo+pg+difJK23fyeOMjFh69venCLCkgXYCpP2R
8rykGqpYXjSpKvUCsSUCfBW0OxPkaDqV42otaq0Z76eglRFLPFgn1UAcL0FMI+9VW+kjmfb9A7ol
sVYbARBHay3K4TktxmoWEx2kRACt3p7X5L3V5AVeApmXhvYcAz0f0KVDhCLNGVvy5QHWlSg3yA5H
Xu1q7n/14wBOoaIMBA6s1+WPi1Inh4GPHoeaNg+5lGKaMhwz5+9FAJjcf4gwHCA6lPRpqOBOagHR
i+a+UHISW8egMjkysHhWyOIbFsK06zGdsloOlhW31KNGSkkl0HtR6HlVnkVzD/AVnIp5RiZQx5eH
NpR5UVUJ3usod8O6CiWYSWvSnAoAYZQnzF8jBnOgZqolbpMNluv3FuUIxbXXhjYgQPwwKgJPGTHM
5ScgnB+wnkyEHow0bCy0zH2FNnQ3FJWvsS40Z8D0Go7ML2kprMhBxRg1eXgejDr0J2w/9uP5IVNr
jWTNtEHwG9sUO7Y4zC0oXng3gDkAz4debLYMrhdiW/ZZEHuS9pXj/OASKHFlz420twVzgaULQsxF
BmHbFioVqKfJiQuM+s7vNQ8DMdzbZBbs9Bxrov1FmvM8rAoM0KXfpVEce1FvlW7hZ0FPxsn60Gla
2yhGhoSavkSazOwDdPn3XAjUMp9/PoC5ukmIKgQ3eezVkvgqC+K6FbX7ZBQ2vqj3ZDDVO6orL2VQ
bsa2DghKnMBP0jKxU9qGzpCkIomATOaohaWvmkfqzuEAAAhsATrLgcXDdIfYCyuNGAN1k+nRKDRO
hnJJmFBuQ9UZaT0kiZhYtqRK2ALDNvNeH8ryPVTuJTnaWEjU3L7lJXYUpEhw0cBmotfn8klGyENF
opWAHaVyJcwYhb9Ql39d0tHRHndGhVXYrWL0fp3GXuvqwECE2Q+p/p2jx/rHbW5m0WesDipU2gyr
RfMG+vAuuemVzqJ9NSWeIFuZXXVFjpC0d28TWTqycyIMM6PWFGqQi4kXJrbiypjy8/e/byBdh1QY
esDh/lwykQaVUtdaAXNQv8rJM5U3Ff26TWJJvFCJQoyJfZAYo8DEL1KZYs22VYJEcJf6j0O8bX1H
T7e3qSzdBkCwMDYAFcgaO6WobH2tGjRoRCWfit9oXsPkSw19zhzFuxQnARj7hw5jqau6yIVeCmOv
eE3gDQoh8aUM42R8IgaNXZXi2k+TXVKUZBq9xAjvMknlvNcl63rxDcyl5XXSFhg7hXUmmKD1iaqV
/tv8Wewr0wlzNzzePtgFO4rmZeTfgdwA9oB1vREVRrXW09jLBW+M0vshaWy93vRx6IYFrzVrQdyR
QEWqAOVAGFEWmd9WkRpgjGPspcNEGv0rqDOSGBrnUS1IJFp4gJ5FzR8ZtO+hpmfRRCeUYe9XI+7Q
/BCTBmWZFebQ4BJ5eNZFdpAMRncYEGu6yGhWGphtWQ8yzHRbETkP7GnajRkP87gg+nMRde5+mrsb
FeaB9WUW1dQwoFZNHdIY2GJd/RcnhqtHzRrYHRXo+ks1kfQ1DZpaj72y+hVNx66LYJ6xKKN6ui1s
SzeDxjy0TUPU4LgxB6ZTXwUu2AIr8IOVPsScoMBWkjVGdXEe8tLVQFHM2E0EfJjvcskRCj3VADhv
4mkptkapLxYm9Rj07yO7WVXMON550AmLcY+7svPTrgYRHbNkTdcK7qXwUCY8dMl8LIwpQilpRnLN
xSQgbBlm0FUy1Cno1LFPoih2qyraxnrpNGhOy4Nd2Jo7NEJw3N2lEA/00NkCsYBFv+oeS9tqnHoJ
xsmTj+gYaIm4zu5NTFdx2s8uBiSPc2nX6dEZP/GHICMehUjRYBXPBE+ymzjCj8nNXGV7WwaXiMzo
NKDhECShrfDyMGNtEtO0GxNvkh7igRi2XADvt/pUi5fbhJb0uAariPwhcP7I9zKvilIT27M7JUGz
CkldM3uMV0lMjOfpdxDbI69msfS2zqkxEp+JRSkgbwph7AKgyj/UoCWdWNv85Oj8S6w4nlOaFdaZ
fp3yQAo1QcUJtvvJSDbDG0xj1ruNbuex3cX7iK7qwmnLXby6faQLxuriROdXf0a50BUlHSwZXU2H
IvQGt/6sW2J+/G9EmNfWBdMUBQaubajXb/Q9/jnltv94m8aSekIjNEJnOP+ArLA0xCpsrTFJvbqh
nzmab+oJ3Ux67fxvZBjTIdTiEI5CmnpFrW2yLNxOyfhmqJTnNi2xAxfwG6yOKINVhIC6+Uo2xanX
owuatGivWcV9MBcaNF42bckawn4A5DTPVYRrfikCQI0AACVlqWcpVLclH426OrZ03D63hbcEyD0i
MuBIkRhiPYghqCwLO12gcOvIDjUMEqhlG6VRYOI4lJYyy+gEhtKTULxHkYZ5toZZmklrDolH211b
h0Rr7uTkpczXbQHkxS+x243RRxq8o/RcSpo9Njz3YpHXeYgPkjnzHB0mBKF+lStDD3HPxY2BoK2I
Vr0fzQtrbp/pQk0VISFqKnD/AFxDz+TlzYU1Zjvi3xRrmZWVak/OR7obyG+iIG+dYZdkjPIKh+SC
sFyQZIRlioMxVvsoRdWjW4m73hXdiIQNeZB25XZYY7s7h+LCQwBBdI9bCIaA+Zg/6ExBSVKuWZ0I
1egn6TrHPDBUp4Tw4TZbC1oQ81nUeXjcfF/s5KFWL9D30fiJFysqWnfXU4IVEcqx8Z+FmpMyXzCW
cGsxuUNF/wnmPDEKtymBz9FivLYMw29IlwYUIwFpuk5HddgWLeLJFD2YhwgdmP/FSaIXC5PVkJZF
QoEx00jWyHKKfzxD9brud+vR7u8BJGg3A14dNX7IJQanXV6W0vl5EQZh6LXNRwEYvqihFbLdpWhd
tVCIvn1pC5KBjCyAI8C/ze1lzDvHDLNaF6Yx8qawsLNyVwcqqUZOMLfwluEdwoUGgBfhOJuXxZDP
VI41FfUw9ZhOrSNqX7qFmsbfo0fmPq8/dBixiIwQjqGKcpihPeq+4bTCO80fAerm6IwFSYeOR/J/
Vo2QQcYhNCVtqDC2NvIw8tQ1ETA4kSahNC/B+Uzjt6krJM41LZ7gPxSBGb6UCbWWlAJ9B5FXGImt
IvyX6WOGGau6mHB4WxSIM0qsOkwKmkmZj5Ji7QNK1YtgUH8fWoMTpPDoMDrQasthHhkYeWmJCp5C
HS1FGMkbDDK/FcYnhCOD9IwK6CASdMxbQv+aH2tmBhBFpQ1rS4o3ndLzwtRlIkAmolkHqET2cuK+
1sSeIpuFKuykB19GPH7efqUL+g5s/KHAXEoXBHGbSKAQi7WbqO+Y4GtXorERpAPmFjgI7ezbBJdY
QiSMqvx3iM8OSGgtihZgHQRR6r3PMBlBHKvn2ySuBUCZrS2ATDNEA4d3KdKY+eMPUgodLhSmnYcx
aZqPgVcbuT64mQhGw83TgIFNZ4h0tRFPLfLkXl74q8TS7qjyI9LVfTgM92HaYFyLsbnN1vVLBbQf
BgK1XCgj6NRLtipfUC1guFMPTdqkgyEaHgLz1NG/VgiXZJjno7ZW0ghtnnroIMB8ZaO9m4o7nYeS
4zHDWIeo8JuwygrYWd1NEi0iUY0MY1ompLJ+3z63a50KhubCEqp3BsrEDEOyJSQmFfsUiKB7Pyqe
G8y2KYYabAFDG+rObWpLcoFRA0igw5FGAZSRC19sBXiF8KRDisp+hOSYMDyX2E5aVs0X+p34SZkr
cZ9fL0pm8GbnJkV2ep4QGA3W9Batpya0cmpANB1M6so3SjvwZgUtkILvgMkNwC3AgWfDBAPYqnwM
pc6LI189pEPyOtBAXk2G1q5vH+OVmoBJByxiHvExtzKxmcbK12WhLLvOQ0nVEYzCCRNOWmQ2pRcK
/JICi41I/USvqwK84LUKpG3F1gXFajVlcbMBeI/agljJK1WrLWeIB+nHbQavk00zfZh41E0BfNXY
yR6hmUsZnNDO636p8lG1t5JBMDwFGE9MzrQr7BS6TfBKML/pIY2BmAvFHbbPyUxzPS5N8DvUdv47
BBoKc+hbZxI4Zv7quTF0Zhk6iwi60g/R8imDzrAKtJIY8ilwKuVO5hblF6XR+MMR89SUVqWyb4Ej
SHz5jMGy2+i35TakciPsqBadeMW5Mx5r89+fsRYEUVh2AFB4h+nXQ+hIu7/GH81nh+nfyHyiagwT
dkkAHntQ9yXObvqVR/Zk57Lj3paCK73LUGCUYV4g45jOUlDr+wRjTf1aw2hTTEj+dZvOdZjPEGIU
PLq3W7nUFDyv6JHWTlQ9qCppNp7fkSIh2A3xMijrWPvkjXniEp41y9klFVoZTEkAwtq9bBVEtPtV
WNov/UoRN9ruZ/VeEM6ZLsrh2a3Nf39GcWrKWAol3FojPsfKQQ2eE4Uz9oVHghH13I/EMaIqTlN5
6IaP3jzkyhvnxmZP/0ohnrHBSDdwi1OazsIXh6mDsV9WaKuvRU1ip3m0srUvcxTFkorHREQ0pMN/
RkzK8IQp6VTB7NXOE6OBiD6MsVJwSCwd2zkJhqU6RDs1DaLekwfSb/V9xDH2PBZmnXt281jGkIEG
WGjom9zc0+6Rcyc8Akw8GCqSUJdq2Hs+sg/FFo0DZXinvPen7mDeifsf0T21k+NtopxDY0e8J00A
6KwR9F6SlU4ulXYOfGKmc3Bbi1QwbwODDudsizn//dnRFRFmDyQZrsYfbJkACFBxAo0le4chU/8Q
YMQLQ3T6pG7i3ss+gd2wqXaq03XXuVW0VnmliEWlgxANe0FMFPswHOaSmzBLfBmThHpvlN7EeQz5
ChkqbFjEGijTVt9wSRzulryXfwjOPdIMwS4emsqYCdqFYouRbXw0mNLSY7UMMmQcMV8+yn9zB2JX
ZqmNe5PmPRKZ45dFyPD1/vfSgEFIiHHRjwH3mPXRzdbo0cwGmSuqY0ZPSXgY6em2WC8wcUGCMUh5
XhRGjGGnniz9zJNPPNcyv6/R//8g5Zxnu2BkL0jNr/pMtuW2QNcxVrx4aVIj0fGumD8HbBCReDHo
Mh0Ue1GK/d5xcUlnVm59p+ANQQSs3rQzE4k8bIZRLZ4ELHg+4OgPJUbRzRMwpNHAY2pyasfY16Nm
ghsrtuAPROec3oLOw9BoEykVNFBbwPJcchWIozyaRdID496STJ1Ij+zXbVlYPDjs7vkOozHPkFE+
mqRMTVxAoHtxl5bBCiMTiapv1CHd3Ca0dG5IWKOijC4Y1OUZSTDLQevVpB3Q9N+SaNgmxYuZ/Zzz
a1L79/490uMoz8/7I2YcyOWxJTnto0jJB+Dku1MtkExyi9IG3iT+a2gSBumdU2KYkmke9KJaDx42
HmASlUJDu60yXiB9XU2eyQBqgH9ROYRjfMkQxj0FhhZ1g9coduGJrp+vRWEz6GRK1uU253XnLumH
c3KM2PVmauTCgKsKlXivfwpy4ETjixy4krQGypjTYLFg/i6YY25rRF7SGmIwp3XUSXORpP6x480+
5O2GZtUqJl7FVdJh1V1MnMOh25bkY3vaktIhBfl5p9nzstyjc1vk2XvD3IN5JgFkfh6GcN1MLShS
Yck5iIbbxnGiXfW12/C2bDMP+IoGI4IDprpQQACxpvDthfNk2cD86rcZ5SBhWRfmI+K3V4dhex9s
KdnZG9/lkGEHOV6RmVk8MxKdIPs1prBhjfFBI9jBO2BN+K8Hj9h3G+zd/bx9Kd+ApjPn/ooa4wk3
WAiGCcygtsea8NXboX+83z7+WrvC+q6xh/XG5okBO6XiiuL83s74G80Y+Yb5GJ2DtKq2k/MW2tvt
lhQbl2SkcxX7ByVPX9aWwyrbFHJFmPHFJlUcY7GaCXdO9zJByPsNl7tZ+fzn80Qx7ZI7X/9/7vaJ
hx2rqxP2R26p8/jw62Vc2bbw85PzrJZvENPpsEkU8AnMZ72kaNZDO1W6IJ9eG+ewqsn9Y4jN5Fjl
XRBsgSO7o/PMi6WXZfSMJqOl2rHPfJ/68inbitP6bvR+muTOzZ36fl74+/QkkqfN821J/c4hXp3s
GU3maUdJjwlXLWg64fZQdDaWNH5Ku/wTwrIJnCM21nIIMnHvv+TljCDz3v2+xaFP1rxkGCVK2XE2
vv35X61EPyPCvHYaKD3AeyCi2uKD//i/HhrzvDERNqMYwCmfCgfSGE9udxo+RuptkvXmh139OCY2
jyRjL6+OjXnfSp8KUYPQ/jTaeYKJ+K+/bDs7GNvjZmdXxerIlUbGl7oiyLzr2GqrUI4C5eTon5uv
Z4njP7HNcuzvs+MVDEzVUUWsZ8FqcgH7mXP8Wf+UnV1INg5PHJYXNP+Rh6tiThyIWjfhNaPt3z6k
5HB/f3/aPurb3w8P2Hz7/g6yu544nzzXl/em2cZYjHarFUEC5f3r4BxCe7XdPhDPJD8D27Y/OVLC
DkO4OlRGg0h1Ww9oQlROobd33t5qG2ke8qCf1s1IsPL9M/jgHu2iaj47WkaBVJWS5x2wAqf9fgW7
2j0lTr0OHZkSCTvR+/0mfhpJgLZmrlFgnLorZhlNUpk5dqxCc5+a1fPhED4c4s0KS423j6qz9oy1
Z0u27FT25vN4W4VxXgaLjwniWM8xKEk+fZwAyyUNJ/nIvURGu6hRUyXZbHoOzuCssNLncf1AXNfd
PX1xPZVl9+vs+hi9YphpFGQ9JGb/Vh8tO39wAmfD8RH+wyOAl4jiC6aCfOuCM+cEOxUkqkixAo7e
sKEck1fJ9gG2dEexrui4OR55A43YDNG/ZeMPRcYASBjqI40zxX2yfeu2ambD8eoOI9kceVMQ/oOr
8IcWc19V1AaDhKkqp5Q8O2+Sc1o9QrP8WhP0xv54Oh4/Ocf5jci/ttl/CDJ35qtSFpQ6hWp2PtrH
ezQZt06AgQjlQCayJfKWeGRw36PX3eYJOLuvkCTHOfTYTA8xgY3iIECWTdOfz2EshdUXqhTX4N+J
N2NP0m365CSvt9/cf5DTf4iwadKmzACFb8BzHm+KF61akc2P3ea5Jf8bM9+ifCaqptwazZSDGe0j
Ptm+3RLN4bAyK+Eb18d2QxRqFaRBGiqnZ+dep27v7HZOTzZdTziCsuybYyL6v98d26WAjG84FRkO
TSHY60ReexcxltQ7DsfucG9HvfSWuyxraFiA0F54Cp/81vXJJng6RiLZc0j9B1P+hydG6xdDIscR
nYX/8Io1wWS0wVZO3kT3Lf2R7IPTsYCzbNvJ3U/7ifJ088zIrbtj9Erfmqkv1tH89F5Xb6vt6VuX
rQlxEbb+gL3DH568LNu5Pxwz+qUzgnoyZpqt/azvMKTmbgd3RXjYf2647sqyd/6HFqNa8rEtaVxA
Nvf70T6sBLJabdcdWbsIIHcIlG8/BY7mYMcg9WVfYuocqDnzHKRj87z54nHEE02FCR2R+mzlQJw5
0ki/O/RubZ8KFGOR6+TpDi4tJoem5eKEFVnzyz6sMA6H2tC/K+HEi6F49lRhgtOxAaRL/76l19HW
14e3D3IiDy8/f/bOOwJwzi1x2WK8SmvM0lCPZ6GX4OKZiA3tyElsh+NXfc8iv/G4WJBfa4VJJn4b
ktdDsX37EAhifDh0xHDXxCTvlPzAdmN7JHAZOGp/0afTMHMAAHKAvdh0rqZAHytqriBAqN3p6Ow5
vz/bwCvWzn5/1itnZkVXBiWtxwSOuYUIRCNZQ8TPccu7qcXne0aGUY4qdLCvzWw8wxk2DnfuHFzf
frPLgdsZDUYFYrW9X8cWWEkxDBBK4rCKSLfH6Kf4RA/hunCGh/+RIqMAhzjwgyzN5suR143zioEg
MRlsRDQbnnlZdhzPuGMUYNQ2Bo2tVDlVq8qZb2rwqsT58bQ5fvGyqt8l91tCwThOJhZK9qqKk2xB
x1mFju65eL5HHlMc4WOxV1gAoU6qDp4o5mWdnr56EnxwrogjeCyURisyoy9SkHg+qDbGUZJkxOqt
FVebz+/kxpF9q6qzdyTHJUqjAeiM6/2rvn5Ld8JAsrvNpuQd2rLz9EcSvlu5z0hZZpXmvobbORyo
SAoXXgXm48HkcvN+vMNjlEPiC2XamqBUuq/O/Wo1kMfs/0j70t7GcabbXyRA+/KVlGR5jx07cfJF
SLo7krVa+/Lr71Hfizsxo8d8n3kbmEEPBnCJZFWxWMs5618JcRDh0vVL7j0+rPnr49vKGC8xVv4o
tTdsIqB4yQXpzeXxaNAnzK1s3ryphM49tulCenRsjM+Ii7HHQAkkXl90YdFTx/MO1il9jcm/uxu/
LY5xFnkSBFGlYDPjKeI1CFa3XBzVqQrj0BU8BufWYiGz/+9T85tAxmMU6BYC/RoEigv9fb3du8ua
jLvqF/W+Dod/sZOYSsAQNajXgRupsu+g1reAVKDWCGfS2Btdg6iHsLBbeVWntvn6WFH+UsDeH9u9
MCaeAceV2kpxAateX5C+QmJnuVhYB9RM8IdzQ85kou+FMUEN+NWKtMwnYUhxknFThiS0l8TZVc1U
EuKJm1Tu0dqYoKao1LIFDaJyqkrgdQ1UXhUkn0DVt5srlU9ajzcM5dzPPJmMoQdqNsTRtVROFnhU
MydXJdKJz4XFEcPdSsbAw+yaJr2EtdkXvIw64Mc51eCuMufZ89CBytvKn/7r/uQY65YiwZK6Bsta
X7aiTrIPcQNDe6yLP++wexmMWWdlew26rIGP7Gz3gl65J7GhNaWPpcxc//diGGMeyj5HKzaW0tG1
SGOcUUBSOuzVhjYSAg7e1v3MBdzLY0IAw4xqXaggz1b22/IUC2TcIh/G9VIczWNfQcOIia5S/ntE
6Z/yzFO4aVseGBOLz3lDiDHqBU4HKOUXKAEMGJHTr0trq04aHnnU1dNhPxLHuAoBjQXjbdq17cv1
I3S7p4zn1Dnnwo7TtUFcSWBuRpxxuKyjk9rZuuAmLzckFtYczZ4JqO90gH32CNrVSEcTsl62tkC2
xF+2FE+s547wUuYzzQL3ohjHYIRyrZs+Nk6wSFST5imEHF42aCY/eS+F8Qdhmqt1bkLKy/bSvLwP
jkXG2wog7/r0cHx2qE7eEkJ2wtt6uxb227VNiz3qxqj8/G/vy7/f+i2K0695Z1z7SfGvOmkWf+Il
wNkdj9+HwdMYxnPEYmI244CLuaOoCXbR0qCWQTOd2NTmmBvHFyqM02jQZFvVQYscJVnbt5aYm+FX
/MxzTRwjY6GTR4BEgyZiUkuNbG1zARDG9/2JLBYRKCnIC8fxTpr3wKRVJtTISj+MRRHndOkDRyPl
xrZIcKOCox3acMuve0xX7SN5jAup5LyUwxx7uLX3YbHaoJpqUFt6suyGl8CbKRDc2QNLkCkWciUm
007iUvHfEXLnxN0vUdYJltflBr1B3NuSd4+p0/K/qb3R+HVQoFsREcBlu9+SdNstKTf05akI406C
qjD9eoSUhnaYayZIetUpIcIZrG2ofiy4AjmRBjtrWA2DlbQKtGTcv5gHIMx5DTcVNPPwuz8uJtQo
w7z2u66aAvqLPSLj1dv+YgvAqscqz9s8xmGMmRzUnTV5yRRQqhnn13muXmWcRHoLS7FtsYr0JdeJ
ubreaGUu1SvJXevN4t1hnINhGfWyqhosrfy7Z60tvliu/LuRiexVHq/gzFNttlExMhMwaSoQZW8R
3Eq2K24rt3jDTcZLCrIMInja3WkCyzzfDOUV5E4QpaNn4KKXAKK1yB5Vroosg5X4XGZOvyhgvl/c
5xDPabBA5EWmV8pww30CNG1k4mUH/VwAl7DTreFYi6Yl6OM/04be7GzLccac+4UlTpGzuInT6SpL
akcd6UmgiWlrI+81xD1Jxn1IPkLSpoScYTK00MbzK3GRs0SIxVnRTKrt/iSZkATDNkOq9DcFHTsv
W9AONEdtN74j2Rag9MZNuLEwfz8Uh3EhQK3Fa3Z6gKEpYnv7NMkUzK25Ve7pqx9cYhrjQtDHm6ai
BjEdfbkYe9eWna5xUIwaHccDG91jhzWT6bjfRMallHI+xPr0ZH7RJMT36xHzXouO2r3kxKVHSUQ8
z7B5RDc8f8wiZQaJCjwtedrMENNsPqUihqS+ApcXHc87ZABbY9wWdQC2yTDO+6js4gHBcUMTkQgH
taK8oGoKY36e2D8ymDCntaRmCOtucl7r/tVBioN88eoo/yFt848QJrYpzLTsRx9CLlMXaEWXKUXT
0Q4dR6ts4f3L98s/4qbI+HusEXeKWA2IAtbbyzbd0sqmz0gjcrZucgaPdo6JaHQ9U/SxwKJebiLB
+BrPQ0yb8uj3GWfU1rIZSyV+PyYvW8WWdju8wTxuh9a8yf6zWYwjKvK293vgIUEBqg/LHddbF3/Q
ZFr/tmi2K66k29DBw21muvQrOnNMeP6e/kc845gGI/XVsoF4d++iA9ppbG52mXdQjFO6ZoUeqtq0
wgsuaDQi708nNL0FCwdN8GgrXX1Z9hdHOeYdrg6UTMA/KUAumtb9TQcFwDDVtTHiSQSs5028S97E
P+q+WWZOjKnb58jj9i/O7CQ44IAUMnGFAH+EWWavpVbgt6N4GvxqdJDbDt4CcCJD/E1EjW+8ypvc
tAbvamG0IQcJ0A4xUvnfDXJN9wzQrideQiCSauAfuF82+sQkTRBk8XSrDlECzMvMMfPXxzoz81Ka
WkgMME9amBljuSmMqz+IeVXIpz4+gd6eXBuVc7H8RTZnbA8iJgAozFyDrZNZhqlhwkAuShlhfUwu
yRJZ+/egpPsENcZgt19K66NAF5m3edUJZu4IViq7zaba7Jxzu3jmKNPsgg2QoP5FdwV99/2mxrl8
1bLmhubhECkDpbC1igcNNRePaIBQAkcEMCSAa8LISFJARgV1gOiuppfRjjBJZpAOkGwALndXK/TQ
95Gt73zOTs/YJhDnVOB6AU4FyCzMDR6YcqA2pQyxqkLy1muBTtBwI/TJ4TPHCdQDsDRjznjC9WIu
hLoH30wB1s+TvS/e21d/I6xWX+Bs057sx6o5Z/Z3kphLIda6YLyFkFS6a4NEJ8uJJTu2vTVgG2np
PpY29xzAhAjAoXFsQBxh4WXzpFARIMCzxSQm2yJzWpmMARIjCrpkji1VMWlRjTthi6mpdnFGicvm
qOZcZh8dKyLgjUHDAWQQ5gCHoO9L1RcQMq/k3Wfv1YBy8RCgG+IiXdKrm1F73Hfe44XPNIAAuxcj
gsDhwMTbj9mwSBPrcRBT9aSUy8jymk6n4iauaHS8LSwdxFa0MQjIzTliZ4Il7PWEXm9gahAo3/eG
KHZxKhi+ZJ2QGHfatbwslgDMej3wfPnfPiNGYYH+gDWCKAkguCyRbCpEetYXCgTZw0Dt4kOc+gvK
l4Ts9WWApkqBpB8t/qZspZC+RlfUiZSVSNBOahpEeuLdoXOR9t0HMe4hkqysTgAMfwJf2W6buNdV
Rd8DTyDGLgGcwy5y8pAceJ2J068+2gZmv/0u9LVAxDYkV2Id4w0M6ZmjSjMx9reFYbj5/kilRu3F
BDBPp6G1Qa15Tdb9GkAiGi+amwmz7uQwcbbZAMFdCiBnHS0bZ7Bo27nWTiXViTpJZlOlIKso53jX
aX/+8/4B8/J+cVGtpkEDkKITZI4O8Ixb0c79D/CL+lQ7cYzj8WHpbMcS2Ds0tbjpk87KKww9211F
Ijelmk52K4U6+iW3uWlanlDG34ZdIkRjim21y6Xg9HSXUR7Lw4wxWoBun+inJg4UYDvd7yL4toQk
73zrpNgKyRYZwNxtgFDS4Czs62X7qi2qc4SXJygttC2QjvXMjWMaoEC3HI+3d0Ba1SROToG28P88
3vOfqwe8oigiVIGb0EU2Ry3WfZDmYeifxsLWq01tpMtctYjUok04SVyDN5P7U58gD3PZgG8FRA3A
yO53os9Euc6L2D+BT+10CoFkTi68y1qfjuxeae+FMC8CHS2f1q2EkJfL/o/rrk26Rq7LlWypJamX
L7auvd5iDGG/xExr4IX7p7fVygl3H7vdTlmlT3iNHyJ0561WV5euVs/0g5e8+dvO+OgTp3P5FtwH
1zHQfQ2faKPD/vPTQva8tXO0M28LclrsVmiaGlcriY6Oh1aBgHKhZSeV+/EBGhjGJ2oIxNqMYwRe
syaXpe+jGji6bUs0b/S6t9tAEi/fC2+8HpbZI/lHHPuYSQGvFo+l5Z9U80Yj/aIVnGfDTPiJQ/8m
gXGPQaHUeddCQulmy2tF3gsiOsWqoBYNd8HbjfQvJZW9x+Yj/3TKFhDGDFDcAUJNxGben+O1uJl9
lmfqNBWbk4KodH8l7pEs0He0gTqd0THDU56ZaRrEEIhF0QSP3k4ksO6FBlXiR9W1U094VEg2GkrR
nlPY/n730ZHcaRwDsdzzx+OV/i3ZMgpzJ5SxXD0DwbVaQ2hpw2oqgrGk6x/fXrrby/q3Zf/+nXt2
13pFDrNZZZQe9JQAPenw8vg75s757jsY4zYFqRXqAt+hIhHk5qvEvh6Cg/+0JMMlc/RX9VPg3Esz
PvJOImOrMuiIhqho1FN2Je83hejLMnB5UfCMPd4JYewxiGTg7mkQYlv7d/3PcUxIv0AR7fB4+34G
K3eqw/ZahVVm9KXcqidzEe6PT8pK+P1YAE852WmT4XozfNGChHEvvtdIBCk2JgqWC6Lam37VXRJC
zzxGupkJCixLB1uyDNIFsJtN7uebO42HNBcA1I7dw6g4ZhgC51RtTwTcoKRfHxcGXVCNPovrgYCT
/evAI0iYafO+l89YpKD2cphq/WQcKRoQpyqOW9ATgpftMqZPr9OM9e78HK5CsPEdOGc6kxy9l86Y
JiK07BrFWH17uX7oK1hm76HhEk7deXrd5MsdgBoAYso56BnXd7fnjCHirY//Pe35NIBqu3vNOy11
AXNwR8Nx0FSy+ho+px0PbJtbxZq1lm/nzZikAmRopDMgG+0YAUqBL8nzkowHx0mfPtRNhBQ0tf5N
P8T9PjM2Co6t1hgNnHLluJl9gvNbqGjBfDN4+jzzJoYkpOBURErI2rMjtjo4RLPAlHCiMJ9Pab1c
JGQDIAIH9YirPRBe99EMzse9QCa/kQMppZZGCFzbWxBTLqFDR9M+6vYCLabyFLNSJCC41Z5Z1/pt
nYzdgsq6RXM/xKK/ZHtzwRue7OTNb+O0PiTv09ATryAyF3jd7SxjqcaY5obVQ2JD17Ybe8Wi9frX
nFrHP+geWtSoNH2cz+U2xi5by4O2N5amkzjqjuPw5yKHuw9hjFauQ00KU3xIjI6Xrdsue59gMGRx
3Ww2yupGVrmNziLxf1CHnb9Cv+06Y7lFpKeSFkN04bygnw1zFfmiHBDwit6BO381E/HfrZMxVdVX
2r6txGmd0VObnZqcagYpRSfW93rMea7OZM/u9ZgxUVlQBMB0TdJG2mbwg+Lz26pCm+Nhqoraj10g
byNN5umvgdMl8EFyOZWJXAlo/6iwYaJnmucBYgjHzc/0uN+tzZTuLzmzNMtRKeH0zG2xAsoLIQtM
E2GYDWPHoIO42saSs76fBYF7iUx0C+Tr+BrXkKihgPTuLuKlx5EwG4/8o4om43eqsU7NpIOEm+1q
XkCknePsVnjuIPLhJTvn78lvwhhvc1W0UtEyHFdrg/0JpOv26W988GTaC2GReKkrgFDjxtGS+eDk
m1jG5YRWGslSDLEpWW+3GCZBPOQuTZuQX2TT2XjqrbzA/e3xhnF4LsZkXEwC1plkyCH45bJGSOK6
EjxMfhYcsvi1cfCqXD0LdgZkwYjydHU6tx+vhW9rZlxMVCdVp3YQnZPwCaQzBBMLuEw2aJN0Phz6
jFTfgUfkyzVHxtWkgxkhlw2h4jRShbM9pfS4XPjuYiejq4qjurwlMq4mCuPEUhu4mvVa7wC3/OxN
leh/Mx5xZ4QsRXWtlWYcmrJ6Ct/CZ/m3jhqq8NaR9YGnqH/bHx8cGks301uSoItgSDm9hMC+jXeY
rd42L+VGsj+XBe1rcjziftzsZIzi73SCcH7jGIs3H9TcE/JH/Pm/22E2bRYFnTQ2k73KjkRwnCSm
iw2mdkNHPT4WNdOadL/JjB+qM6DL9g02GRYqEPHDXfaEkCuFup77BWY0D188E+E4V4vxRi36vRIx
0/BmubnJHiRG4hL9DB4VbMvu1s/A3Qls603YACvx8WL/dko+OmfGIUVRoJVJjcXGJbENABzXgn10
kZxsFoUPoFaCvuWpHoQuWdjR2l4/e8/07e0VoclI33ZoMXr8QTPt4ve7zziqUC3K8CbiFtC3hfMp
4OWylBatQ5E9acjvx8J4ESBbGTHFWxUOFfY9/gLPoYOEmwssrOV1IaVE/vU2jSsaGyQzbI9+IB8M
R/n4A6bdfbT7jJfSw7jJhkjFpfr5C3ypj398prPofisZr1QpudIFHc42gtkS4LM5uw/nsQzOYwGA
q/eBSD/WV/AFwPNpwdoF5+VIkqeQYqxEQNlQIF2zwCOsPkbEKSxPJNmZYzrTDv3YQXAR6iBFlcH5
zQRCot8E18iyYKzZRvtUfwE1iiNhNiz5JkG+X2E5KDV6AiAhDg8yeB8aexCoJpCXxzs5f2N9k8O4
HaH1jVAZoYsiRf3RWTy9vkp0ar5ErMp7sM+rxjdhjMNJ6zyXp+fWqbZIedubX216lkYEyZlTnYY1
GDEBbvF4gZPhPjopxtNY5tBmlYR9vH5dquQlF1aNyTmq+bfyt2UxzqMMo8qXUhOVXHKZYLAm/Irj
+TyBJHGOi6d3TFAj9nWgVwM2cH3N7HGt2qNp29wolad7jH/I5DhKQsmYwsULZo16kSSfvQN4jKv9
1XkWwIxeuP2I8zINZFTAeKOaLGqFGFm4itRQw8yWnezhCHERfXVrPGK839yC/2Q8P5Xi/wtjB7dK
rRXyLgacNibEt3ZiIjNoEgrsCq6k2SsWyMb/b1nsDFdhDpIMzgUNrwsMIlkkv3BxHOdfnN9kMK5i
KEFCrMn+3xTGO/iS0TyxkMkK4ETJgqN/M00LcO7fZDHuIh9ryRx8yLK8ra2gL8uVl72Tvu0a3qi4
Mm+5/2wd4yzQEpIVoizAA+KQptLU+37bOLelXVH3dDweFxa9OZvF5q3Z7IBisfr6AkIgd85kpuX/
fsWMA+ktPwz8Eoppudk0Re4v3WYpr3lNhDNYo/dyGCcSX9WmifwABrBu7QIXGXLIQOnI1sgHoXa0
os8ZPRxsHtDWfOTz7UQZlyJ1beIrA9b3ctleDLfZjofdeVIfyn0dzXmvqc1HB8+3KsvsTF7btIXi
dwlQ7Fcoh+ZEH5AeEV6uS/WCQAvB5u+1/dj7TzrCGroMxuCJnkExQBt4f4sGYnEry1TRTqqeExkU
TT2vjWeKZlgJYOhFlyDqbyDJZNRDA8dibojTmshNIiWhH9If3h02G+58F8LoRtuEiWC2uYb5dGK/
Vx/xTqSXdfq1vVzRJ4VUjz1s/gfwt3Nu8rtYRjVUNdf92ziJ3dZ2eJ0G/ytMPfunmlT2AmBQTk1X
UMrfjw9tNkvyXS5z/6h5MwrdkE5O08B6/4IlAVNy45yBa8cLSuaU8rswJlwVc7Ouy/SmncaGmsUu
9VfjR5gsLJuHSDFraf9I+hG01pXW+rI8becFvdDKa7xZtWegD/JWNJum+y6IiU7bNNbCZhIUoxIE
BGEX+XSg+y6eMMUguxofy2j6wf9sBOjjuzezSDVrtZkOLCZAIkSXN/36zUeh4G4gc/mU1q1NKjxY
Iaa0L+bCQLnbQBvXbR0eQXJq27yd/Dv0+WhhzB00RkEDHjFIRK7+stWQqr4IngiWN8vWf1Hbe5mw
aocV/lkcMGl7Pq+ckb5mCZqyKeBteN8ze9V/P1nG2yhK0beDgu9B1clNnXzRH1vHUzrus2DuRFUM
mGtTBQgNBsyJlsCDa/q0gyAhI1vrIgNO1g1QH3jmGftc4PddEnOoaiuYVtRA0viM8FlIqEEst4Wn
QRso3OmUyCZQJo6LmbP671KZg7XkITV6MBucIosMsZ0uxBqps/EJ9Z4JDUtG9vc3r94y/SarTKqO
lk90lQPXne10ahvMj5aDpp0uFwlwS2DHKohEQlez7JtXlLZPQKhMVwfaeKkPvFAe1YbE+wDmUFvV
R5goq9oJ/Zj+R3pz5VPriSEN0g9VpOivzTFJMBQL5bp4vN2zF9j3pTOHHIEQVugTLD2rQHOGCq34
ZtHNpkHqGaEGMRavVERfZHgYeWy0sw/c76KZk0ZCNtCTEKJvv2SnL0+qvNTR6t746IPrbPnNfLMs
KvrrGN3iySp//leVVDCsTj1OaIWV2FZ/0cqw8DE0kIgGqNd++5Ifg0OYkPO5ew1R1/zN2es5g/ou
j1lwmmKeozEgbx3dEJ+HEtXtlvgYBLy9op0Z+e/B3QCX2dpoQC7NnXAxYPTLU/7FZJuFlkMZ7Cc6
GCsRhd3fCiDYiCfwPuOUYG5JVEloHDpXW9VTbWXwus/DQR0JGnd4djZj23dymfAhLY3Qx3Sbgec4
cKkBmnEpMNJ6+hxha0d1qZ5+ZUD+XY3vq3rrCcsvgzsrxvsCJqYoahnwfjK+IPC0V4whf2Km9fBy
UVeXdbX6HbiDxzn0OS2fJgMMDd1YSEux4xXDDbgaKdrETl38dD3JNgo6wzp1pzTOoVqHC+3tsZb9
xepgnNmdQGaJA3ivgqQVoGXo7ZZSGtJ9b189sXWEc7r8WD37u+eVQ8KXv/UlNA2gZaAGYHWMGQLO
p0yXHvMpqox0hAWSbgxHsMgNVW6YvdVVwskM3LgHr49xMj9LYVFenzTMKUm3Vae85aNBtO4rzd24
OUSdfbV6chVv5CZ/FLetFpUkggtMgATqxdEGbGFptm9N2vZLIWmobJ5KYReOoC4jyZ+U1y8696z+
voS/dZFv3UPDLR/qm14KJ+m5+lLqpWyFgPxtrK0PBpyDsCx82janx/s2FybeCWXCxGHUJTDGFMJJ
EO0SsZMb/RYkR1uD4BX8D8TcU2krns4ielkOvG7MuWf1nXDmLkrC1AgTCyvOGjQbP8eJaAdPunIc
bnZegNxWOMoZJ+09MwAAE/lHUVjIiEIxC7U3b8JJk2lRub5JJZlYzZ92/QnIYOVPUS6bXz75ZWhk
VOETi0jixR0cXVUZ5zwmAibfZOy5Ajo3mf457qfS5M3pBQdjpOCj8DiHPO3jnXHAKjCXBE5EGey6
P6DNzMYUwQHb+6fApO42392eVSdyDYMkqBfuHNo66Oih6Z5jlH819pFcRrnKmxlpoQy5lbSsX8t1
MLWWHCuqeEik2KetiIJa4pJF5S5Ome0ugkWE8DkKl8+JY+lo3swWCVWeHu/GzwT0393AtA02AuBM
rJvUxLzXdV/2T8WLdSVmFZP2E8WnzyK1S+tZEBui3zixz09NZ2QyntJsaz8LVQWN1sYvZW0dNLo6
8yCvfpaU7oX8yGjmwA7F5J1/QpIs9XDpGeSyvtlt6OhP8QLDNuaT4TvaQETAArm4gVHk+wKMhDz+
1xo+fQla62Vd0hQJ/3F/61vF0CZypmO5io+C//5zPwFKgz418zFhswp5fM4/s++MQGZ/xUIrw7TV
/FNfenWNZuv2d7M1tqNT7nbpCS7bvSI7KHscDf/ZcXkvl+XayNpb5mPH/dM6/lpf4l1OUicEVdm7
777G16lZDl0G0+vFejo8J4fnA0eXZy37n402GAszQZItKZXpn3KNiBWpRVI7wiF9QlQDh/1Y2M/5
kWmxmFdVJZA/SAbbyNEEjVWLaiic1urCP0RP2cZ3BhI56Gmi6gow4egzBSlGsBgxD/SWtlN9HrNc
z1+Pv+NnnMN8BxNTSpioy3NJ8AEnsIgLkhuOvKGxfbWv7lfk1AX5WuvOY5k/B2kZmYxGm6EgSbIZ
CCc7yYEo22/c5NfJvcbktNyS7l1VyIfuevJ6NbwePC9xjI+Pwf44I8rlRbaTKrNOFaTKaC9WpOk9
wdweVlAElT8g0sHsyEuAJOB4avfhJd2pNF6Zi27bSWSVOBWekqpnrer3aFXSVSERmzfVNuvVvn8K
k4kYlL4U/AafUiWeVr/2ItWUdfccSCQCT+1GWD4+hJ9vV5CMA5oTb5dp7Rh0uHcrN7OrQT8EK0ec
0uzgR50eRBeoSYUoEHGi6R8vqEkWbksDXKgQygaUqWikuaVDybSaDsCny9aCiVmoncWJwH4mOv8K
woQkWOYUnCqzqPoaNWVhRAhIiJ0em/c2RnpV32tfH7KdOO3ZQ8rf4IIJ/Mwi3Ytlmwbb2MiR8owF
5FftGHupRmRTuLqLoJ1HsTTnOMB/CFooBf+SEYDcn1vcd1Ye5ZDVTr0dh9ZzFa87x++nyV8QNPOA
+st5Vl/zPepVaKv5hNl064by+ovnrv67D2FSELlZGE2e4UMKnai7yFrpviPT3jw0xq+apg25dRxe
g5/Zw2mfv62dMdf4Noj9GEPky3rb27ffrvv+vl2v194NaHbVPoMV63Q//DlVBWnOTnqSpqxA8Ybr
OeMnaSdpjPPAKxzYChrINSVMKt2fhCTlMQowmnBKAqe5Ab9qLQb7W01Cy22shZlQvd9d36yedu2i
slyO/f54Ek97gSsE6VI0TWD+mJF+s9SwaTo4UYP42wwzSlcaRHbnysD0/Z1PnCA8iPPZBUOsjilk
kJf+dSnfHlVZJMRx3hjCKZf2LbZWzDNeDPCjvIufB7kn1mQiv6Hp7J7e/KAfmiY8y+YOTQY0jZZK
fLgJF10F+G3mCjR1dMAB+MFLpryZa2Wk2ODhttLktRY5o+Vzos1Ze8M8uaFM5LMWmJzv91m2pDK/
oqfjPAqHsF72xUHtzn3/WiG7d6NmTuXiRR5qolSXVraj0XDakYwvUfdhGLTFjLIR5LYyguD+j9DR
q3WlY+52+tZQ7BY9hteaFy9OtStWLbGJmoIme0P+QcwcGDdfTa5tcFZcwwcXQnJRDQSMdUbGhqg5
NRUnKxdFQAc80dKnJOCEFH8DUvYDAKig6aomAyCC7Tk06i6tkkILz2mGGt6TCQR+G3Fctuw+atXu
PkYgT9vVy3jbSsVbfQNQhg5keeMzzylaV6IisjU3BUqBa9a0Uabcpurkwsd4LM6pRaWAiPpRtcjV
aQdH1JzUcEWFSgt/Y5nUcvt4qb/eRjrursvGJ5hAlyw7X4W662NC/bePRMSp3voUlENRShSBNFc7
/OjA/eX/fmyis+7KUizVREvTpNVMbBVWja+Jvh6ehYiG+4JEF5maq5AmtgtEeAoDsh30I2bkaa/a
iRfbzu24it0P48Mzlppdu5bXBdz0zswlaaBWBhST6c0GLBPGcadyqBrBoMLGxq10I9eR3p4aQyRa
GXhFsW2315QKCcmfzdzOBE/zn8uetMdap43Ks66fLgXfAjdmIQxGFp8NgwdUubJxiK7nGpPJt+Ug
2ckHTrj4o0XuEPfkFp/KgMqSLWirKQ7qSBW1ZEBJIbg6cuIKS0ujWexI7Wsn8KLDn84ICWb8gS0h
bkE1+t7001tUxHmXXs/hUriEbu4/VZEnflV4eu/8gtwwVJ2TWPg1/knj90jcWhGGBURP/q/nYC18
B4ivASJigpZMYeLlvO/1su7K6zkZnqxnmI+2Sc8oMzTDQWiuQPFxyz86MvCjLZqL4tloOffuzMsM
QDOosEjTNQdmNGYjrkI6llIoROcCDQYtrUaaGzT/U/mvuSMM664AosimJWWzQ7gqlMc+d4vA6UyS
fwb7WNv6AsI+t4r20bEuqcZJQkwe+N7f3H/dpGPfrqWyD6tRmb6uxrhuSKMrLia44HFr5UdfJG1t
P7brmQeygRsBFQgFpMYTssu9wKIcm6Eew/QcyZsb+DA+RN9pIrsQ1/nW9124mOtJLD1JIeEZ1Ohj
QQJeB8PPBCdo0EUFYziaiAqYxIaBflZGYqvE2blZZGC7efLf0OIF72p3r80yOYsB51qZMdQ7eYwK
pPqt7v0I8jLxy8J1h87Jx7v6M56ZFqQidkckpWvs2EifZpIRWFl2BnplAELgr+7zfzCdNkVFjK7c
SWF0RfIxVakHZXZuzWVz6NeKW6+tFZLVQenltroWGo7tTLrAClQs0wAJAjpaZDapgH6PWlCUMD/7
5Vcdun390uYc2vCZpyOwRL/JmBb9zQDy68SNW0DGbXmpZSJGa/0kLMR1OaAq9d+fkorHFdw16NcN
tsPdt9JArts6PyOWaAYH2a4MuOOVI70I3EnCubP6Losxs1tbRIk2VvnZ+NWV8DtEXIfhJo5ehHqv
X6qGVq2b5M7jBc7kWRF4Ir4Fmz1iOwzk329m1BRKZl2N2zlsaTsigDAucbZsBRe0w6GyaSs7jR3x
SfkqkpEgn13Hp6DxhENgbQTt/SpFRJZIEXgm2rE6okW2nNIk8wzjUgsvTbUcK8eslu0V2ZbVgMgE
I3oD4sSI5s2zz8uV/tQ+5ChxeU1mhXCafQ/fMqUNr11XnMOrrWnvebZVG85D5Kf3hQjkEJBB0GW8
uKdw9JvyJVnlC741FmegfZO+fy7RZnA9ip3mDcvsoB8fH8/PkoNlAuBN0YEuhbgBmYt7ceiGUwZR
rIozkqFtQwyJtsuwXITNTl9WdnmUjhoGs604Rrz5Wy8WAs/YJkd3b9D4AFizhewd4hUW9iKK0i6V
rj3W26PZDpBoAdL/6BzuSLv1K2o9Nd5N5dw4PzG9plV/E8qkJo2+E9G9CaHb/iSfP93P6DkZ7WQt
AXFmVWOww3WosQDIybO2pFHrPd70uSO2ptcE7B68Y6zR36rWV6SuLs7aaN980vXmIu7RVWxZdvZx
ralWifSxxL9IzD92WZexaACASMANvD/mxFJqv2gGcDTZSu/mqCtmmUQk2TG/ipcGUEUFsZxMoL5o
J5kjXd0mJ51KxyP6bMh1Peg0Q+Xto4iQw5UHG5FZglGjEqRBIS0TOga0eur/ZDfao2WkWd6Afnul
zbjtQ69MPf1TrmgreMXNueFtwkXO+sk9gIfkBDqHhRkAaWOVSOrlqzm2WnkOFSLWCU3K1yilQeGW
8UCV7v2aL0T/xQrd+G3Qjr1qq92z8gdFJk0DaD/NLCC4uYrpWKn3f0i7riXXkRz7RYygN69MGlG2
jFTuhVF1q0TvPb9+D6tnp6UUV4zujdszPTE3QmBmIgEkcHAQorxTAXBdOi1gVLzB4imKUpiy0nrD
VzYNZ2Sahf9TQj77/iGpty77ehWUVnJFnMusJJcntLQHmqEAcKTsBLByjdvqPH4BLYESkGunP5gF
7r2PqhOGFqfY7kAUdVWFJBrXPGsPxiAbYb3qUlsbH2J2KzJmllulS/wnSThkD8pH8CTkZiC8eh0m
SqKwPJjeQfxTu6aSbTEj0X3tmU1pC/Ja1h4VPOp+itAuE4MJXiLNrqJDxFkjs3Iji5dIuc/w5s73
Q5ibUVsQ0ddHG40SPn7FXzOSHspEgPhtVZhsaXEtGboH/6vxjULjkcrBPw8dsK++tLCdt72dlFJM
/vDCkgZ1JcilKpYnfh06O+bt0NhJocfIpdmsAfJOX5cR2urjT46RvXi9mqld2oG1VP6XpmOj7h4n
o2kA0SWIULjf18DFdxQt44OYTC1PwqE7K3+yfbGvHd/iQALhHZOtlWLWzGEgoxXtPV3ZSXa4xwRV
pOdPsf5KwHaJkUQsZpCh15AlL5jle1pJNm8Fh3Dh9TiTglSvvpR6GA1lJkQVo5QnVqlIWp2ndm35
OX2SbJxqZPlL8uYU/nJnqFxQkfeCUHrYGe5QWhXqNdPE2hG0IKrhW67jWtxePMSYXdwsWOCZMs3V
SulypJCycgKbAd14jF68TSs9je/irlNJVely8z4ODuKOzAijdSZBNfjn+1edn/F6lzstUFe9i2QX
6o+d1lY8CTzSI+kMNNCbh5ugBxZqcobgZJuUSO8uqdaZmW0EZwKn3P+O/0M3ZZDJohkMxHzUCUio
hHZJMn3HpviUHyvSb1KjHC1exutzg+vCTvMeYydP9ebMvuYPfWEUSLTs6282JNofZZUkiS6tCztr
zTDSXZ2pdK0gDJiNGmvSmujQHRnO7satS2ojMdq9x+vNV/jYwoisI8NVFtY0E77jbBUBmAKgKXjl
txR9cd+4boi1RAmq09AZfo/g8SxnGlHTeNXwW5YtSFgw+1L5x69mSEUMhZyCqiH5Qp2oyraJFEgu
dFk03VhvXvre15UPf+O1z/ISo+tMtWmSpiBNreLRrPzavos1FiIPSA4TVicf2Z3qx695S653ZfYK
YJCYr8bwj9QGei3YASYWNCSN+YWIYvbqXnwAlYsL/cbv2CyqTmLkxACJIux26shRq02/YCVm0n7X
a6WskjympS+oWCu73jGH8Dha7OcB1EEySVb11MqGjF89te2T1wZUPomDt5oek5TU5meuF9Y5dlaY
nABXRTxr6VU18yK4OgjqAqFjUBgScfq4yOHyVRKKutw/3b+lt4RR8GQK0ot4EKA35eaWyqmMtGft
/Wp0WL0X0jGWVtIhicC/qpzkYVM0NpNbCpiEGCAmdkWNPK1Z9+89eBEHmw0O9z9oJmMzfZCCNx0+
BxWbKdN3qX6qFw+tjNNX4MIbf99bHeI+RE01ZoAy2xEjfCSWqBpAPDrjPsRE+o7X6RKAc04H8bQE
KyNYNxFJU09LoJXlvJBq6CA4+5vCcv2XMfvjVgAYuP3CO2VOFvpoFUWZxgWLdO6yyKOo62S/PgGP
Xf9BIMMgw41kIeoPyHwvbC8/EzGoEzIVIBUFQS31BvSVqu2zsahPQrdRuTf1zIBzWFFA/qNHni1I
FVE9s6iiNR8tpFfm3oPcpWjqXnNynuRBmten8g/3FQkCEQZDlEhWqyCPCkilN6KRPcuS3e8rMSAp
UAZZuVGXHtozJWAgwi62gLr0WdplGGpc1SdMFnaO4bMEM/eu2M8qksUHxeAXrtisQb2UR93jVsy9
nOUgz2XXGDYY8bsCM2bzEBWXx7pz1IZwkc5yRGlXylFrF6zpbOSlccKEu/91INSJa8LoZkzd1Kcm
QUEl3+SiKRbE7Xd5LZmlFpKKQxtAobvycUHXpl+mo9NLydSBD2kjcxVajE5h1elNiqBYSUgymh6L
SuBPVBlj/ZkWf5LhuWo2vOZ4w2tSk/79/mfcMsBMpUBEyAJsCssKvwHThUWJOL+XYgUbMCAIfgAL
umjwKSl2Q6hrp/zjrO4fJdRwAosjJ8lJNqoZmo1erSSHX7oC04pvdgRlNhGZ4Im1crqdF5/iR0Ej
FBlMeht9DLu2MJFmVKfMyNBhmOb4yWSbSHQUnwRv3EHtjCxf3d+M3+jv5gvAOooEgQrvrlBnwk9j
1/kqqU7cW2ZKDx0SgjUf6yJrssEG7xRAnCobeOGqt4YNuEVsN0ZJPvyp8dpalyXqYMEbBu7ufI9I
PVECG/DBtnu8/5VzFhE5vf9+JHVDc7fgtVDCNpWZPhQkgHdNNkWOMq1HEDXeF3bbWjXpBwr0aE5h
oa503lfiEsw3rUq4QAKCLFl3RvQL4KFpDG/RcXB8E6m/hXrV7M24EEnpQaOkEdirqupUR8gm4uHq
u/s0NEJl4TEwU0C8Xtv0WLhQuLIJM8we/12bBqqRfNugLU4wkLU30RfhgLl0K4DoLDZTUErf39fZ
Q5wQvb8t7SCGvBYdp3Gr5E1bndQ1d+i8mJQjpITNIVYWHOjkjG90+kISFR9zY5drsQ9JdQoi+S5l
JMuritf7y5kp40xb+fd6qDPzhJBrRZCpnZBSOzFf8jksVikwHMJWTnU2c/xd5S4kE2ciQHDVixwn
c5rEYy7H9RY2XeCJSiuBnrr2zRC2McrfJWFBR34fpNT2XUmhTELj9moAkqzq1K0HIprNTzFxYedG
syrM2ogfvI3w1SMpxxHWakmA/xZI57Qm6/Tog+330fMSQn5GdaA1IPSdqmUqevCu162VEjK3IVOd
4u41UDBqu31s0ZYaWALe0F3b/5ttvhBH6U8X+HExMm51KtKfJsNwFfUrj4KF6zB7liIagqbjlDFn
5XpNiMDDscZo3lOjkcg9JwK6KaIlQPCcEE5V4VlYDgl+iTrKnOsbZgjD5uS5pidiYm4NsvOltrJZ
hQHsB+1cKL/wKu1DmFIWGUSKzak0Yqc3OEP88cFBOqIttUSbpKk6AUkc9RA5eDL6T2AZB70hEQ6A
VpjiijdK/Xz/bs4gfwDxR56fRaoBVV46D6Z1rqoVWdacuFQv7OLEfbGN4ZkaqawaOS6FICmNhmOR
BY2HIW03aLxSLJFsWjSG9XqxiZcc/ZwGX34QddpKNGpNKqbNSeGeAplk8Ybp1kEUGGqoe6KnA46G
dIaVqDovdOvxjbdlDNt4kYcF0zjnADDASNMm3DIQaPRDpuf6Um3bsjltEhTawR3mtIdxpTwNhwHd
0Eiux2ait1sjX3O7csGNz9jlK9mTtl44H1co1DZicSo9iuojt6v7bMF3T/pMmy6MTJqAbpheoiiU
TR5GscqTsWlOQgKgWb+r843brOLqQXStBRWbjMClKG3C4aCHETUOoPjwP64XE7ScqjSi1528zqjf
AGcCJMsGsCIF+eMOjZzD1gMbjUo6Y4XC4n3hN3kn1B9E9G0AmTSNM1Jo1OrYZ+KYx0V7zELnbcQV
q7/cA8i+u2224A1oxf2VJKNKiKEsyAHRUz7buHGzOOSbYxPrfJes847d+SEmifn1Yzg4QM4ubCyt
JH8JBFnhBJtB8x5lsuSA5cO6VJsjwyMfjL7BVqwW7PusiAk3jtI7MDk0KAejxOM00oL2GCeo9PI+
ml/+oXH/XQSaDwE/kjQUwqknnqz5TJoEZXvkRtlitIdCiHTPKxbWcVN2mMQAQoKjmfocWU241sFG
brh2nMSUhmyXW9VW1+q6e1HX3oozUoMxFTPATJvC4YhmZ06+bxx/xesd7N2CQtKOZvoSoOVEVkRZ
DKzf1IK5Ua1GBEvtEYWWYIUXlQo6Aj1hMC5p47MrdstnTvOVbSpUP/65aFVDXgZDLJCYwXdQm8DG
oVpqUX+UUUkIzGGXYTp8uG+eIvFZqo5i47T8TuYfpNQM92DaW5BPmxysXAW2CulRAU4cs4so8Vru
F2FW9Mcg8EnBAPeonlCNqkSnUhZersJ0ntc2Z5IloLEDOA7gQ6nzVjuR6TyvgSyF1eFatfBRbHci
inUMepphz1H9UtrECPGCkxU7EX3S1t9uZcpCqQ/lq1+to/ylqzYxet2FTcTZWWq6oZ7XRObWgOE+
c/VazkwuAtqxEJd8z63JvP586qSk0u2YUsFW1YrDoweW01Hx854i7RxHuibosUbij3+jHRxAtSLA
FFBQSjEDX3Qj32/7Y6QadbWqTKHZ5Jt2zYtm/ppxzwN4kjSnjfbSewN04L+RjikzeFwjEtHowBW9
/rXCjnV/bMonsW9Iif7jwdVxnXUXsEeB0/l8laol8jAOE5pcRrLuhVP7he+YNvZabzT0QsMlwkog
2hQpHZWBmMHDsmePbB4xJOfFBLHmkC4Ygen1cSUFCA4ArcH4z6JPBFXI65tQZDwz9GjJPsZqpAvx
bhisjn3gQvP+pt706uK2QQ5q8L9yYMWv5UCN3CjAXx/7g/aclXq17p2KoBx8dLcqo5ee3q6T7fa9
c4aNvw64Bdt+4xF/xStwvABSTSnTa/Gt0mKyXgbx0tbrd0Fn5sF7y6GcyE2A3HFhtTflw9/Viohi
YV8lEQjOa3FDI/d4jUAclx8LbqUUqyo1EwFzmEI9qBRSj/nKxxDlKsl3YdN8BkX1iflXJBzsYsnM
z54wcJOyDEXCQ57aeWGM0oybvqUvQV7cx/YY7krmIRIWVz1tIq1LgEcKMo8+O5h3apNHqRBROA24
o1SZ4vCYHsWUqMxT8sRP9X0fb5hyMLzm0DOcDhCTEUXJQsg+d8xoRAJ2hkeuAnQC1/suq26udHnM
HePuPGp2HT/yDUSyYJ+Pj1LBLoQ9N1nJ6ZyxryqaQjBnQL5xY9mQRr2rsCAaBB+K/rLBBJuPw8E5
Oi2oqbevjQGwt/7so4ly9fhy/0rNneulbGq3E6HiNc+fbm6/b6qXclMA9F+P9n0pN/i83yWqEmBt
CO6mGtP1ljZhEnS1knLHHdYGdkjRxjsH4+10KyM2yP5tOwJDtHPk9MgcdbDZnQQT/3xOXfeDfl6k
ELp5uP71QYihwOqDo6bRUa3ihnEhu+zRaEGpnJHjx+7j7W0XkZE0VmcXRrwv7c3q+Xm/fwTb1uv9
/bgpPEziYcMwlVRTMfrwpmu2Axi5jyruqFRmdUpA1xDLJRGQfw/TAuMOBZ1HBPnYju+Jkq61hwXx
c3dMASIPThFkbTccXMnQeggtS+4oIKUZA95drko/Bl7pUWs/+i5Bo/Kp5yWzljCsMDKE7lgk0yS0
+58x2Qz6pk/csTysmyACGHCtFArakiJf7LkjL1tZbBYdqtqf+QsfWW13ChDM3Bf3W5Kn5QGKDyOG
FkpU8ygbVjaSWuURxx3lbB9xmIJqj70Gb7zHfPi6QwfAKK2E2OhdS3ONKj+FLyIm3smR3ctHIdFl
bytLpMfwoXA02ZZgPlxSfgHbFTtZvxurVB8SM18a/HdTM5pUBcElDgsWCe93/nqXhr4Gs0eJq4NY
wX8bNwGKYuKKA8PW8xlMiPf3aEYxFFQCgUuepv/eEKgA9xbFDGbSHoU3INPBQf1z//dnjvzq96kj
GGWvSIWgBof6N9IfEnp1nXajSvbqvpibyHyqof69DDoe0VBaCdsBy/jAG8QYjGbh/i5sEw2sSZTB
KwoGv88ZrqHtuPf7n39TqMOZX30/dea1NLSs3OL3J35IBf/p9uK6dXQ/INmCrBkHcCWKelhoQpcr
uQZR7u4rMKVd+Hh/LUtbNQWoF5mfPHAlYZh+nz/7Fmr1i302SwKmv78QEAxR00iTSkU6+tH0caui
3chotui7P0+8A8uscAtK/EvZeiFxdP20A3ZNxPihClPeNP3A6XiBARzyB1g6c7D6/eq8BKKaCUqu
zmlS+QuhaFEUyiTBMjG8QibM50p9+r5/UnNOCTYG6SWkB/Fiot+YESNXUT8Nz9qxu/SZI9m61ZuH
EEPkNt1C1Wvmgl6JorQiDIJeEdMBo9zeo41iioHOb5aIVpdkUIqhtchW+AJksAWpiO7vm6UNmxwU
5VBUvK7wIEDnC97k1N3xY4WtmZibVA+IOgLQgA2K2kFfknPzep5ayC7kULuFSRC8yMCNHj2UrcVP
x3MEO3oAhHa/xPIw/dK9FVF7xkS5W6YBVgQ2fnfhKTp7HheroGJAPJCkLArx20mlAxvbbRfzQUv7
RN0RMZPKvJrmKR0x1/UJ0HHREtBXkD4tXcYZC3B1INNlvbiMMmDt5ehD0MZ7sr4iIpidsRAczdz3
KxHTJ1yI8CR0K4QMuP3l9c7buEZrdg674CZnbP+lDBpgFYIdVQ5BhXgMnho7ftGMpbGcswIQYoNq
CDG2Qoe5SujxLoBVCCd0zvAAfL5vsZZ+nnogY2ZRnokJfr46hw+ZPQ4YjX5fwlz0BezZ3yugPLHq
cnztwgBMDfuZDq166vWftWY/r+KFA19aDGVMlCFL2x6ZzqMhIXvSkOy4sJTZ24EBs6g8oh/kJkkT
R4nfNhz47MHhmumB/lMZ/OJctxlvPCW//yuEOpI6HYo27iDEN3JT+8dpxMkQXvw6dRqsUkjF0ODX
M7yUeWKBbkfCkKqlKPimwI/460oOdRZeGLRRlYLf3cBU4MeX1JEsbsV1i2TIs3bkYj2UYe9GoYPR
wnqm2CXBRPhjbhsLxz5rdi9kUCYd58FmQYi1vLwgLQ/kB+IVzPKuPZ3fPj4+LkFVb7B99N5Nen5h
uDQ5qN0e3v0YrJyd8kROz5iRtHnbG9vT+f7SZk3kxcooc5+NedkFkYbQ8jG2RGc7gsNtaTlLu0dZ
etGPslCtsZrQqfRguz4/3l/DXKh/pWqUnR/Qlowxujie3cbbp87x+FSD70FfEDOvaBrIz0ANyQOH
f30oY6SmZS1J02TSFN2RP2iMOWVLLHtzQjgJZTU4ebDK0ei6FiwjoZr5INYlqj2YHF5GYAEAG/z9
LZszlJdi6EuTo8NsaDARQbWDFd7qtrcAPJ7Tq0sB1I1xK09h6hECgII5Fyf+7U+4Hpau5Zw1vhRC
XRM36+qhZyGEjTGPsdKFx8yRD9zaM6pV9i/8/KUs6qKEBbiO5B6yeJvbuqvMWQrn548ENUAFtTAg
LyirD94jsDr3mO8xaugj1UUnHBET3T/2G/zCZFhAfCEhg4gMjvbbnndhWGq5DaPSFQS8gN4Eo3xN
N8jGkJwgJwortsFY1Jd/IxE5FxXYc6Tf6Xz/yHpDnWGswjHQs53urbPe7tftnqyAPHyUjG/Gakh/
WDqtmxkYvwu9EEupxpC5ocuEqoBZFIbE6uFzitY3sNsZ50fwu53P6DzEn2qlApsqgdNsKbr9zcbS
rwBQBf133ZS+sJiJ2ioZPgA7PVpwgS8vtRHtFFN/eHh64vbPZ9/0zfPq+/5+85P7vpE7QVTQNTt1
nVA3O23dLmHzcHKHkIzeyuQkgzM3BzXzek9MDsftHkPU64Ah1hdXPfea+wWp/Ec6de2llg/Cmof0
lxdI31hcRFxHdjz7fY02uWdw3gZGai8B3GZjjUux1GljqgVXyxXEuqAFU7/TNQaWThNc7u/tnG2+
lEIdaR/kIuuVkMLKxmFiIe11PCM5fyGInc0hXMqh/KVS1Q0Tt5BTrcGJmOm77qnZSbEBbNXj94IN
Feec86UwyqtFdVQzUgxh4m5KlHWxLqzcB+3pCwxjH50ZvroGwvWp47vHittNIj9k3MTBnJMgxxCn
Wmce0h9QgHrG83l9+jyh1LDgeKUpVLzRadRfUQZGgUeSKdNYu50sRWr3V4j39hY7CpJUiq7aEx9o
v5qO4ug44sPAAYLOkigx9T9/IpCVYwxwucrNGnDLyghNFeq/Xn2fp4SWZ6XknNvn8/eizZs3Pkj+
A9IgAdFBg3AE3ouzIUESqDL5x3zbYxjOMbN9y38tHauyK91z3D+pLZB1cAC/opEZaNl27ivrDQ77
1wJefASlRWGfZNEY4yOEQ7wV0MwaPye76KTtCkjzLH9TPCxRK0625eacAFJAzRHdbngiXUdIRaeU
Ql6MSOnmbU4mYiiCQCpfuIaz4Z7ACSxiMIyjAh3gtZi8UzM08RWYHPWG5ldndDoR8AwD4CpzQfNm
A/FLUZRh4TtGkBMlE4+AqI2O9Jo6PuEKW/s4KyFAmLwOmp2zanmGvEB9NBc/XQqmbE2rgpBVGHPx
WG4DE7ePyGgYWDJot0A4TOCCk+IBTtNYYKGoN1pZhQGwR8p4zKtCl4bXsH4eQrsQJfu1jwFN5kpd
TJdKVjNLQ7sQ6t8A4OHfNHQ37cUhbOuWPW40yaxs9w9og7LDEkP3jCe6kkLZtVis85bHu+0YSmfv
k2lIiykvoxX338N3DboKxV+sMt26Xtz2qRcFrMWSxCvUjYuSNlYEPEePOcaNuLFgaeNL5aPWjnY7
LyV5Wz4DbF2JxJVOPm8t3PfbBV9Lpxac10XTFy3XHdnWGNH9UNSC5WaBnotOXotEVlZlxG9AybQg
99aBQK4qgcpMABsjK1IBRxcPjTqoGWBJgxW3a0ap9DEbgdrMTTHa+8O51KzQA31Yv5EkzOzQlCdA
ee06I277XTcL/mwmFMDngARw6igGjvXXl1xEuKLn8Uqklf1R+VOJj2P5WIyrjPloz3IL2oVn+NBm
tUQPOWMmroVSexCIiHs5EdAshq1NlavMstHbflsoGE4ZrobhjalBE+SoWfeVGUN46DjQEjKBPqaf
g7ir09PCmUwO8doQX38PZSHZou0CaH9/HAtjSDdKBMeYmXKKZs9Hj3sYdD7MjEWc1G9seSsWJDWg
T0CKiW69HOMuK7i264/smveIIj4pVW97vGRX+UeovguKVcjJPozByf+soR+xz3Z55USjI7Q7ISZJ
8dBznV77R2GwZfGgBsVCaDWt+94HUufU+mhpq1ggAMNOeMs1xreDxt8wKT8u3MabRmAgY6GGf28F
dQJKNPgM6Dz7o1e+RO6zAr5nZEHRhx/lFiMfFTQPDoYA2BO2IFmXBeHdHVM9hdxjGT9zvMV67ws6
MWedFMD40DCBYjga1q69phSMuSp4XH/U4kDtzTTJI+KJkfipDepopVLxUwMbfiilwjVZrt8wIVCS
KGN/drGaLCUhKWOFhJMEHgNU5NG1BY4miTqIsgeZ7yDU/ZYv9+j7l4kCsvU9m+z8Smcw+GOhVEa3
Qd/IoxbfuZzcdVLTbzOztSoSHsCttS9Abl2DM7gDQOY7Mfydtrq/55PJvVC3/0jVRLR1oIUEfSTX
W15yUutVddlvh2ITuKWetiC1LN7LQhfcbxX5tmapfEMZ40miwsKxoloAuiKZpcKGsSijuEm7flsb
xS7XP9dLGfbpYKglXQmgfByIWlqGCfp+2wm7iXCjdP/5nl0JoNyYkKkxKzZYgRz1JiarkibXXc+M
JABcebD/g/8yN+4fE2UV6E37jZIuXEbfFWPUMBDJFQKiVgD0SZrIS36SesTcSKEeMYMXu1ouwiuU
oKYV3sC/97WV1sPb1FHjkuz1/proN8h/xMmCKAD5giottY91KdaJ2EHjO+I/dHY7pd91EXCRygJJ
jBGY3qaySzPb7kckgLbMBr26RmZ93/8MOsKkPgNdH9dXIETBV80b6EsUOu3gAWMtk6KszBadoVFo
sB6YzJDnYuWX+4InPbzV0/9dvnaD+4zZMvJaLB+MKMfOdDHaNX9aqv3Rla2b1U0290Jz0GMYjolW
9Vu12saVwTVo8giApmw/iuZNCDKT7SU9077ESNKHVtVVdA9EuXl/qfPq+/dSKSvjoj2ukOBqtseH
xZTHghrhkXC9QjdLS0R++HGPF3WmU3dixBuyv6ux1JAhFWLbUTHc5KnwTQHxRmpVmIQE8iZMQosN
sF20hZW1riNGORlHG56m1vYVtwTRnrd7qI7C7+JVSGMj0VXRDrWGK9ywdtUbmbeuwP4AdD63sNlL
gigDW8rolsi7AbfY6hjdWTfoa79/nP+HUv29FsrEMj3fdpGPK1MboDPDreUsoDxB1dzGGFFgoHN8
ISqav6R4BiK/DRynpFESVc5rRDdk+22Ahr8+zvWyLvW4/WkSiShgQMa4ldpqMCD2/kqnx/PNHb0Q
S5koANkGKfGxlz37rIFPKX71RNASeQsehc6E/HVL/ysHb5RrHfbR7caWIuQI2qca2/ED09rDKap+
Ndh/b72PyshbQR9rHv8OyBJ16LSOm3UiIgYJjwJmErp1m88lL4xlbK8asFshYMwuPwuCBGa2ivBB
azH9iXGXtGjW3VwIpdxN3HS138UQmvLJo8pkRMK8nDBbo31UkkB1RFT+RVRih8V99VPTH5ea8ukQ
+K9tnxLgmPItACRMmQ4kFoqOHzmYfilBsqs+NkJk4un9wRWWiOlujTI4BdhoPMHwo5qkZY6WmufW
BzGOnzmRtynHD0XbNbG7TrwF90DnkG4+bjKqF5a7K0OPAdE/7JosWZKbGLX24Da20BtuueuwJU/c
4ORuu6Dys24JpM1IXYFBBC0Y12LTJEvcsZvEuh7aRe1aIHHioQtA+xx7yVRVZiGPNL/QC4mUHmAe
N4/yKCRKz8zq6D5w637NPxSG5gQLIce84boQRXvDJIj9Ai2y2yoxOevoGrIh2XtTBs1gvMeUn/vW
Y95qXYij/F5aBGmIp06/ZThjGAk3GvKWOTOJkT+mZJEBb9ZYXUijtNlXtShAT2S/zVPJGcdm5RUE
jCRgJJdD2wdbgcjhr14ENgMBJ9oV0UkTOe0Id1QKxv2Vzzr8if56moYJUBB1pPKoMFnu8fiUxubb
ncQfc2FBbW71dGqMBLkyCkh4zquUac4qEP55GTds32K0fMMiLqUeb23ilCbDr8tgY1CFX5z5xf0b
h0oIhhwCFC89MiUBQYqHlupANAs04qbiO5+33/e3bXZNyMOANBzD1W+oR92BbevRE4at8NYhoxpi
HjDz0BzAhXdfDk0ZCNuCJV0Ios6HZ2uRHQYIwu3mSf0FvlxhNbwIBqcHa8Xs0VVaWT+lqcg6+ONL
Q3vovp7/YQL5Px+B/L/IYnul3zzZxQajOiD36E4YtrxMPBCqgeHbWOIkub0TWChKHOjgBiGQTOd7
NLeoUjlGl32iIpnXoGvV5EKj6pd2dPbkLuRQdy8SunEsRWnYhii96ZjhAdLC8rVkHwG+W4iFfmHn
1876ek2UY2C4OMhrVhm2vYUBo2Zt1YYINsdurZJhr49EMrXpDynNFEQIkZ3Dvq1THdOxQh2B8GIE
fnvZr79nOoOLcywiLYu4RMX34KkUh5YrV7qytOp5IaqKLmiAlwFcpoT0bSx4HYTIolWDiW/AmJK+
XjBbMwZ7WsrfUqjYWRuzIpcZSBHD11R56uw0sUTEQLHw0YFdAmxWQr/EPHcbr4PsRZ46haYsE+7B
9cpEXx1a3oNMJbJC7U8X2kq9zzUCGp+Faz+jpCCHx2XDe4hHiyVlMgcuEQWUUfqti5nyR7QFxxv3
UC72Hc0cFdpuUGDAvQbrOM1dUHPqoEVVNG7zkMWeNYdc245BYd63YTNhA5JWE9AYPgZCaAfQ5HXd
d2M4bpXskD2V2xyrSvKV0GDU7QEkWzXT4tyWvMJMng5i0WULukJMTbvhQlEQMCpRitWpO0Y/pE5t
sWZmjngEMeZPYwk+GbacuZTUuj26a6nT31/cMTnJwHkkQWoFAj0eZK6hLvaYQnf0wpDUwWphb29D
82txlKaA8AAAsxrixghMiDuxjPWuPLbd2n2KwKCrMKYomIw4rAYfjJnt1/9PPK1BXiQzXVon47b+
o57A8BRmK0axVjUpbc+qMct4YqZcuBy31/BqySp1Deti9PMsTcdtGuREZN8K+XV4A8Uc6brz/eXN
S0LfEnrhJPFmvKRYNTG8BQM1aZ5D5sS6H355FtyfbIkEnIZpwMNiTRMqW0aln4PAa61RtbYJ8sEf
t2GjYMBvYEZFoMPhMkgkYkBDATIcNzZaZjtwzGP+0dbVUhb91v9OXzCVulBGB+KHMttjPPL5UMfj
1ncys/aNzF/lHDyT++w/aWuXPDfP6aP/s9R5eRu7TWIBHkMzKqZd0d6CT9ia1Tzo74DOPllvgIgb
LVHUa/C5F8qaf7p/ojN+41oe5Tf4pKmTUoUtGtgdMz5XnxlB/pQ15EDV89FBvmQhCOBmNxYbCvIR
UcAIE8og5IqQZEqejdvWai3Z3JUHjFOc/jgiWjq+Q8Lq3oJ3nLVBFyIpo6A2Ql95XT5uWcJtRENZ
S0C5LGUiaHTYXzr7txS6qa9UvKj1R0hpzPTAE3Dy+mRcHZ6+Wv3dMzgygVJiO8MUVIF83z/GhT39
DbwujKwysHEdsTAB9QgOQrEAkX8JuqaDPzj3Bc3ke6AvF4vkry8miK1qTsogSWRtkQc2IxkNCaTt
7DGLAd095j6YOlubZz2S55yDlwIZKqduFgztdP+vI8nrz6Dep2WVqlWvQYk09z3QvqIlsuFZS3ex
TNr+jAJ47PxiOsskf1Ldl1g48IURiUtv35lMjoLEIK4Cwnw0oMjUhqal5FZxCa3pLZ+ILyOgYPmq
XsWGYh1SXVhzQKfIVroGp0L1uih9zl1eSqf2sfOaqmVCSJfXEqZcFiQhvhXsyhXoeYBmxAeAbLE0
xF24YxxxgxS7vlQ+nLN4AKxMcSQerTI9zy5JXS7zKmx1DfJ75tBbKhBUklGZ+cTEwhlyR2qQfKKf
IrY6PQW0YSkemzMPGKIEYBWHUVFwONc6jfLXULV+O26zl7oh0VN5TB/4T6U10n33ym9qImD+OkYN
brpDTe7fp9+xeLQiX8qmFE2RYjUV2WbcFmahDzZvl0750Dvuud1Wj0i7iEauC7ZHPt9z8oL+UaMh
39NE55O9P51UTOfUyFOsf3rk3T5WuhPoqPH+D2lf1hwpDi39i4hA7LwKqMWucnm32y9Et90tCSQE
AsTy629Wfw/fuLqjHTduxMTMxCwlENLRUZ6TmbTPiu8HyOkXhxtz40E8bdg+PE3X0f1XOeXf4s5/
n/6cUP8n7oyrjD2tMHNQvz8M1+ogA/rvCbrsOfkdVaFhf1aog9YX4OTPQ7R9IxfZr4jdTB5DzcEM
gZ32znEhd9F6q3NU04ju9Ka3mY7aQsa62yuIiaI8xPzNvx/mb1EH8jG4gcCsFMX183T853UH15Kl
E956EN17zE+N/CK6/hl18JIpQZ869FvgzXPx+xK+GWXAw+SAnqLb+jAemqsv5f7+Mgb0+c+2o2hW
x9a/GEN4fSDjqYIezVP37ELVV4N8KjcztDK9/ZJHFDJYsphe/j1zfwlzaP9A5xAah9AjAU2Hz1MX
ctc2vWfKw6blxfoCT4W9/RE8IqWSfbZt6bIPXmAA55b5Cr/D26+6iP5yOGN8KMdDqeYsNxRcvLaj
mD+NaighqAgL3Svv2bmp35qPmXr79C09Qr/4sbsdttUOYsqZf+vefGVC+2eQgZJG6kHoyUXvONyz
Pk9AwklZtl5UHpiqc2gBdctt6NwCIAOgOXlfhLTfMOXnsPJ5tItdQ4aWpCBulahQa+qcxHeHzpv0
5G2nItyI+57KTb2N8hmscEEf7yPI7N7evET05YZk6nbaz4Wbexu7RXc/XQvIruf/Xg9/7qRztzEw
XC+FwkZ6idWnfIW7dc3KA4ecSDDsx+X+3wP8JVH5PMLFghNuK8thdtJDsHU24Wu/hZEdpEzsS/oE
s56HZktu+VdY2l+y6c+DXhzmpVLoCpzxWv39cL1usdKhIwzTsOyrtoq/7GLAIXDPhH0WJIAuD81k
armaE9x/4PlEx+5GFTA0DsAIGLb/nse/bdyzBA02DQRZYrhKfV63pR4gjMOJc1ALHKH5rd371/IB
nVUuaDTuvtzxm+UQPgXX7FTeOIfui/Tg8kVRUfTRP3sm1ECBxbvUsiQqsnPX+s7BAUTHxEfTwltB
L9T4faa7L172b4MhCQBKh3cFlH2xZkp38SK9Vuw49PvmFqfLTrGVJk2X8/WLHtrLcHB+r/8OdbFS
hsUYr5U1O/pluRdzMlKnczZdD6COMejbACVw2VdXlMtU63LQi0RnXlhrGoX3M4+npMrFMdrXiLZY
oj/+vWouuVDY0+fXC87hHjVKqEd9XjWAIv2m5Q7Wg4Rkq5e1G5lXubkGpCuRtER0LgzVG3VKb/vd
F2Nf9r9djn3+yv85paN+DKA2hrFTHw2p7DFat9O0Y0exn9tfbCW0FR//HvKv84r0HeZBqOdAUe/z
iIv2yrh3MK9k2Hph3s0udV8rDR+r8n7Zx+KLPfH32UXQRMUbMRTHyufxdD15Eo717LgK+SBnnXe2
oaSHzr2/95+4evAEZJXpnFx3+lTJOxm3WW+3Fr4GHBz09qcHEty/p+APdPH3rP//Z7rk6kuo94Kn
jjlIIVoKh5ryagQjYpkQJeqDPlQ3EhKf7VG49MsGxL/tJXSDolx3NhYDpvp5OvgwNSOvW3YMKTHH
6r19Kb+18DmLM3aYr1Z/08Pg7eA/LTB2/sot7FLy7/dK/+/gF9+eTDAUTFoM3kFqRRXz9XBS3yGj
nNVHcQhhy02/L9dQIH+4cW6tQ6Fd9e+JP++k/570mPcAHKOzXebZ5P6y9VQHCI/jFLAja7ZqPPX8
bi5vPbL8H4e52NB+My2kg6jwsf9lr2AP+e+XuEwHfr9EBGN5GFadRccvApMbEtEgQULgTey3Upg9
G+svAL1LRbXzh0KNIg4AfwPb9y+JTjzwCO7Zlh+rfbJtN8nVmqur/hjujk4RffRHtPPLqzRfj+1d
RctTCZRmt0O5AUUqeUxR0//3K/9tw3x6Hu/zqpVN0sF0ZER12zzb5A11QKrHfFjezbeke1r6HIvH
TIVjPvpDjZb3jgr1FALb+fdz/GXzfHqMi6lP4ErrCA/TIkuotpYr1E7vAievxyu/3lbhF6P9Ub/F
VwhRYDnrd5GzUOzFOjKKxx3Tszhy8OGyOiMvA3TJFrqCvRjQFT5r8HsITnMBwOHXcu3mvKP6GpyS
3b9f+48izP97EMC7wW+H6N95z39OiSmWi8+jSRzT+cELaePfTMzAJWSmfFefAH4ew6+uAJdUhvMS
DJFCQWgUlf8UmM/nT07m1I/mdBFH1R/Qrz9DO2tj4qsq2Ii7udn56Sbo8qh8lOKDgdbKkwPuQ/Dy
/eLVz8NchIxPj3Hejf95dUeqemLRKo4++z6RPmvRL1r2J3VbKlTvr8f20WvztimiYASp4eXfo//l
rIyA66OHGnqvqLFdxMvZcIZQHVfHOnpJOMRmwywkJa3fNFhfgpRF037FZf99AHx6YfQlILRAn+os
aAg5yc8vTEIPzlWym3+zMHvAI1EGg8PMK+xtlK2v+MdvP26/LXmNBbnSF0PrnFPY+xQt+hhWZCs/
nczSlxXii2go3o3wJZxwMcpy8CHpNctbAGUVoLGv7hNn+OSP5wYaAEdilFxgDP/5udc2hXYYWmCP
tn0UDpxQYHPPv9gIf4Te89wgww/RRO95sJv6PIaEAjErtZ2PY9zSCSKBdfUVSkQuySsx7vxnbA+E
OBeGDyhufB5kHJxJppwvxyV7O17bfJe9mnx9Hwu2A+rpZT9m+iLom8IMvgYF9D+afBvt0debnR5P
KSWU7t8e9++W8vzFUlM83N35NL862OzbL0Wvpg385ugtoCFcYGW2OzfV3JAt/tbkv2z2/ddYnAVM
ZDZlv6JTQD0Y4IX0w25C/L+Z2TwkIAEmFB5+9AYgW3gCRL89+NuXKf/W0KeDpMWY/S+3wcWMXKRw
iXHRibowzMh27R9DJ3ff5wZLE5598T5tvsADfuvGX66k/3yAy7qkY/U0BjGGuz6+wT8VlPxnTffH
j7f99v6YH097U+CPQ3F19X17+Gm2r7v83+8bnD/xv57g4m6lxAyPa4IniN6G3ByibP922vzcbG6L
HBxiyMcWlm4juqXFrrg5ZM+7Q0HpLb2i2+95kn21JM87519Pc3H4RksQsHjF09S0K17jrP/idf9M
0T9/3+Qi1FseiSqdMMBg9qApShxyv8afzns0FlrRBot+vxb9NYxdxZ3TQjuheYXXxr/n/M8U4+Ih
LgJ9nySCqA4PodtbF8256HX2aloNFDl6tEDj0imvdQjM2Llm6P1B6biGw2n7VXL31WRfoMSQTShZ
E+AxNmelInp8PWnI/FzX9Jhihz9SbL4Ma+B1s7kfcP4ftsXt1fbw8OJn2fXTHXbgx1ef/8+TGM71
IOWi3ABgOcC58DkgldamSyusPCoP/TF72Fv1usm7N9G8QFdU91Wu3AODnsJynMrMBbUSIPMA2KyH
67f84jv91uG7WI0pOWu+gtjnxiiEfH6a2ImrKXRWeXx1qM3zYc/gP+vcyNOcNwkNdxVOJjDLt2aX
7DFBwzZhtESwzA1KpbD2rI7DU/NV2/9f5sjDrQJ5moduRUj4XcwR8IimJw3vj6KBFj/XHTviMIJX
bVu629Qr4YEesm5LoABbDGYd3oMGznhNqtVNHUuZy6XhmybxRNGki9pOvXaOMItgxSrcr9gif56U
eFbIriRneBVo1cVKn71gjbVX9cdWfxv9PrfqoZq/ss74M4SdB8GXgvgpIKJLOUUwTnlnUwwSnVHb
xxSamjpDnTzSX0QPiPD/kaOd6wtYExG8987VhovzYdae7nzjzI/IangAB9EgXOlYCu8uGBn5zgJb
va98lm4WuTBaKB1n+LksSSS3oCaVkOJeVHMwE6SdcmEUeTNNR26WxRG/tKwjeGbpKcXV2J/HjWyR
jk+pLk8roL5n00wtXH+msPaoNRZdlNY4lu18FFW2k+OxeUvGtXnko1+FWRXx2addKdFoE7r1uF0g
BIpC/qwdspehlS/gyyZNLn0DJ+BqCoaPbq6SZ6M77sNQ2fHhKTlYUeVeLNdnt+v7vs7iTumlPYRt
P3eMQvDRrX5xPy4ZOH5JmcYWLab9tG50EDZ6L8ZULRsBFQuvonwcqx+QXwqRzMFXe8ir0K7IJMQC
A4yIDesCv4naFwY4SB30lEQ8gpp2L6rwJtCJVvs+bUCII61o4eTsj+OUR6Fcy2xZK3Rf1rb33cL6
yHYyv6sTtfXWaBQ7PArabxymh4+BYfWgSznQsHwte4I2exctcUmMH6a2ioYXnZQzNnU4iOg6mJz1
2Kie8D0nzXzfydooOuqwPXAZDTa3LenvZuWylxXGaj9MoDzYiEwmPHpVnQ7oYlqThy720m5bua52
qFyCYcrJYiG+o2sLKmrbV/12bpOawdVuMj9nEqYkD2NtZJ4kbocDyocZ12YRfg3F+tENwWtX3s8u
TEtnC0q5g/pz49SF0MkMQmt8/tyzP8YhTaQaeNZDJIxtYfOlHiEUDz6SJ0LmUb/ixskHEfcrENt6
CrIhbVxVQHrcPco+RRybTN2emobLh3CQWsJySvhio0xbDnRdpLnTpSDV9coDg3dq+bAVU1tC/NVx
vQWeA+lwPc3uAu0dUG1+1pEWzt7XpQKqagav32gwTyq6aDf8qLSJNR0mLdPCc3zpUzO7/p3xpxJ+
XzYs591oxnikputdqIMFNX/XKhnfU9+CkASXt6GjYziDTqObBKzzntiKztGK78XYMLoZizwjgLut
VhWy5SPa5gObAqkOavNU1zA2ph1Kf0vuqF5AIyqNmIVLHBBCD+4qS7YsVgy04i7/FYImCQtJs4Tb
tuKEZL4TawzpohEqEfgaG03AeMhHAf0A6q9kXK4mYUbnGIMbmxx7B7y1gjRCA8EI18DLUImx3+fJ
pI9z6UZ3E6bxbnSHdCsb9DJnTWXnD8uWHp7vAhB5RtwVtTihB/95DUT1pBwOWDGMeEm9OQWWNVqG
99cllhiN5zF6cdUU44uSuPsJbkSDO5Lx1yuoFWLrDzj94L0xgEuE7v2hlxnMXvVAAV+lksa91OAM
zVP9TEbo5mTAqs2PuZnnPXHUIihTIb9uYp52RZtYlmZnrtpu1ukMp/WI6QlPsNRYIK6CsXrSxq9O
5zcGUgmjtMBhq3LN11Lxwu3M+YTXoQNXVQLwAf4M3VPbhmo82MSTmK1aOAhpqac+5DB1IhvHEQ8q
1kgm2RAqIjKnFSDhB9pNF3RrJuUjOjs6FERKkAco5J5xV4sDFX6cfWX6vJl4ipeOIoVmxNKQpxj0
xSUHBBH9MPGAvG/toSeTcVfUj41Q8/d26moOdm4Vw0ybnz+qTAVqknHV9lRNcAI/LzIEhNQbzJVT
goVC6yZCwIJDKtyE1nh1/V0FnuaPcW7TGMSv0g0Ln3RMHNAA21+59VKidoP7IAR7XL8mWRAs+BB2
SqeoIKRawhytpBPuycE6tJlbKv81IoMOMuOP2tLULG5aNDPzDBWiT+7GqkGOWdVs3DcRr5656mJn
G4+Nekkb3zH7JO2hgerOY7tVYQehI3wTp95IrdLkyHkqYBnkImrkTq+8kaIQM13PI6vO+BCoXNTI
SB77tdMRdPGd4SGFY8wNIOFaPkye01cHxx01Qadg4G/BnGKg2SHqv6IgPS3UJ+vwox/jdCgAEYjv
cJaeHhb4256dDJLwbhzjocuSJjaP6yBRFfHbOQwzsIp98Jdi5dotzOnStZDpCERZsHlU+yAoezgX
Jqxtto6QkaUV6/SjqVF435FodKJtHy7laSY4abKotnhpJ1Dxj7lvuvoEKxE7ZEqCY/DghgbVisAv
u/Y4921ybKO2Qid+F2ue+1p6dTYlHSQ9vClky7UzTJzn3CU2ov3iN03RsCFFMb3E02cE67PNInQw
YRqrSpa3I/w7HpFpTIRCoSBcrxXvFoxngmQB93tgbUY8oMgZhwPrNzRCx/daTPwb7mxThQOa+IKG
qZjNoZ/KbtzVypnvajRpVptOuMiBZJhqVHXWxSlcdxzqTXseLDc88bDH6wQOxWxop8z3Kjd9BlVk
dWjCPMvysDGjpQkUDd8YDDpmWmKiY+o6U/Ddt63jZw3Y/0duW+VteAMcl5bELed92BlYUKM8KKCm
048LewAMn9a5Gns+ZZb7LvplZh3JK7bULL6zAsZqtFVuPGS2dS2kos7d2TnieYgmJzeGswhvsLiz
Mu3b54RFbpvV/eygRVqyodpC9iZoCsiUsV9zWM9toaowPqGh6Iyc+PFU53Jy4OLVR1OHDSrQLZaX
AENN7kzag0tdG0PDJGM+RtmOrEO/g+cgpZmN4cMVvoV7cqJqKa97Miq+C0f82+1cpjbaWqKHx1gk
TZXZsu3ds9hH3V0zIZxrp2TtR1OF8n4J7TLnA5doK4hYO4oiZcOUAFXUQb9P1yBQB+0sZ3UE1kAV
AjIAgD6171myYTOxd1D2sexB+3VnTknbc/YYDoP3pAYNZfwetbP+Ohq8xeI0X+C5CZZd54rnZphd
oLlBiTITMg+Em2HulikPHGSp2TKsAxo7hnZ80RNxf61Wtk22gPky7dAFKxhF4p6STTl0ErkeclB0
8ijfctySdWQ3Y03E1RC6TVrouEtaUI+HKdwxz+vY/dqkHs+TtmtwV6tHIh/KuSQsd5eyegLVRE/w
xSllcIhtvFb52o8t267caHSABvjJPS40uASTubbNd4elMXsosYcUdRy0heXTmEwuMqwa+ROyhSSe
lgdda+vdNHgqndt49l8GrI43r4xIuylX/GniA1N3WuCKSVO08776xJl55oNQc987bH0PBzfhBSkT
dadQObzSNsFdxQpZP7AyrLq9GZV7788JisDnQxdppfSSDwAK/A2FrmW5V2WdQGRNsQ7pw2hCvnF5
s7YZHwksGMJWsyoTjYUkoEbGcEyZO78H0iYJnUQP76V6ELBecyKDb2hwiPkU9mcB/q3H1AcvCYjl
So/ml5K6fOpiC9WdDqFRZr4Ik4H6Cfh6qDYZJopSxfCHtatCmXdprNogkLlwu6tidlOh2wiJi9t5
tzhDIknrZGm+6QVpDhr6LC4Vi5iwj+Z6hTa2YphlmsDjNsX9Q9rlJxni6o7U5Qqy36DeU0S1suh6
i8Aoqg5yJkg10hevCSNkHU7UjKAW+MsxFT3H3cX1V1VAL9HftgNP78Y5Vs/tTMpt3Xio6DhpuK1X
N3lhTq0O1mnsnWvcssxkUJKg8K0hbyl3gdzwsavwOYYkyN0qDOpd4nMYn/t6jPg2Zm43FBwCUc2V
N7qtLUQ4QblsdlcokKDOHwR5HwxmusEUIf8WiQGsLlPjoNrUtc4VC3ExLsK57p5LDwq1gP2R5tNV
wmiZOnwGn64fPKjKDHOdxkVtNMf1rlMW9LewDEQejtrVOS4za4PUfUWhCIA6WFwy5i3PIDWTdj+X
Kcac+z3jcHqr4KG8tVXaDwhbOH6OuH5pszVVqPYhM6Le+Y4NvNxzIVd/F6M3U2Fj4syS24A5tsrB
94bSSyyhK9S4IwRfbAAoxWXnTMPzJXI0d/Zj8NsNLtJUwzVOUJyd0evYNOGLP1S4cLTB5HXUSaoO
/TGDnW6c0aSKTlFdh6gBoNUO/f52NtmiWSKpZu1ahIjUJPMMCu404mED+H3qegajTFjnsRCMaxUq
vFUaTPrgjUKlyKxIctWJcUanZIRGW7omTrvS2k1hwZqI+JV5wte0b5YRjbfzokgWBk16mn0dtFR2
LEJhagzriAa9gsNQIoU3Iycal/eSxdKlvk1llfMhgkFvpdvmTte18+EmYwyMLbVqye1gZJONUdKk
WJQSHawpDBkfwCAM7no5DUkR9CbuaeewmVGjvPjo8DQU2RKgUEJB2kZ9pBsEMtEJbey/DEo30IEI
bAAzLIesmWtDeQLHDNd25dfqp/Wm+obUnDVF0hpsySpqEpFJZE0w0RW1H+cQ8grBoagaPFMY2OXW
dXllNq6HQIOI0sWPWHn8wU48AVbncubkJJUarYGNZ07zrJkp5ApGcj5rTAB+Q0+3igWwmmVdLXCF
skl15a9eLTM3apspi6axuRkjFBcYqcIJP4oEFtfY2YaU28nlFBn48DL4srqPYf0DnEkgHXY1bHm3
CsVEj/LW7SCvhd0gaBkQTJby2vpnpQxxN0HIEAa5TdKlSKOVvy9jv94PYgqgBVUC4sD/UlXXmFnD
kA3CYkmFuLRi1mPnYfFk8J1oX7uFa6oIPEtS+1HuoeeAUWLZ+oxoPau8ZlU97MqYL1Ge4Gb3LZFl
4BZTFamTEuscFakj+bcFt1XAQmM4hLRrkQ5RyWVyAjG3gSKBXBB1PeOI9H4KR19vA1HD3ApUGHcs
JnjFFIGHELxTqKSis95oCS/GIGHfSBDY5gqXCU2QEo7ALUXi4LqKxkrYJetSdrqIF8IgQelH9a6d
qiUupkny905adauBR8Njtav9btepvmsf2pRJHNaj2+tssg2aSGSnFHvUpDFik/B1gFuqhvbefiDK
vM61TnAy9mH6zJRqV6iQuU1MgxWauIh3La4sTAUt2UEas6u3ugwhk0c48t1EzERmGqIxKw4Pn4RZ
7xByiliFyD03bn8yHtFIrmvHw76HuqampXY8ftCGmPE6NCMujKAIoj6CBtkUuT4A/B1oxxz2goaM
50jpgSXb8qBBEjsov6URliCg9rkqMV1e0Nq853OQZEbgHpADG37Gz0FDrV6BOHEWji9rovWcDZ3R
uIw5KFWelOP2QGAGwFE0ncHuuPJDMgtkVDACzglcx8HpwkrwMmICRmhfg5dA47jqNWW4PneIUL3X
XEcVjCZy7U7yxk9V2lJcjhDtVrcJ4FDvs6DK/Jih373umY6LUq81NFZU06E/s1xGSJgyARMPUkFm
r5k0csnmTGqhi186cI+REWoIQNhRuE9wPfnprtr5tnbhQDYRsusBh2Yd+LAjBLudNtE4pKeWs7QE
2F/Hp9awKQVMOJMG2WWN19A+hyKJNsxLdtIP1VtKuvXZc7wFjA/rzL88tc64y/gjqfMgmJMsKZfy
PoXJbIgkosb5F/sMx/iIjoIXaEVDspSENeCvFJBVh53cLJs2QYjG5X08R70VPMsN7tMtmsNk0EfH
EQJf5XZcZCyp4wnE2LHGFy1k5VSo0S/x2GcTjEOTrCqh/5HxORq++X0z64JXzAQU12ugPXwa1+/J
NPofzeJHgG+a0Huw3dJDmKxHbpTFTYDNrCFZ6dMl0jXO0NRX77aO0iaLzhk+wEGjEMB75p/bMfTY
ZMNAwAaQqUQcmwQuT6VaHAf3LhuD4ePV+lROUH4rEnduWS4r5fsnMpfzkNUIBz9lW6cutYGrj9o0
PqBBofsXj4TS3zYwZT0mSadFDqFtULIF793mmNZ1xHdRbHuy8ZbJ9zaVY1EP5rVqsMlI6dsNaj0T
tEjCs/Zb7RmX5Q7cP6udRWy/TcNKOrknYH9AASXFIuvgdyNO4eJU4nryq4bRnhAoqJhJtx6tl0QE
2dKNw7vPB9LmIaCVpEg9NIRmLVEiKSAT6/1IQHTFt1nrzmYC2Y5XrD7rTWaNN70ksCS9UYu2OAW8
Vo+Zxzrz5oxOiuy1H8Mxt42Eh1/DK0iiTqSNXqfwDEHO6ITc69TR077VLu+ydiG+LpxmDHcp0Jwl
V6AFENowBePREReQIk2lEttmUXCqR+knRSxlTnLTDU460o4jq9LQjURoyGMwcsAPXXBgOwvwmZEZ
ed+pWgIynjTciavB57ApRWKVULskswHcr30QdEB90gA1g6TMiGIuwGWFyuom7QyQ4Q73Mp5LloLR
1oVOnaOZUwHTMzy47oMuNjvGzleLrp6xxUocEWh2B6CJfrlYmQHat3Pc5WPjzW8VVpnOrJQ1kt42
EcC1Ut7mk/WqK2eMlINmGccHCINJrK/6Gicg0qygvda2BpQzAyy9gWT8ZLIUt7adiXyvz2s9uxOw
b6UPAx9dPEI4oqEAIhKQ51m1eE94ghjIFvcZoE695EQvPhKmBqRPpDKdrmgKuuUAOUVkbUCKhuQX
EWlkqKNt7269NsbRWi1o9c8h4uE2OyQiSmcEa/Td4nMhK1gCHm/jBbjw6+ib8jsysoVnvJoFV7Tt
Wg/mAjMRAsCuq5yrijTdtFkt/kJRSUINLvHHzoO6D7Cps95NAlhoGZcYFpBjYjZh00cPdUfqq4nJ
CDTjNuhCiJWDI/vM7Fy3dxD/ZsSl0+oKjyZVWqNNskYDdTfPy4KS1VheVytQlQz4ig9Ne6ntmpu6
nNs8BkT8uogZGZLW1XTPIlW+hnwN37uyWpvXukGaedvjCAkfPRzay34ta8Jv8ZQzz1e3D3G0QafO
u3bD0ivfJm1WfLCmaw+knZTNmlQy2CwPk4W4mR93dc6gFPLNgDiFxRA0yWM3JaALlK5VSE7cuWwe
lraeENaU6oGxev3CkimTg1YQT0j6aJD4j5NAn6Zg7vWeeYMmELrSUdc8yMUh+BatjcSprqrKyUOk
ufjSRot7KbVAFxZuS/ZDNtWQACBHsQDXfDR5qOhg/CacQbBeXbUpS+6kGc69Ceoiow3ZeDVUTuwh
YDfcyR1kq9MV5EHIE9Dx4djFuMBta2QRvGDGVuFxWSfzg8nELCCEN8Fw40sXKgk+XxQQbNwWcfVO
dYIqPX5J7VVtbbcbonmW+djHs72yqFYhTJ/1JZC5kfGoerO0z/0SSQHkQUeg7wKBB/Ozb4OdnEdX
7Qar0Z9Mw2Qeyi0ae2tSdFWZQMcPYgn8qq1XfK7ROu435LpQ+a+S2oXSR6JC1IMIpIjxTAE+19S6
kFhResLjjSqKrwHY9X2BzDS0edKMUU8DYtDd5XiAPLJ6sFF7b3BHkoVIEEdzn9Vltwkrwsot+CH+
UxAjS8G0JcLJxSCXNw6tT+SQY1uWtljRQzZsyWRltR/gW9hczyQZo5xXcVXlUT0o8TKtCIn7qkR6
Awl0QDWcUBwTQ/jTh8wwuupWEu0HFgwRpGv95BtYvuRVOX27fIiBxeU7kLo5vsPx6uMSsjTnzkSj
kCRx0l2tgdYxaldCIottgNQgtefOrg8CDaDLcH0gVQloC1UBNCsuM8AxE6TrDpHKuNmaNhqyxVav
6toJuZo2vI2bUy9Ih7Y4Z/WRpZl+haIgN57MRNc2632NPOTZqZDgZUsUweMYwI6BQIijF+cqFalN
XlrpQQmpW5FLrBDGkvtlxefJ2sRVbc56V8fbSE06PKUTEdASaev+BxF+hI7cZYLHewtb4GiXjHI4
xVNfRXTpB1JEVbAeS080XtGWSPkKX6v1etauiSgrU7RHBo2pPjxeu/HR6m50gUUBCEOSGs1RhoDT
8yvft8bch9qbUefQygXB8n84Oo/lSJUlDD8REXizhXbyXprRhhhzBl9AAWV4+vv1XY4JqRvKZP4u
245it+qGEEjapAMI55rWtCI+rgolhv3Gn9P2vYY3Qy/vxMg/N9Wvr/M22ldFdd3cIGkAXhDcjXE+
TSMdUV26/icPM32mwzAP3arjb5XxsvIxrNU5afYyzZN4WH7uUbYG+RD1lFz1HAcVqyCZEelPzQpA
qmX84oFjDuAFcYLrY56JMwYEsOTs6thhXj1DWHNUnCXHvSi5CzSov8mzySZEvbpNyCTYcsSNknBH
s4tm3x4TTut3bSfxSwLfPbdqpQ5zXDkWIYP3bpoe7Ok4WTq9wutWPlMT9nI+DKFy/4nBC5g6NM3e
j752xl+V3zlbPikzMLp+qsLDRtNtjosv5YsmfaTMiVLdv7ZeUKpNqYiOe21nU4zXAhP+Iu4+63in
KR/iGqon9uvys+uXCKXDFahfabyPBtFDQy07t/pQG9Xog+r6OGM/hPItg4MGo1obi5IQIEUUSz1l
P2yNsvKmp/h/3DERvlWNgsMrvdkhs1wr+9Q7Egjas7X6VZUJ5X7d9Ag3PJCz20W0XXzSnmhvykVb
KDU4ITIqgDJ5jzTyrFEnzC5QQBEFTcuwCAsG8MnlEPxB5wMzlMKGw7GVTAlwWm53OqZt+gx4kH0O
Lya73JGDY4HcG/9XvC3p49LPEwyGN89d4aSr4hALfPm5Zm754oXkL6Trnr3btOxcqB1lndxrJEB/
v/Ugdqbx5Au2tojxDx33NRBeFX1tvq6b85yY+lwz6a3JJTzUvdFi5/d3trkNTLbCzoxhq2QRUwHe
mCwcRsIus/VvlcCB5ICfzFapPCbLMBvKvhIFIfQR6f+SFd1oXWLtvHoJiqiniKaHUCVvurbBbULk
W5vPplF/alfgo+RSBqj1Ij3rCzWkCgHpobIL3PIDpNkUmvY0LaX7PJezm+TagHMVRK7zfrfQ1etZ
TiMQxdrgCTLaH+CSVW8+OlW2//SUzaKoxJrAIrVr/C4cMQZEtAXjJ2z/LvJM0wMXYunT8cy39h+r
Omz2fNFNdm4DKgY4iBLj89A0r3Le/eVm7lYWVcjY2JEmkdQ3NrkdL9Pc9lAbtuze6nnZh4NXZ0Yc
o42QqMINbPpnbwOMZ9tQ6lcEAt0zifnmaasizYpYrqwGTfH6Y3TW8R5goPprVb3QOlK1/VrnYH8Y
Oh8IJ7Xx7eBdvStqzaK3oK4jHBuij/8Js/vZUbVbLN5MANXGGrTTzbayrKQb+l/0FlfIXCVozFQl
xrt5q3sC61N/oR5y/Zu6t2VyXILIokSLu/pX1pv1pZvAFfKVbtmewCdNWRgdmF9OKIQ42U1OP1BJ
UPWkjJyMD5SVToQ8YFtutW+J1NS6UjMwZDPPN91g9XRqKXnfkjrY559ITjcHs1g0LsM5cNDQFkPi
zCfHVHK+25YMpjkO7HWVMYRqv8Tar8MLfIVfQ5e7w3CzTcqKk4lNEJzr1dn9S9tnw1fLVgtBamUU
/AaLXb0PTLWB/EltWaGu0KT4wH8H9cl32tErOLi9nwDwIj6vZmncY894LR6gNLFDG8WvBsxPEJdt
m0dyAxLoNXp20QVQDjblNN9GO5XswYcR/hkLqPFDyRnlHkXfhUgmoPeRktN9NBf6slIXqdFldtr3
lWSmsAOeOmet18/4y+wMSJHo8b80g4ACeWvXz4SmLGW1xzxIhXCxK9gQ658+TYcBcfiOnSnbtOPd
ztT28hQMGyB4PrSz+BAVJM2flH9O7qbGdZpCTkHGxYmCYIOOqIbgsMtmIo/fQn0kB7nzA+8508Ls
biqX9qPfwM85T8rkObJx+G+brVse19SbvLyyTfKdCg/z/+huLmwwTPwpjlpHX9oanwhyaBpSxEwu
Ech2CVUHZco88j5P685ZjpE2HLLGAZ48YU+OlyPLDlQArjpER7dbgaFeOWxUYZ3hORi7pnlaohFs
NAY9QQkRoq65pW4NCQhrxpLA1iZEQVRy5Q5FH4WNKALpWyrXOY3eXC/bFaSxpZWMlrmDtx+SWdPs
ZTVQWsD08hMyGFzyNkRyBOuZCKi6LfU+Ot+78hw9GTs3xuqScZ6pij3O7Sxai77OaH42Kvo0dxIg
Up3B8RbA8elv9rFBNDJtK4ykWZfqQIBHaj98ppERizzo1TkinZraW9m4LQtzr6HFFDKK+KhiutaC
AzXZcElVNjiQm97wgGw7jIdu8APzVOnFg+GV8HP70fEXpstv02DrZyOrmFSjBQbqOQoQ/tWcpyrZ
njVomj6IaNzr23FSQ/ckY7d2zyrsfX2TSQ1cPyyt6zwjqTL1pYn7LKHdNOIhXcZqpQh3MtV+AOB1
ikZnkuNrIG3jMi+bLrd598qoyxj5kEC6bAyEj3jCwMxfVT0xQUZ4Axh9trv6PaA9i/Pak/Yavlsv
/cHYTNtzVjK0/uC1Du7z0ZnMX7RiwGFu0CbqhMyvcc6glcF46ro9XU6lhWwdQ6t/q8DZtpPnlGI8
iDG1pnB2WdbFdU7mnls+FwQL3d3zdZhpdVEEuHI/CV2aO4R361Cg0QMvqiMFHOECQYFcDlpkxRYk
cVpQf2h8SIOPT25YdxDZdJXT9FoNNUg9F63ej14X4ZuYm+wqLHJ1bM/dnK4/6XKql8RU8CF+0ix+
saBjmEE+iN86rp1QDxKen3FpzlxVhChQWPxoVbLi0GumtDzxkhHCiR72Nx+waKyHSU9jhqrC3zOg
D1HO91lbM1oiTAPdHhvD5Ek+ZGAQlcl5ND96pIpznkh/UZ8733J8WUqUecctGoL6VW2w5z+q1OlC
RGglAd6RN/bU3KYf1JPENvAwO0Ozfnn+ribyluKZ3aa4fItybgiPrbyFKNupIps0y0s7tc3bMMDQ
FGWIvQAYGHIXUKveywcrxhC6KEm6OofHiBlkROhzeCsWZLZHAOvGnKYtwwuqpsx4JyrUND4C4ggs
Brzy8sY2lXxyILHGi8XO0r5tGWDWp5tOtX8ruHrqv5tI0vXOs9iWc+Y5ROZidRffe2Oy1ueqNMNe
iNp6pJTGCFEeStPj0UZVSVbVtjO771A76U6/DanQfDhuEixMbEjG7HHNnHT7GU5By+oKK+3f7tQ5
BL6WoZSF5MsOh33VLXQkgpGNXChmfF/2rkzSe9KVkuy8GfjFS9+vWQdWyvjgslgX9s8ZJnjZ8mDw
Q+9EjGVrj3MQlRmrbE0QZERLWN+KVLMqNSIrc55HNxb/ebO7N+i1mPCer1OWDXBiy2icjzTshujY
bk7ZnlFpmO7gRMqbnjiV++dp8LgGRy+Z9HPP18suQpq+/BSbY9SrS747H53rqnzodEl5awZV/fEc
fNn3XpdwMsdg1M4d7CFjCnrwXkIaptpr/2oT+wx9WMZAHiszhrCn4PDlDVNxucG6ZTcwUhzcpj/u
RvfeyeVsXt8dKJ31StvA91FvpmgSAanL+mar/OoPSIQWTo7oJrAHIW0Z5woOr7/ZYAJgk7NB+idH
ZI4+RW5EBLv127S6jZ1x9c/R7u3viSib/eLY1q/PSsF/54sMyz9dXCHP2XCd97AkXNuMaV54rFfJ
C80G/fGGzSpxpu0AM44a31FrzPWRcVkjTpP+VUqyJOvFGTdH3rHNETKk+xB2v0VPP5Zbf/aio86U
Hx9CtUXARJ4/xcSmGdHexWOi7rK5pQW0q0Ms0xruoblRpmUcjDuETnNybIdgJIjGMCz8JULxyy3J
tepOlrZAltTScwcLex7RHpt8oOiRuavS1TkMQhB6vZV+DbMN6AONgUALh00G9XlsxRy3P7txdb9F
OKsZzEGiw0N3kclc6iT5CUMcJucoHb03+iMyjuzchhx97TI3j5Amgz4bAdVz04rgupdX17D328HE
0Fax4ZqWYTwXcydldOfsLiOCjMABfutUjs8i2CPAbT/q2j2fwmt/JTc/sOhWhJfeCAwA9uLsYwsl
O1QUZE4YBdcKYqEXxX4dZQdRIpugDexT4oi2vQrzZlqWf8Po7/+quG3j4wC38rKPMWhNtgkXG3CZ
7J+cHDiNZvrQlyCDDD3P5WI+tFNj8M9GsbwC6E9PWTo3JS3QYt8aAj30uZmFZJAWzf2OmnAO/hOs
pigH5qGyabzAhlCmewy5GGsPdVGWrv8iZ7HhpYo3jy9P5kcHOmQbcjuSyPkFibI2qO6m+HWxMG3F
lrVyKEqxoiiTlaseyMhQpK9QoTBC2mYZWYWrtXPembX+cpvM/0l3Nj2qAY13vunM7QqF2ti7SGi3
v44fthPC8XiQhWujrjrAuy54CpN2fiDkuMJYVbeIfCzEwUeCEHC8JBaN0G8J3L0hDUxYtujHh+YW
mCKcSb4clJtvZkxRlVWs+SOaMUYh0kGw4Do5u6ALS2z+S1S/z3jilsk5rZVCVWHqxdvPKMnce8Xu
6Q4iizQlLO8C5ikKKF7l0vhnAkAzpAEiHfyjCMDWDhuSXe6ZMLCM7HVHyfzxsFvFWYwN2X9sV5zV
Sby2QDpp7d7sQepwbyZBr4hrSKM7183QKcqJQSTcBVxaKAxMXZ3irU39QvkUHWywRTAv0fWRI5oY
ApcW66ofjP3NYE0b0S3BKmjPMrmjZIGXytLwUBu55rIMrXqsUYoLoDgqCMKwWpIwJNCyPlIatxeH
qbfTAxR69p7B//fHJNwcdPLLEEcFMy/34KZFjmpuYQ7YDc6OrPo4NJpaQAezQMfaAgsVcVPNA0V8
Yj7SmP6oAOX0qrOOezj8bslkc5TxEHqFuysXlm/Y5lfZuhQaUZKKnzqOJiS1VpXxxd9SPrM0y2Ow
dul/0dg6b0hykmdVSrQG04La75YPA/5lWr/viynWCrX5nJLlRBtg/6zMUxc/jJzcKU+E9Ze8i9sq
eoasCGqC9AZn8KFZqtDzb3o4OpYd5LKHCh+t8VG6S7R/1CnwbQ4C1RBJvQaknHbhtPWnJd6jR4+3
kxVjJJv5/qql+QUkPjAsa5+bpQjEWL2WraSiH1hZtxAlrP0goqc8iWZZ3mqG9DD1xUImnte1ckA7
F7f8wXm/pydK0L08DOUENCcXdniR7KJzH0QS2EuwLxVaW7sKSu1mBV7mm3fOjyTZJZ1n12CaUToI
y+8VJuhyHSIRIdRgCdtz5A4LGn/ZmTfHCVfL8D0gj2+xBpJ+ZZoJ4CPH1vFI3+ckBsro7MtQWoHG
K5bMn0gmfCWnwPOluR044t7hYdI/MkLdeNOny/Y9o6GoD3MUsrt89MX60shkwCKdLFa9jIwpYrRU
bZf6Kwl1rU88W8ExuAbOp1rmJD62FedwMfdrZG71WJUyQdsRBvcaN4dCjCUDLI5NxAA3UIRdnZKu
zOKTarrxCst02XcyeelvsflmQgUsgndnkMuPcHZcLFoQU+1RxOVmi63Z05dl6lruW04aeerj1nMw
sFdkTCHgmKBnRdoF5SOCzGY5rColqoyyI5rfYFNiMvZGCtEi0TGR8u40gWivdnC/t1DVz+1SB4zP
CixQY9/Trj36GRPdD1PVGNQw2plJFxdr6h+uTo8ZBMPIT18Lf2b+oS3fNYOxJgSwTVNxJXCQHemM
h7shWVMutbAChaauwoABnNx/CXda/1I/d+Zh7CSYTaLVlh4d6Y/1TcNb+G+Npq77Dl3sIGBSnDwH
tWnQikBKrtBscnbmH0ZVvR7jeqm6X7zAGmk2Hep2MCRYkH7LbTwc4iDsfk1cj0+uds03GtwuKtI9
Qr80eypain1x41+bCebotHJyNjSG8ex8eN3VJQf1zC0txjKzvwM8DE/dhNbst5StcW4WVNHuAb1e
M9+15Arub3sFlVk0cQuqAMsLHnzERDP0N6DJ5fKXMih0T2saG/+2M0ZMT44nJeea2XWQq0DDj0RS
Bh5KB6/sgrvVRkt5QCC4xeTjrCp8jSYTEuvRcghcdu4Fhm9UukGLN/mqPst90d2pDpe5v0RLNSS3
iivauQEjhgD1xhkePvbC1TtwO9buqfIj+PGKZgzMI63W12bJ6NbdKJw/dT3FjOaNUxhfD83UW5yt
jXfgMuwJTfWxtSOtqKFD1yGdOdz3eHqcrIOWPIZ7Uick2B6furTI4pnCYRDY7QGHBmS4EudZOmN4
z3JMqqNZ6eOLygMIz2ecFuGZc3DfigH/rHPJXA8V34oqjMfbTVtRudr5JsRhfuvlKreXbOmD8Dhq
t/wdLyhOmj7qy4MWZf23MmEZ5NUaNM2DSawDIIMlq773iUT+DbKR/VZjQgvcGTdKX3u6fca/CxRt
3bmDLkNiDFO4vZX4n5Bi1MNC+RlFhr24J6V7WprV1jc6Qv7LOeXW+uDKYGZ2pV7S8t51S5+bS6f+
9Mx4lLo5bHK56vfaOFnS79ChV2CR9vZLj2vnnT1PInhPyynz7lW8w/4YsdvgoQwRwJy8xN8pNDzP
V8l0FJgs5g2FT4/ADRRMmKk+R42NJgQNozeBB4RRQrpju1t+k4PIWAxZ6Dx4HrBsxe71ImzIENHT
+wDlKE4DgMBezEvpczZkQ/e3Yb2hp4Q7TWh/vHU7Do7oHO656xCm1m118CvpggUzUBZo3GsR2Ar5
FUu9gz9Ti2mt5O8JHuy/zIYCE6FPsOGrY6yoasY2pj0wxmTle9eubkYR7vjOeLe6XccR1VfTl8T0
Bnmk3PHnPhn1Ll27Ba+ZqRgFNU6b+OHLYQsLNaya6YJCePEPJgtMKEcb1Ly5X5uBBbjrGSixpZjy
C20im56ClCAMvDrJPp6MXcydH0raH2Rqe/2kQao8WuYGhGYjhXj8E047wPGajmvPLCoIwOG46HT/
tEyAfB4wK0nqZb9NHlzgyuG2DMu1uld+3TIPfuHtPISuFNWLCcQeSMqnrBlQMlBeWQSUo0lfLBJn
9QEx7v1cXBiiIxkeTn+sV7QuHNN1wkULvsCcabGRGyK8qH4nba5TF+WhsobmMWZ4Ckr/6rfBc6dp
AJmVcSx7h1uj7Ov2D8S6C7yHaGDLnmNJWNxbnxIYySjXhfsFeXX6c13a4b1L4Hhw0gwDsCz9q3da
uixmNZX16hcIYdd7qF+612UMh0f0z1drtVl8nfuejX7KxN2HZ/hPqidD0HJ1SLxl+Aa3CrjF4CLR
/mzRiHPCA3hXcZu1ebQ3MZ4JcRU4u42n03v0CFBt/ZYsqKNowvqi6pou416e4P7LiH/9B/xbVTcx
KNJ4amKkSlQdCO05xVaPQaUODNFD6fW1d2yoeBHBpL1CFNm7waCfKirG5kYn7b6dXVfI7xb2mujV
PbCKvt9TTZ609fyfiUz8XbvzxDEhvLZoVdo9j6VOf3hYQb4Tp5UIESsPc6GXpEt0ENuIPVR6Y/ct
9eZ4d03k4ZNAyt6oo19lTCjVa5TmJVq56D5YdbP9aGW0lTlbOGGmB2SqPCRxg8J5Cx3Uv1MWkMjf
ij6AC59N+kVZPco8xpRAylNZ4UtD8Y8eMiut4Q0lW2mung1b5zx66i3VrdFcYP9eXYr0SNrDtAye
/rktAfBgP4ymuqThFOIZza7OO8gkCvrCgUKq8T9a/GU+Iu6XSKrgAbRi3cBY+/WPMGmC3yYCCQVu
wkaz/0e9ZD4NZNt2qqaJcvRUJehnRU4vpQ9+XPekvNHf0XyHndmKtCkZP7HMo/APZS2xWYiwHt7G
LK4npCNDLItVtTOx/Z5yRvQapXjBt8liy3zl3lKol+nBdeb6jQkHoXO3+4MnD63ZSvu4xPVA7Sun
LDxkgPwVJVjMWcWmQNwhpbd+MUpriYstgfEriapRMHSp+SoZ46q/drMDRks/bpj2LK/LVFdd+B9w
De+hxX9ZXtxtm6m92da8JbMHfgF5GPEmQ8VUkRBl1iGZQ4esDX0FOMr9WirNVYBTd8lgNRHUN+6d
bTKs7f7QhO9zNc/Mb0x9hDhxVS3gaZXjbAwk2rZ3iF+BJqfHgwD+35TlIfGlvmM8TAssypN8ojvv
nuK1xFIEEjUORTRuejume+uqfFuuLunIcaF0G+yeYQ6t6d+BjWzfqvOUzo1q7cNA09dwAZalOQt1
lWzCQrsvxuWhPKoVxuIGWk1NhAQu4g/i+Yk2PYrEIw+wNaB0aFuhQZpAnrysG+EZVOhhMELWiEdi
3OXz4mxTf2CoPR2/k/EhjlEo019BsGE3AApFhT6E/kYpXhE+y+TOHc8322GYUSdcpZ3aGWgf3VS4
2HcRCRbAmtlXnGTxb+G2I38G1f5ae9e9p41t9mKEdfqsSkrmItT7iHVgK7uXBROblzNtmkztFnAu
R04OvsKlhOZ3Amb+w+k7VyeU9FgGeSUmOJmmNF4eBb1lv1cZUeBUS1vy0Ozu+lw1jn2ufU+4Byjq
YT7HQ2b+DTOOlLyNVvhDptduH/AY0wcWJK6pNOi76OItqPDvJMzln6ErcS3sXaCiYx3X3SuxqoqW
fw62x2iCpr/KAbiGzTIPb6GRvX8kJQ3lZLWb9rZkThuOPOGS6xJPUULz7wWlEBzBzZQ9cAY7iL9K
pm+jJfCcZvoO0SORgIPLZ2l/NSgiESyyIoZbL3RmfZBRlGEcqZi38OK69OHP4SxSecvZpf6ROhDO
9zRaW32eh0h8GaagRei72nF5b6dwdE6N6NPHBnySu7VxebF8EUR1ygUaIUogQIowtSGEHm3qGt55
eCJn7E69CfVxECCZn/sQVc/aQOzdA3W6r52b9vKuzWJQ7TWYguZRJ0sk70oRXIXZW+bVx95QvWNE
6vY/2Ijhj+hzKGxoAyGeIYqrn+lC7cT/KKN/QQKuy9utR8Yi8mugdldEhxe56zQrRO+XT2RcNdtR
mWx50Y7xgpsIttj7UcoyeA/Xdvm1h56e0SltU52H/UTLimAhWxMEFEPn1PnWZcwhTJIytjfS7d39
DjfMmL7gr7ZvgegQRJh2xnZ/LczW22VKasNr7LH54faATTN9mzqHdpIzAspGB+XRdwcuC4RU5QWq
QH2svgi+gF5a5gZta0uw+hKnaVHVlfze0zRA5K1c6+aYPppfcs/WnxmVHBvQhNhRDOLTvz4VEjTi
Ao5TII826ks73QaVt3EqnmB+gvB+8Qx9MZ6i9b7H/IpFLqs4jmjiu0NmRxPmVTogmVYAESN3wg5F
uAWhi2uCdMz4FLrU+S+Z1ln2nOAaQuWX6OrVATVUTybWGeEMAa2NAHV3ENxi6CyJpXIEopoBk+pa
uPMog0sY1CjROnqK5GAh9rJiDqvlXXSRwj+3YROC+U3KowoDN7yZl3GCsqkT+XOSzrKc1dDjZa23
rT94soljTu9SzKjzmSdIueX+nNTuwkeLaQRwbYPh4oH3Xm1scjiCTEQL+8fsQ6Fanz5uC/36onsO
i1v88CX69qZz9A+qnYHYJciu5rFDQLP+RxsnCNHoS8KBcjDSPuFer+3jhIvgU/sr4lmxUkvkge/r
+c2GWYieb0dTysdNo/6TmnRrbsj2Un+7GoNSjmBp5nyYkuBnJBz72LmWRTg249Sd1LxNH6Y1w1vS
9DuQhJ7t98Zl/VchU4mvRqntWdSNMx3I6LY+6n4XVW+SmugtKi0awkimwVdfT9ejwCblUGC6Ez3v
g1IPHSDayryZV5J01hBZ2CHjcya55Sz6jMiaQHElm+pzLeuueQvQc8H/c672b7Nv6o9uSI1Fq7hu
z6DDcmIp7phptspN1QVCCCA+qtYhOrkedt18AoD8L7HUmYcl2NvH1ZY4dHGcLShesMa992TQlWh0
faJbGDVqMdnYpv9eGVSO4VI7yFW5Gn+5bG95QEQqvhPwd9Kn8CKqA2YOcgyEdpMCilp/kRBnQ7yI
bftEXn/G8L3UddzzSon5gDai/kKNhKI+mvaWeFWiO76weCl5IqK4ms8lqqcKofjSzb927nFqMLcL
3ugz07oYAoG2320W+YL2xDS36JYq/jrWRtzEhMuM93s/bJd5l5JVAqXUsHbDGCE0xMAXyf28gmRZ
1WO3j+G39BGd5gmzjwnRlRqo28kw9CAoilFNAQ0v7yFN+h+cHsN6Hkrp/SO3Y/aPhtlPTAWCo2dq
pqqub2PzGxT2hJrtGwyfu0eYRaYJgnee/DEokm6yxKfzBZzHRO7jJwAZ1E9VavHFoSseDTWBW4DT
plRLS7PJPAnr5g8nwOblmMJMdm9JrYAw9tvsFrw4iC5IYYfuNSQVQPE1R9BAua0pZWLW6YckRJ3F
kTeRItrMlFR50/UcOKqPlvhDkctW/8K2UtVnEav2HvlUkIEvkmzEokWbMQFYmgvgyjxflnojViFq
EVEWsd8yU8uGbuIX+5RovAGRyP5eFVYPChbBPe9LqiMK9tnKuyuW/KshsKJDopAEH13kZ2DnRtfp
0+jpZX6FrcJjNqTXaAOn6Tz52Adi7Y5bIqIfa1tZQoepzp5KmCdqeYRPPybPYmpRvtghzZ3GCkYc
W1rkTHUKBmCsegFydNVugMKzENgKMxZHV0nq/WS23qNY9uqJ5J72fvNifNg5B5zs3gZse9ljnGjh
UaWtLc7vwg1dx3MfCWGhjTiN7RyVKdLeLVp+7wPz+OQB9Ba5bD6kYaLNiXmvytlekON7s/ec2g1/
1dmr/WbA04MfcKheM0vCwnyXBiiD6RTpt4LqGOOojxIMKrjDmxum+aUOc5sjr3eoU2U9/4qneHfp
AFE9HbpGTRjTRZyUp6ZkfI44jNL3iSVtU6pvEqCUK/5NSzWjzIS11vrBGbMwe0OjvqdHf9Saystt
iFEIxjUp8y3w7H8B2S3j7V5ScEAxhJN41005TLc1J2F02Jg+8Z0R3uQ+L/D5V7c2h3z611GDrp79
xGYwN6nfZSRUmqbfbjpnSPazCDTzn695IgAvuhqqX7uN5XBjJ10HlxXMs3rINOGft6T+cWb6y14P
B+22iXlb2dMMIhZJHOPNIBHhc978dr9b0i4qH3AY4bfyaVBxccGJIobw2P2rnyPIw5aVC3ZXRN2K
heQI8iGdV8ATrDumg8C9dYjYNLlLBgy7ZyejgByjHnFOtWaWHwuVrnI6b30F+mbmYepBIInLPO+Z
EN8OZf1mvB0rcQZNgO6i/YiUjH/5mGi4LyadvXrTLhho7AN5WghGzEL90FLZcO8IGvGsjPIuKe1z
WEaheoKg4g5jR4YfS5AygrNijz8qRykCD3jd2a0TyeyPqefqd8cD2I81wnAXoAFk57jJePkz1Jry
UYcNQGgywCKVgeZnNuWucc6F/v5z2iunvPjd5MgLJJ75VCLRJxHH/nJel9KoR2Ek0SspqoI3lQH0
IZ7ACXwx5YTrlPQfzVpJOtJPFSvwcR+5Ye/qBAEQ4klOBwKD2vII3S0v+7Cv83Fc5/HV2v/fd4Fn
PuYAKu4g/RouEwONiIua35sUtc48A1IedXhN5i00l3Ls6i9CRxq6hm3I7rGzkniiw3489qEXJTl6
C7SqTYQYPQfA3cYLx/vEmRUq0n/2un4B7PJkTtsOXLe4dGBX4MoLjgtOzDeIfAjqYO6dJ1vXALey
GrCulyrb/mkdr7SnbKDp2KKqoFUHLx4BCfGlPVZYREuCH0ZvuzFgKHfpviKdNsxoZ4AqGT7+3fY/
0s5zx22s2dpXRIA5/BWp2K3Ubsc/hCOzmOPVn4c9B2fUlD7xe/3OwGMDxnRxp9q7qlatpWQmYGuv
BEEhUqDNOVBJFy59JSsZmudWw7NskAylOb1wG7styU3DLiINBCQl9MOnuFC6YG2Wpj+2aeW5+Cw3
dBdQQBDI22VF13SOmBBx2cS/IgiKPgSRZaQlDSVeA9ECdblw4ZWykjpy5LW/AdAT+7nATiHJ9I1a
Xael4dFIwn29TlEBGZawg2kvfg5nggNzR3MWW5NCd+26BE6g9NhnMai3j5Wbq5SMrbJ0DJWMMwA6
sThDABOQz6JxoXg2IBr71Kdt5x5SVGc/m2JfOJEs183XXqHwTTa9t0LevVTtOd9Ua2mXhRAUlGPR
WAuKO+LFhiYUghcpJBW5BHkC0lWBYgDYBaGZRMdmoX3OxrDHcTV4gvliPUu2ljq4HwvRoOuZ8q32
wcjE3qG1vDnmTRGvBuCuHmh6vfpFEz8IHvpDyMLD00ewMZD8FZdE8eIRuhlr7FemWrogAxnRsU4L
t7QU6HKCugM0MkhCkBM0l2YD5XY5KeLPUdLG7pMZx0IH0jsWnSTUoQuwJJM/W5kGy1mrtcM+J2j/
mdJsQKu60IYv/lBoMq10NMcswCHXCtVKEMarUKLOzz6zyqdUlFwZ5ROruLxkqkce5SJeyj8Xqcl+
pKSG+YLiYhKkkzHofzRaUhhL08q7Y0Jqq10EF1exfuuiQCFJoUK/9qTIQr6pl6oPkEjoGZ3jZkJU
VGWXBLxAruw6taCSUl4039umemkOjkUhKluatYyujgn2/kkaiYaWfeo3RxxrEy0pN4FFk3AHwnpU
blMOWVL37RP9ALRNtDCQSNs8oEPMIqgGDSiW5Q/dMKzumb4RSz+Rv7ZUumNp7DA6C0KpRog5cvQa
+kK40ZOaVrBANfzv9A2E4IJLq62Ovtfp5V6puxGd1kjBXqWHwj9GdZKoe7FxO8omNLQE0Qo0g8nG
bSMaAyV6gH8G5IC/W3RenEAPgfnmQdEY0ARZdDzyZzndGzQ4CFuilkamO7hK42VOLSqFEYJGGpIS
AUi1hctbSrAtNMaiVRETOHGyAmqDdlAoguzosWu6O7wcTJ6aIoxQIsj1YKNphrY+AcuHyJyNn5lQ
mngDuL/K1gK1Vo5eSc3AX9BPHLRcaj4dGoUt4ayTF3JAAx2aSI9pq7ayvHRjaRHtiZTcamU1wM2p
PvUtpbcxEyyzebl+HULTwbeDWKp+tXWunBIVXuvYtmqyPPseoUGoqC666OIyvb7Kn4DaJOoXCUIJ
SsGaILRnUlR+8QnMpE9DtQGWQHVCQC9gYmSKhOQG4VW5fAqMRv8Z42jAgCjUKIyhUan6tDrkjwDb
jNhpC8DoYMIpv66SLKrcbdzqjbGGq6co11bLg4ULESSHZYthEWUgnnULRs2uCOtdeknoSfabQtl3
nSd6FllqX1J+DBe1eJYvZPe/GMC6pFMFAFG0i6GvzJcwq3L32aJVkuxFJgjwpA+YWee03QpfJLVs
UvR8+WkfYoN8/8bKC0r69MDIgPBoEo/UxJFdLz9XQnWRtzW5BRMKJln+EMqBBxW8KPO4zqMWfI8w
NkReKEaIO968XrjtPE7sxmdVXqpCIsq0igqqgcQw/W8EmF25hjazPjWykZfLoNXrBrByJXhbOos9
0c6atKeni1YESXgySd5D2uVavnt2o0z+GWaCl28zM89M8OkWUQgNvvo3XEoFv1BFyQ42J89sIpIN
hmJSQisBxuRf0oELMKOLLvGjne+HYvXNFHlvkxugD36ZBn2uHDTY6fxNGoJHgBgN9qiFRiIPgeA4
9KLPELW03ojU1cSXNC+z9IgGMBIThaKW5am0ckBvA0smbukW8nizy4Km5K9qnekUquuSpEfTwvjm
JKWvJifS5l23U3TAP0Kj6PQDGGrq0sxWNyovxU5r95BOD79Us9ECwLlV+GOGBHek/nxPripDYQiW
RBNlrl95Qq4aNYlkgn+q9qCH6+CDHCfLBCQeBoE4iYtB8F69IV7VqbQ1N5Vts1Iz7MvSPXZSUwZk
JCIOgkrI5BNy/WJkncUnoGrXQ3ftLSEScUCH7JMtghW2t5pVFxjJWW9GrcjaSOmt0LI4IUQVGFYT
G169b+O8XzYFCigFQCyqwi3ygnQTAK2w8GpRl9crQTe+Xmhc24qNLx89GhXcGYrbG5UKSbbAlKJ3
b4hQqE6ZzLUaNh0/Tes95Y9l02/C5LflfYGma2axb6mGRzuQvTPZcP+Yk5keWqmW6VCq9+a5q15T
u++2xl4TlpVtSK/BZV84irdOoGOwU9Qcj8mcMsudlX5nf8KZSwLEl+FYoAP1OxF1VqFoqi1p6ut/
aft2BcB8Q+XEl1a+NTPB0t2Rk8S0UMeWGft05EaAFJ9Y1eivZPZQHwZYMwh2PHENA4HFRall9BX8
Iewk7bzMRuBxte2VP3IrrLI0mtnyt/NAAk4Ux+UelaangqRFRZtnA3PZnurO0ctXlND2Yf7yeLXv
GpHQzmR/G7o03VTUaJUupo1hL6nJGUTfk1K/hOqHvzBCqEoZgJeZPJUejy6eUumq2+whs/1k6dJv
etfPpq/MkGRPx8Kx4AlCU6BhkVfUzMl51QWrFE0tg0sp+FxIL7Lx0cxnTEx3CCYkEYgJbMIab0Zp
1E26kn2QssZCWVwOj6BRs2pZ0FSqb4p4A8bi8ZRND/vU0GQr8oTWKpNX2THMzlX0Erl/ZOtHUR8f
W7kzY++GMzlqAZoFQ1xI4bEsfsjBL9M6DnMiXXMzNiFx1/woplbJjMWqXdZHhcurXwID14sZvzE3
lsnqZ0Ln+l2ghEcj+OhqB1f9paabx9M1tyjjJ1ytPlRsnWo1TFfrnjTvwKKI4Utf/oenZbr0E3kX
v1FotRKxApOgHUuQZZhfVP38eChzszUu29VQAroFVGCg4VGhASUSfkMiSPvlzPYap/z6Av1nJDws
FUmUOTmTkYAPyIRM1MPjyEW2oHC2EyvacR+P5O6imBTjNS5FHazb+5EQyIFqRhDl6GdHE0bZEMpR
KfhVtNmMoZvrYRyOrOFgFINEiqJMTovRXCTR76P4GFTPZDeC8tmsoXMGRThkX3uNrB11LlgyV4N8
dI0vEQTfSmLaHZUZHwSmBRnY46FPydSnHzQ5W101qL3g8kH+IC9jSNACTabU6zmFkNFYh5jK58cG
78319QxMzhgSGK5ekhQ6NtZa/n6BXzIxqWvOzvRUfm46sMlBG4ycpGnuxccIFtME5DL9dqCDIH2z
1pDqWTRgRt3KoAPi8fjeduR0x5qKwa2nSIC9pzu2NiNJpDskPloX4Uj7JLi6ExR79ANA3yd8iF6M
H0SKzXOy058TSJtIg8/pjNybY1M1qcmNjz1Vn8xxqPha3YPgO2aOXy99AS0V+vu1y9xQxxvkZqia
pMv0GWgo+0zmuJdMF+hhFR/z6oWU7wLOtJggTfrqLoyzuoJWC0BfbM9M8FS6yJBRbuI5o4s8sHRZ
n7iECIhXQYKpP8nQeYjEsSXcEAg0h82L3r5K6ROJwZCETW2sTflHl8encS0AwPSQhGUbsh4rrUlm
vurmjpp81MQZVkHQdxC/9aea9su+ew2gQ7AgGKvJXkjp6vEU3DjF0RhvawV6HUtGO+O9v8rgANUS
lxkwvBcyP4ui+P2fG9D5+aM0FDRM00iJlCUQIy3rTy1VPEWBqFv4+tjC2zPn3d5hDNcmJmMQmk4z
Cc37E++hhW4+++ovxnxQo2ULeTdl8S1EIE1uzazT/8MukZhhaDzArMnZIOcLA+Kl6U/R5dBkXyFF
dISxec86CiZkSD+6GtLJOXW3mwPJYJlGA4VAhE54wr5fsJKGlpya/nASoJSuEhokOJMgV/aqP3Mm
71lCGlsi2kQiA+GQ95bM3HWL1svFk+pBwA6xlBtuYQ8HKLV/vIBzhqbzaF26SPVi8VTDMXCA7Vcg
XQl/Lgc33la9ZTp/Yc+Qyc+/BTPm5I7uSS4QEXfiSS6jRVx9sHg/wZGfJ9vHdm4uRFkfcwSqLJMe
NWR5slSaBzYJ3ItIG7xxrLRoXeWvXl5ArKRSnpFPTSp+eGxRvvUdmDR425CVIOiYOrSEDvdSbXvx
ZKSwq8aq8KN0dfNjMlDqSWD9etJUJd2VlO12ajlIv8j25RuVLKgDY2x5SEJKWoNEl/DC9cLkqavA
usPhpu3gE1nUVfatou+FBm2t2jTQUywqSh+20AqHxNTCLcye/lcazf2Zk3ZvIhV6YaDFYsfL2mQn
AqZJaUORxZPUfrh8DSP8oD00TlUcspmteOdME9vCFEmeBXcoTYVYKccIaZlZHC+4w6NMWmW6vgyG
nWJ2dgbHTkenTjvA7jT0y8drd7t0oxtB09zESRo87N4ft7SMZGQ7uuFk6MIKDgQ4QIRVk+x88Gul
8u2xsTcxxPc+8721yZTS7C9x8zXDqfgJML36OvySPog7axWuXEfdytvGgwdxYX1Pnr3X+jXbFTP3
zpvczc0HyITfxK2apr8JzF09+VUBAh/AqMOp3XkvlBOeEIsUDtqL7gzr7NMhOCVou1rbchPuQWQ9
Hr1089qQGb2qmJplafxHHj3SlfEIciQQwsZw8koonOiwevJ1baOGyRcpofYL2zMMcdUPtCjWdI45
lTJ8+ZsvsEi0sq9lhSTB+y/oZA00POwjp7IUOFzFJ/K2W7dz2lDb0q7+jWZpsPi6GS1q3rWPjd/b
abx4kN7WpJGbdeKX6sAbwpKq/0m5lK/mrjRs63L5kAx/zGz9X1l624VX8+xTdad9RX/b0+lCpXOe
evwuGeKt0NLnZF4+PbZ3e5OMaSNiAhKdGtfjZF0vCrAnK/LEEyPc1bq7ggoaZojsxWxmLN11FKR/
6frlMubyn5gi6ewPqpjgk465ntL48TMsX9GFC2l5E9xskcfiMk+NOf90d4RXZif7BoZBJYkKzApG
uSqadVAVNLBk+zh0X11XBlO+9L1y72UFTNEOXF+10O4CK1pmZOeLOfnx8VU+PcTcNmQoDQ2KNn2y
kzo5bVJYWsXTpY2DtdV0f5AbajddBE3A45W9t2eJgDTRkhAy0qY7KZEvGmhWxq1Sf4sGaJo3ACez
9qNGD/NjU2+pzOmorm1Nsl1D0WW5GkfiqdVqur5QlrEpP29U4fIRUMWhlRXBDtXueciLM0Wtp2RQ
PyTx8BzCaWXDMx0uywQwtAbJ/sKw4Oy6SAotXeLRgyzaH6qzF0iwGArF4KRkEGG4oDDjSr98U1vL
wBvtXHaXetMCypbLGccv3T74KdXCfWFaokz205oMzsjDAPhpwaNE1uA1VqpDHdWfRW0I7SS+ZDb4
yR8QIm/TXP1GbXAfmP4uLlKZPmJlAy57mLnb736Pwg1AshQRYWvyGOPpSQbcrcVTxVti0WpyaIOt
VWes3DmuJg8EDfUbhXCPXOV7f5vVFnpbkSCd0gW8rrt2nbbL8AgeOMxXUN893kG3h/S9sUkwW9DJ
LyiKJ5/Mgv6JTH5OjMOAxBrIbXHz2NT9gSEcoFMXUkTZmjgEBSpIJaOh50RfSKuvQsf45h+g46Jh
/mP3VwPTFEuWRR7PljgZGIDoIajJSHMyiEfhVPThTwVoQCvO42HdOhZmkCcsntyi4jV98UEtFA96
j6GhLmFtkfNhXaFutfZSxZt5pd81pYsUzi1oU3R5fHxe3VGC1CdZTQB0Kqh//6FlLLC9oL381AP9
5+NB3fowBjWGA0D9ZEs0p0sFLbVmeVi6AMgAsmHHzQ44RQKTVhrPlAak8QH33olhzIKr2dJNiUBk
4pqjWI1KZEtkQBMZlMCg7oyPiEttVOO1Mr4lgAiC4BNdkBCubiL6PBV/Rp799mBTNteJQnDXJiXC
yV65+HQQ5i1CIWYPlJ0nTkK1PdH/YqMQxRkqTxkJ7ObEChRnEqXpVj7xqBdBxqjgCeWLLb88Xrp7
J/razOS2Vwsa8pFulk9pjBPcCcEZVlewYI+t3HmXMmfjE4YRse+nNd6sHDLBhZLuFCq/e7CRQvRa
Qah6STZR/BvA0kJNUFcH431+bPjeGbi2O5nFPiP/rhi9fPIo4KqJ+mS0GymrVo+tSPKdPXltZjKL
ip4p7ZBI8umSwmxguoqTokW2LAuy/yMqFEWPqtkSBRUHyLyDHQSUyT4youC5h6Jg5mtGY5MDgmS9
parcPVwLUwlxtbrQ9t96xqkHuUOugcgXlp2FVxjKEgrievl48ON5m5izDGJzi+uHlZ2acymj6JEK
CWATflNgFSdXZnvdWc7YsRWdPV795OflzBm8NWqJNNxrqqmT3iPM4KOufButNA1tbJFxCnJpI1wW
w4dYObW99ByFL6a+s/QZe3dWGMYK1eIpqBDIItv63qDihh2YytY6yVK9zGEAKYNzHm0hcoeSrljk
DbCT+qOqSLZBzy/OY2aW78S1gJRNWjJHz8e7dNyCVyO2aKExQ7X3z0n9XbOOtKwu1HAtAYmLOrsG
3tPBwsiUo3IgJGfwi0O/N+iaghAqhzys1hOEKX9ZWu48Xv57M2OYRCWWgpAoMe9k76d0TgPlkdxT
RMsNUCqx5P24A5jeAIz3UVYlMUSz8Rd9FczJNd+gVcaLAFJwaYy0eU9NxdqbQalA3nreua3lT1mx
zSK7qlckGGHB3xt1t7QgaC0ESKisYZ0mey04ScLGC8qZI3fnUgLAwSOe4IwnC0H4+9Wh+4YmKSny
zvRMOor2SRzIqhQf0p8y2I09AF4x9Wy4dpw2+2p4M9fvbRbpvfHJRZ9dtKqBO8M7RxdzlffQnEO6
YKnfIH23M1B/kjun+jvu9vdnnsmGbF/hfhJhHJ+chgAxE9rJFO8MhRONhwGoNugkrQ2kKXN1mjsn
fXxccOxAFqrGtE6DftfQG73hnfU95JJqsL10B6O1FrEeLdP8q2DOHLQ5e5OhqSFaKki1eeesHotR
sMtcnmuE+ujmd6ASfXx4btOaCsATsEYka4i3eeW+3zdg+WQdHpTwPPQHbxOr297bq+GfhgWMwtda
pcoOL3626nXvELekkG2p+xk6cDMJtiysLeGphBTZhUc1zwQ7b9d0CvowmsdhMBdo3Kz5+09VJvEM
korw80d1eE4/+V9ZcPOU/84/dst6G+9Ao310garPTM/NS2ticuLlW8RjUS9sw3PZflWQ9K5/P57+
m5ty8vMnPhVyOaPUXX6+2kA6YuY2jcJ58L2pv/7ndkxZJ8urcz8q0yer2RTVpR/68Fy1n9WiPJgZ
LinR+3PgtcLMOt28xRmTqXJeeDhyL4uTZbrkWlsJkcuYjOSyFrs0hoI0JwYesnRT9nWzpe9z5pV1
G6spwIF4beAO8Mak6N9vY7EnMIVAbtjXNlomy3bN7tzS+xDMwtZujieWSK4qY0BNgmb6LE40GhWD
xhP3ZKydbiscAttciZtg5la73RnvzUwutd4y/CQUULuud50TbQCvynPx7e3mHk1YFDVAVYzvp/dz
ZgVGIgpqIO6rLdlph+alRen89E72Dsqp51//6Q58Z2xaGSJfiW7ewLRFG9+xbPlZ2j42cLvt3huY
HNV4fB/14tu6tEvfNp+BD8ysiXzrgd7bmBzXXLSgSGp9cW98oC8koamF/puX7pnp++weA9tlZK0T
nEh6H9qf1tldtFt6UFbGcz1zyG5u3Ldd+H9rZyrv165C+jdP2lDcl0uLuoJlW7vAMWbGexs0TayM
O+jqydfSXVNCNMoOcdolrHUr01F/LuQFuayZ8dw/Vf+OZ3LpQXyW1E3IeOg/ewodwTbO8kZw5szc
9RNXe96cHCsojOk2vrCC5RI0j0NCED9x+d6s57ajNLdCE48ELwZcwg2W3LO1qZfjIaa/5Bx9zJ6s
g7xV7Hwlf0b7y3KUmUtr7iRMXmMI2MOjJmNZtn07e1KW3vw8zo1u4juGvIly+rnE/bCyVkm3UX7w
/LYvT+pCsqErtfWDdYKw1aodb3Z897clGU0eZIBZebW835b5JVQDzY/HbVkv3V3syNvcAUeyQvtp
xqvcBhfjEbiyNXErsuwiRIhgw35cxH4ZbYyN61w2/kZZpk68fOzD7vqXK2MT/3LRTGUYG6f225fN
3A05/r/vXsyTgUw8RkHSKleAAuwbdmKwTNj3rdMtbeJyJ/j8eBz3j5muG6BHSAJQCXu/QvDhJIJw
yUUw5NEGxpZl9hSdsr1rhzN+Y9bSxEWpAoz0voKl8YCVC9eB/2t32bn23KmatTRxURJkx2I+jqld
NttyESx5Dzrqc7FOZwCud33h1eRNfFSGNk3s9dnoozpHtcfr0thV//3UTT3Upe5TU2NAsCNuu23o
VAvpjw2h18t/uRsmDgk+EEsKFQZUrOBxWJQL6xDZko261MxumJu5iVeqEb2/uBEjqrkVY5pGeAPa
1VmcGdBd5/fvAk0LK24m1IpuMZ7OGS9feUsR357zPHe8OKhAHuwSTo5a9mR1gOpTHqXBGSO+HWKk
f07+4pi+szFZmCFUESAz37Y0PEPOolos0q2wnbt178zXOzOTZcksBLBoNBmXBeVeW+TyQ5NiZu1v
y28A7a4mTJ/cCh4cCMEQoOCdL2jft6tndEadEF8dQD9OM0lsm3MmlVuf+s7k5HJApEuFboqBKUf9
PPpVwb7AJL+oHdHZ/ZnzC/fuPcrBFtENOQ9QY5N5lOAGDNPGGO+9bpt9zZ46TpHxPXBQ7ZsZ2m22
b5zNf21N0dYt2qNGVr3ZSg4NzM0vLd6oJB2Bltiz/ME9Snb6S17EO/HJfZl1tqPbntxW78xPZhaJ
voLeyDfzo1uPHeCjb6c5X6HNYPvEeTNOavyJNxYBO4LUZH6BBvP3V29dWdKlGIo+JjdY0F/+lC3V
RWcj+W7DcTzj4e/uVaJVcKEkEDVVm1z0VUn6vSojaZ8kNFn7lPX1s0YI9mVoz5q3K5OzDEJJeUUi
d9HS8m0I+tx47wSYY8D8f58w7u2r8Up+HkRwzUpcZ7IdO9bh8oMG6/aru6GuapsH4dm10x+iOGP3
rYVwOs/XdicX9tBpApQY2C2XwhFm8cIJHNMentsD9+qz/CmwEyi0Ea9z3GP1HU4qp5wr4N25Jiic
WTpxL6XQm2wI3C/MPVhPYmsNbV/Hfw1egpfRy6K4tEqe0W5Decx/uRyKReTMOaq7R+vK/PT6EMqY
hBvSo3v/WTtWzr54VnfVc7BZraTDGnHe76i6/RnYepf1zB6/d6o0S1dp8aS5gd8na661qSz2JWt+
rpfaptz73PnuZnQj8kJ+mo8T3nJyN6t9ZXHiskS96T0lqKQ93HroFC9b2/jQrscnzWVT2v2SwJKE
DaxVT922XY+BrLsZbAtC958oK8aLfDUfH8l3nsJAXf5vGrTJTREKAc3FA9NgbbSjeaa6f653wwoV
GB5byNRffpQ/kaJfZza6FgT0OYHFzErceem/+4SJf2vdIIQbjU/onNhBm8BJ9+5J3g52uLnsEaa2
hde5B8W9UOadzYnTIVwrdQF9bJYhyxbRRnkLtOmZd4CrtB+szcwYx2l8sPZTpIFRKFqrmIW0/6Y8
+bzLOzZZZlvOrKG59Zy4lAqt+CQWGZjCcUoPpS3YcMLakKO0Dlra25lxzZwibRIIFJCxuMM4rnY5
xvUuj4xk1zC85OTiL7y/CkLfrdwkIiDOMookHFeOwzKGod1zaRsvl03vgE2fe0XPbpTJ03PUh1EF
l83pPzdOckDQ6G31Wgcuol02dyHMTefEKXXVyBpv4CJqLqJmS5saamxO5cBVtZS37sbFCQhnjSd2
ZhtsHjTCyXXNrurdS+HKKUw8lelBY1DorCqKvG95IVim7OY4OivVgfraLk+jH7AcYTaZp4x37YOT
Mn266igXov3E+ppnd5cfcIVLlDYP3ufKASbNrB9J8x2BvG0sdGUXzS7+pBfOYKNV3yyMXe3Eh/iA
gOtf5gCv954+8VTIpJuW1rAZ0uWnclmS4zyttbO4mLsW775uQQ1bkk6/B8/qySanyz4K66iV9vp+
+Gm8eQzUipdohGxmE7n3HnvXtiY7vBDqVi9hP3lLA0ofulW7brao6eL/LxvvVC2MdXwYr8WQAw1l
zOKxCxm39O16/zvUyZaHO7xG6QDz9Q4eTJvEMZdeOAdonRvkZEeHuuIGUL3jp2xe7vblGJxHt4iM
wfGvIqGrCZ1eqfh6Cb55bFF1J6/avLpOM96eLJ+8UP8u2ANmScsCEFnAZZNdGSsxCaZe+ue0hs/m
Htp4/AWLt204D+bKXz5esruvNp6MOnwMKpyW+mTNktbwkgvCjnvEE/90jvxJqbavuSOt82ehX0K3
tMn26crfpwSawlqbe7PeW0y8E9QQhgwx33SC6x4apAQ9tb3FyTDZoeBebbiyHF7pc9HJvYv72tZk
cvPaFOMK7ql9vyZi31t291ItLrv/jzhoPGfTg3BtafIkgRSwK9WQURlHyOK/N6/GJuRCNZ+rP8X3
yyFfqRQBXLt/ebyYt7CNsSnvajYnwQ9+BtLchhEiDnpODw1vUu3JdYo/xs6zld/iooJpZMbm3RUE
RzeiopD1nDp513WlqNBqmXtOWDTHdOctWcU1fdLi0984GOvK1mQFJShkgnyo2C2bsRga/C63ANpn
HrH3bsxrI5PFazStkCIICd/O/Og6edavNR54jyduzsxkrbSibEdFmHHeInLvzQ42+AUo7pkDfvf+
uR7O+E65CoiLPpMpWDcyhd3mWJ6VJ2+Zkqlq1urnYKZffm5IkxdkJbeyMSDi/VZDRlq7dNBLZrfP
rdDsmCZ3asAdZ1KOl7lTx/e+txzdcme7C2mff368TPfy4/RY/bu/J3dqhFZmKnkMqnBotjkES5/y
gr/h8fZfboiJJ04vA0xL4+aGrv95zEmNfp9BzbnBcRVunNPVgCb3Z5pKpT4qSnJLj3datFG/94cx
SIVM0YFZ3xnStfXrv5tFYxKbKo0rVaWP0bHkKpKYSexhB4Of7c74o7c2sMnwoGoRFVLVJrIAU8y0
kcCAHKu9TJmwPUQbwAzPivOzAgXQOvSGf//IQVvmHz54zvk8N7V3HkDvbE+WsIRYM6ExQt4/fclO
8jJ6GhZwctuNjWHNhr12mazi9dzcjp7i0YgnC1oZuZLJHSMenin7wpdL8h4ZnOfk1B10HpnK68xi
3smxXQ9zmukpIbaTtZhhGou95HhP2eq4PS2zQ3n6uPk1M6d3fMo7WxOXHw7gn9WQwdVLNGMJ2KLn
cFFvtJnDd+8d9M7OxOtbXRfAx8uYvkAe/lW0BWABw3b7G6Dv4utXeQXbJuJ+bNc5qJp6Z/WkN5CP
boD0n8I8yyCqZKvLmUy1PiR58TGKo/XMgt25o2UJ9JJKtwLdbur4DVd3QADuR1L6cjzy/5Rdon32
VB3GKv0suOL+eP61NbkEYPhWoFkebdlvKVh/AfX1+LIbU0/UZB1LmA2y7m1IsKojUNoC7ydOxlcH
fVHXUiHvQ72kBXIpiF+N5I9uzJJO3DMki0BjQU0qI63a+4mskzpKpFCV9+q6IZKniklybfsCOnYp
r8g1OiJX+Mzi3XMq1zYng9MiFQWYGJvS0T0nL/Wny1ZcKs4rgkl2sbx8ig/Ja3VQlu3mseF7C3lt
d7KQhCKpgNKQvIdlFMGGVan9fmzg3nOVvqB/Z3NyjaMY4xlqhAUBLsaRD9lw3OxJdJFmSZeX5lA2
6yL7UV+EbaZ9NnOnQAJ4Dn9+z79cf8PkeodAU7pUdBjsRdvdRU8/oqW3FPfj/QR5J260dShjILsJ
2mTu5N/D0rwb/+S6aOQaUblGkfcIxi6jQ7NVniVamptFs4gXcAj3jr5SloWNu3udmfq5TTW5M1Qp
k2kiGG+qH/sfENMuXl/W6xOFgW79oV3MVaHuVUeuR/rmfa8cUJKykdCWIfSy9fXg/MgXx2+xs4UT
hctR52Yuxnj6qV38+m8n+e3Trkz7FczUUs8kI+ZEnVZYDNvj6/o0ZkG+o59E8vY8lzaY2VNvifor
k2ohGx3l09HdtpgMVxCLkm2fiyBuCZ3gIYVtY+QAoNVImTIdGoUQoBOljfsHJYnwuVkdV8dg8ft3
sSyWSDV99+w/M/tmvAanb41rk5NrUqngQQ88ZpNaLfCKdJeT5ql2xYu+yezZitZdF3Q1wIm7RRCt
qv2cAfo+GenV/tV7OxryF/GnthOczHk8ujlz499frZusCkaQBJjTonQxiAc1DWcsvN3mj+Zv4lSt
JkR1wv3f3aja6jJYpjbrNZ6AeFPYf9AhmrF596jTxWoht6bSXDDxcAIpFngDdHl/+eKhS9g42Wdg
t7myREL4P5o/eCc14qSRugSCIIMK5Pv5Cy0BtXGk119jBDheFe2ibk0PidXHVibjubEycV1QJ8eB
Ekvdq/YlJL/pPrXSQlReIvU7CjOPTU1vqKmtKVxAD2meF0psRcKzkHw1k9+D+03/Jl+eAxJVFdXU
aBMe0u6D3B8GnowzQ522v/xjH9Ja+CAhDIDn8v2M+gHo7+Gida9Q6yPG5CTNEpLhhbYN9z30tatP
j8c7LSHe2FPf27vAUhuwyN2ruobmRiPjuen7Vbb+gww2ddt20//g1yZYIZOyEbbx2pnLV7zxR12d
kJtPmJyQho5NvdTk7tUUv8bmsRLzRXpplmm4gXunDZ/QiFy0UnCso8op0q969b1Pl3SWQNmEhm36
FPm/U3TRkpXaPVUZmuHDy3BZR6V2MNFIQMME/qNTWSFEr0u7Vm3tfiZiub9pNODn8I1SiJ/2PLuV
rte1b3Svsm/zqliP/xZbZTX+7tsdkjjy2t/NbJXxFN9Mmz4WwC0DTkxlEidlPUThmix0ryi16xCS
pXm4NL1eDRZtVpF8NHow9wN0/X+zY67sTi6ELvegRo307rWUoQBqnODSrrRMsVX3ZMTobEerVvgs
wUzf7Gtri1AIIhSLQF7oreb4+pcET+tpLWIWe+HyNNdONU0U/bOZCKsoikOtyFq838+xqZXq0LAU
Bf2ievArzg4aAo8mXJFbePGMVlgUiMTl9sysTAKuf+xaKrxQBm1c0H1N7Apqq6H9ho/ym9VbUKKb
T7qLdLB5cdBNXnhe7CjxUnCfimwhSvssew1LRwrouKyDRTIoT4aHgAetprusneUnvPN5Jj2eErQO
yFoB5nr/eY3eop6dmfVr0R0ShISy4IW92qlE1zQXKv2rB2Smf9a2j6flzh6lJUOBRpdWFtSBp7Ni
5KjflULzOoifSildD/q6TCEGviRLZY4GevIGG1cAW/qYDacXhOLG+yFSVTBbD4JvRCKPGdXkpv0U
CStdfm7MJ/iX1ZfHQ5umCf+xN1asLcuUSTtNPHUD14c2IIT52kd1+gECexk0gupD8qjaIp2SSyU2
8jOyTdkHNGiMXXy5pDO77s7FCDUR3YMQCFuSOI3yMzWO5SKwmtcX0x/519CsTtep8CseAHuF68cD
VsYJnDgck84rSBCo3JD5n0xwjLifAH1/+xrp/eUwqJrwEhuVACta5Ol2q1TpbhQdXSgZ8qoekmco
Io2/rHoZ9IP8LAxm/lvQld7u3TrZRVmarWojNO26yuunOjA/RrKP8omMQMhgRPDxudkFqjycGXwl
1VJBIRMpi2wt1JBpC9DJLNWebv6arCCqer0GIrdW8DdQ0w8zLv7eRsbnQeWjIxlN9+T7zYVKeO4F
SdS+NvHlM4T8Z2jTjPbc5IdS+fh4nqeohbeNBVWHxj+6QrfmZGPFZtX2McSBr6q7tNRtmLpbSB3t
C3KwWfsHCTmnTBI00Fo7MQREkeOZR930yfq/H0AVFM5YmAvfPvDqVZzRBzwYaF++5urK7UzUuX00
I8mSpQ7N+f/D2XctN64sQX4RIgA07GvD0omUSMjMC0IjzcB7j6/fhG7suSSIJfbciAnNGwvtqqur
sjJ35bhJg20CnRVJ+GKbc9akplJAzXh4T0Pv9Hg2lra4xIMMA+0RHIpds+AACuhiK0CF6cK4v4rm
a1CPUFwvJSpnTxBWfWxryYNMSR50/Clga5zXYgcZOoV+2nQXHoIEoxxD1UlCDBYcpa924qf1tIZf
KaAsL/aVzZlj9sqezzO+7S7EZb6IYoWuNekWdt42iyuLGQcdcpVmwPXUTUedB6bz8ZiXYhcMGFOM
fY1GwHk2csyhPgghke4CSgch3BTNXowPUXNkD1xtBL2WgeivzHccVDWFUU8P478s8f1nt119wOxo
AYVUgBQYu434jCHGCe3F1HShsupaTRA9yamwEuNPW+bOj10ZnLbc1fbGFQ4ZOgnLHEJArueqTQFR
KrGRnlZmdunOvZ7Z2bOF6SDCpoaY2YGpbBQYdRbidbm0CUDSkcpE44aRKq1vhpCcE1ec9f9jX/2z
rPP8i9vzELQVMMg6Ng+Tuqehopfw3Ridc2WvhISLZxS3AvgpsJMxs7cTyrilwrQVbMnJR8HadXSG
Di0zvBD3dTUDsjipEBkQyGQN785bWwFEgviALbtLl/7pgoPkyxrERkGrmkR76Ixkrvk3q/9lDuQ/
WxSkFSAAmrgl76KnrE7ZusUhhZL8oADTZIp4LkFrqdEYlbairTT1pqlt/8/jLcQvXjtXhmdXQV6o
SpyJHQ7nuOH8FygvOyNU3WrAHiGmQ30Jsi8QE2aD14zxdnG66bpDXiu2iuCuq0MNqpGbULj4xalg
z7zbUDxEOGjduj10LiGFItirrHdTCvfudF198ixKgJxO3TcZ5kpq9XijjA31OrtmqpXQZ2lqQC4F
vi5wJaGaIU/fcXWK/b6DeDap+kuoHkSgZNJGIxVks19d0UKeIwYA1sNpS57j35WjlhcmTQ0yuhBA
AT6VOeAFL2UHliPb8klqTv1odcTu8b5/vIILR2NiwgL7OsuBdJCdfSW4H3wuZ6bZAEvktnefRQLh
rFgfhGMBadL/xRhoTdBUgduSnTk2Nxh7SDWKOIeQHAeCiHSUY6kUfbFJR1PoPD42t7DSGNt/zc38
m8RBPiprhO4C7PvetUwwCT42sDx5/xj4icCvlhhalZBWKdjukseVVrCSMaSfkBe2RGgYxV1rPra2
EN5eD+fnZXllrYDupFANGM5OBFj68W/PE7eTB7n58ZmLFHJSR1CBR2gRnl22Mni5Qr5F2KQeihxC
rVf1kQFYr94oOCluz3K0EBIql8fSLbd8UB+iYTVPPrnK2UnFN8mId8BwCoLTmSsVARHx0JqFvclm
J1V28yd/iFMoOdU8FIC7IfpoOfEPgnt5K4ZVmVJIffkr4d2Cg8NbDccDJAQS+hhm56MVwLoHBVws
cfHs8y/od3KBr/c8TeA3K0swTfHdcK9MzeKMsOgztSQSTkchH4vUrt+LFuAHiCKwzDb4KkU9PLjQ
fnbTletxcWPh5fCTHZBwdd16KgKB8rLkGBhuMoUyaidQtYeM98r4FsKa6dn7j5lZpFxBXTwcFLe7
sIOtBIPZQmxQ63NIt314jQUllgbyllBeo/HQ6GX6uQY8/mHBu5/g/37AbC3rnAvLGFrDl3jTm+2l
iWhAIf9rVVp9OoomMX+hFKMfQggj6U8tJGi03oIiG5Wy1R7hxW0lCCDvUKbUwxyv4LkD5ArlCAk5
oF+hSVKJFEJgTKnH5XsYWoj/aCW8FO91BeTaqLnjk9q81FrjfjxelDk25T/n/upDpnDm2qmAyWlM
ggxpoSOEJt8x/9xLldi1fBg5K8lpGmNFXuRQa/Fu5bv9GL1wpVmDIzRq9LowRxGCVT4Hdc/Uefxp
i9sF2Xs88KZE85x4qEIIrCpB0F9Im70HavE91Ds/+XxsZHEdRGBbISI90ajMtoRC6kHkQqxD2nMM
srqgGHHZQJfK1IAe3F4N+5VTsHjWJsk18Knjwp2fNbDEtx3UJftL0aXhllRj9Dn4YboCYl2cuysr
s6PWq8SNZa7A3EH3fu9C8HmXEx+y4GKtnh/PoECW3BZKKwh2VDBikZktpWHTMqgxhYinWrM2hy1v
8RZYkh3G9K38HbvF7L/0cMNuoTM3HDPL279Fm8FUfzWmt8mNxuQs8AP+9T+hSl01G/xtjXNgxuuN
2AvBORoB//uts+UmQk8EKYcHCHmfZgPtOWQFXDANP0MylioF9HJf6sP/kom7MTvz7ODkIYFUYysz
ObSwf2XuuSUbJT2K0BZPTjkHL/N4URbX/2qcs0ArixQu8pW4v8htMGyzvi+NDGJ3Gwk0Sysx0FIy
BoNDCgvyFVDxmhfzSlTtEy8o+0tmdFuw0FnpidOZL+k8rW76N9tLZmpV9uMBLp7bK6OzAbZMD+gS
SeE/mc7dhS6BjHyZgSOg8kUK5W3wK09CN4+NLr1Zb4Y6CyiTLK2U1MdQ+S4zeluswW7ZH0u7y8wy
PYixwbvI6hpMsuY1ltfznzmePyq5BpGmS+ClWbE+grMAZKuGwnQrznCpNnE9vrlaHwSqxRgCCSh0
qUjznyJV0Vp2G6CzQP72PtrUpzJ3hp7s42n9wTvc3ctIUUOwAFKM6Be8vYMSl4+4xoPZgLW9BBwM
yJnWgQUtdB3OeCP26L9xzYZFkJB6Omi3dIE7VemHWn0W8ob59Ji/fL8TQFouCWtPlqX006TX8M/H
zc4uVzJtGhEcpcQ1vNCqmuc6vCgC9G83iSE3mhIBiCdGu7BRIIEK3eR/n9i9sT/b6UygpmD5wtLn
KdoQjCTbR7JRQ3tVztfSi9M8368DBCOEqUyE7MXtOjAEYgpCiVvDFd75wZaaD4mJqW/9T8v9XzOz
cNOVvHRkhelhzJiC8KaiFCIo5zo5ViLo5kNdRMjD06BX9Bh7TcSGUASPZog/Etlms2PP5DQOdlzU
go6QWznja3Mwu80CRigUvq37S4sMhRD5WuqaIpM9Nwi8H8/DsuNEAPZ/p3u27Xs3AwyIbXArRJkZ
BvtIfSqK8CNXTyp6U718N7IfZHxJ2G1Y227T6CFTbRllXwCu+PhTlgYtIFn1IyuHihF/u/CgR697
MYNMEysX/acQtJMdATjlXOL2bZKIa7M8bdr5Trs2ONtpVa2iF6UAiMB7qqQTYWsKbskmMINsm/Br
5YKluwKlRRYwU+TnUYm5HZ0y1ITvMxcn+NPLflf+hoWgclPIVvf78TQuGUKNHckeqDaAH2+2oC4j
dgqfd8OlLwoI2MGJMY2Tl509ZsFREda89dLzWAbWGEkbSEVAX/Z2XJDNq6EAitLomMlW1Dhdn5jJ
2GpKsyXqTs25LQn+qmllPB7l0l10bXY2nR5Xk0j05eES8M9ytQ2K9ygyH5tY2h5XJuY18lHshyxl
pOHSVu9deyzLXud8M4gFqkSXEiS4j80trRuyphxQCEBkgF/2diKZwC0IkzHDpfaRxonw7AMnWmMr
XWP7qBT+W2OQLYGsEc49it3yXKzMU8o+9H0WeBYAVkqz5T/Jr4yncrRyb9yf6Vs78yOmRGEceLDD
qFuQpY/yew7h4ZfHg7l/zdwambnyuo3FeAiBjAHSAUB/wWW3TDawK9th4eEOMyJeS6j+IJs6T2+r
ETewbUjwSO05rVd+I/oB13HXG1Cm9wCgHAH7e4faKjO8JuJOHr4HZBByn9FFoAYKIbT9+ssP/giA
NgxbSErbPOSBMt3DTdM14FNdm5b7/Xv7vbO5z7ogEOUOqLMkOw3jc21XeivRjNdB7fp4AdYszRYg
AVCl6gpYKuWNr2wisTAi741VJzV7FmiNFWzyAhoLI8MFgXTYJAmszG4KDIrxo17FyKL4QFrfrnKj
bM896WnRNeeUtcBL3FUs7aKRAlQSCqzmeUi0uFbNbqA2z6WfYfrpI/ObiBveX6lW3vsm9I0CDQbO
DdCiQ+/x9iR3LZjs+oofUAeBiAyUKwboXzFIXkThn8cT/yOvdHuFTd4CJPcTew/IkWdukGScUk3d
ExehxBUN7G5vepkhD2dVfBklIy+OreRDB/ZceuizCSA5+ZwzzzVgRsHfUNyFfviVKN8y/yykH1Lz
LhGNaTwzq1c2yIIbuP7MORuox+VwYa7AX1oh4k1OGg005wRbJFyjE9iD1/rg5g32CGdw/wHgAgUw
lMCQ27pdgRK3UhKhM/OyyyjSaUBVS9rv378F7fdp//b29vHx8fT0uXWQYqN/OxAqfP/rZYF95HHQ
9YlNCuW6W/ug5pY6lRvFi78HzoJKVm+KZqUlB88KrHpHLNckL4k12tKGM7KjZLCWHIJbKXQa+/Gn
LOBvoHkqgC8f4QDeNXN63kD1FClWY+kiAphAzbowXPTPGcxHZa9BFBdtgR4fb3B0aoO0arrirtJ4
nB/K0JeXpQu79T/A6mDXNH9KDShpr9yVc82znwWeWnaIzIEB+C4tN7AkJEOjSpeMHiEqSjvt/ejR
PwJaE077j61PO/r6eCJ/sCu3Rw01WxCQQ4Vjit/m6iZyI3d5zmfSRd8dytPlaP4yD2DiGiBeS3+b
G+DL0SxgUriVl+pk27Zmbw3DAptBqenPu5V7deFBePs1s4Pvjyibs1kuXWQwE4LmvXIA5Asuoa1p
xb7fxsgmbdegTWtG54zc2NEc+sEwBXhwvmq/ht9FbJA3sh+fUgDQX+uIZmfvvDLv0zX1YN7nAE42
CPEE9wvMu37Qfx2A5D+munn00Yn2q6C/p0k3E00hoLIrn3TM+zmk2idPs6P9LJ4aaq9shHlH3H/2
Hvig4VsQ8nJzGGuZxpI39JV0cQ/Ny8Es93Fg7t94UzWssdM17s8z8J1/h628Bk+c1vR+Jv5reOZV
/HpAepiH4ZHTeS07qGfIlhUR3v9mTd4fT/tClgkbTJrQ1ZNgMTt/RvRqU2QBW+OEJXTct6rTjdSV
Tr13cN/kQAtf/F00rEztfQgMaDDERNG5IeLfTzH7yn/Ifch0Qe8plxwrKhpObq0pvS9t4RsTUyhz
ZSIN1D7tXFe+sJYAMo7ACM3AYLSWvr2hmmYLq9wjqxZnJxVAhIbEHiNf0BcC9ivPZp7KXeRwL7ye
mdigIIBa6/X9qUrMdoqgipMgI4skCiBLt6OUuGLgvbjCKDUAL3a+phqF9nvq2Gc0qDTSxMzMlL4U
VrEtrOoANIQ5zUFiQavSfIn1ALQMPT2JVklDI3z2KXhR6PT1EHGmOZgFYspob4Avat1O3MQHZlNr
nulq/qYwOnpmzLXOocWdcTWg2daXkjIJGLmUL3pues9OdlwjQfopEMymDIh0CK0ghYzDPe9glFGm
r5NWli81OFjJzj0xLzk0PDFjxmhHv3x9tEHUZ3FvEAukyg7UHzuf1lZtQbj65L7wmAfWamz3qVu/
VxdcIGo1eL0AWwmg4U/Z/GrThkobpEocKBeCVq3G+FVuoEW/5w3qXWKQybw9PvoLmVBgI67Mzc4I
zEGDLw2VSwOGvgrQfFMGoS8iaQONYYEZWr6BmBpMfY/tzlkSJ8d6Y3d2Ujy38oWSYJiSpWzrTfYU
0J62tDTeCtBZtE9rHaQL/vQHbY0GIJFHAmNW2R/LQAH7cq9cXCvUiV3vsLCg9i9WQrA1M7NglCgF
h6wpzCAMtPuN96xaIZrC5I+V6Vs4IzfDmT07YlDLykXXKZf3dIMGHDN6BiL2xTtI+9Fq9BQaQTRD
UvODWzM8/fD86BDo5gHFBz4nLOPM2yCUz2JxUC71vthKnxIYuktDAEP3cI6+xBUoxLT55sYERGEo
lALzC22nW2Ns6BZc1/rqhRQGhG7hoVBE89AesKbIuRTNIvv8X0uz+fRq4kPBIFQvqg8eQ9EHrnVf
ET1qzpLRgUFxJaSbXNj9wMDQiUXEvTvX7KjQulKPSape0n14ls68Pv5PM/ePgXm1v84GbnAnA9KB
sYEMf/H2LAh3VnbhfT4Q7QV4aKBxHszm0jx9D1CKKrdSoV6EA/tZbPnv8m/4khr8C7/yplxcH0QJ
EzgHclBIYt3uhCZxBfDIdeqlBMv0S/glg9vSRDGz8+n4Ka9M3qJzurY2y3HUkdQGotuoSM9NcDE0
yWTP3jMIsHbyExtp5S8SUj6hay/8pUN9bXZ2k4cNo7hQAMMmPNbH8Cx8c38alj5esyUHdW1jdrmq
WS5zQdSqCGj9lnaf6Ag7ln8zs15jKFva4uLU+4PXKBqP5rADLnAhvJmk7kWPwPF76pwNfxp0TdSq
PWdsg2PsPB7YQqIIAmYAlUG9DCKReIvfbpGYbVNGqWGQ3cq0sHw8ScVdg/vTR1XYN3zKmwkwAERL
jtC42HW/GfPxFyw9VG++YDa3aV17/ZDjC0odDV3PVDZ8k/yuLGnz9sTria5+xE5oFf/alwAHMRXP
Jr40GXJPt+MelDLhRll0LzI7mi7kEkpuO/5l6m5lePcLCjwahAYghAaEHGo2t3ZKqaiqJq+YC6vm
W8ShX8XoyXaSoh0TzCvsSoAw/dqNhxSQXOCQxcALgcMums7KVRg0kEgK2DziLzEDJxx1Zapnrlga
PGmI9njdhLszgTS8BEdG8NBHFD0vRvE+4DHDSMQLMz5xxZbNd0q4yVUqoxPNZd5c9zsIbDU8sICZ
eOexP4mQKeYdRGmaTKz+m/U+G1t2z3msjQ6HCjb+/1N+ZpmtKueu1Fj0PHm7oQ9o45oumHgrvUbz
ghTSsjKA7m/eopjWrSEVCMxBGp07fbQj3gpC5+4yxShxhSKuhGQrjuQ0C1czKjRlnaTTizL1Fdco
qqHVCxlpxDBvGCMOwsL2+dwzCtDRreycJctQjQIAV0FC/Q7xK4g9EV2mlC5Sz3AW30cuRfd8vql6
THIgqoklV1H6LKrDWqF/aWmnDiUkZpE8Rvp0dm90TFl4IbJigN8AJwFiCdelbLQVU4dwND8kvtmA
rC3SpPAwettQOUIIXQN7NNtpLGf7jDb6VPytDrtxNKuSetKJa4DGzH/xnh0pBmkDWplM9hr/DYpD
Urvo4bSa+MMDc4YIvhBN2fHv6VYUnlllNIOQup1ZKnvoJa249fs4/mcHc1OmfOrGmndISUIgIqRA
Oi5k+RPeTyWwxzHRmyL37LyqwTLVxrwelaTdFGL1XMcSq4Mn++xJSaPznKtoogqZsiT9m0wjFLxJ
b5FADovyJCG0ANM5bVO53zw+e/cAkAlrpwKZpgAgD+aaWYhHfL6TRk+JHVIp8UblueSJZ6SNH8cF
DQBgb3vwJxO3N9UcZw05+NwUk7Bamb77+AId1aIsT4/BKZM8d25tBqB8WI7uJQ+TjNZc9gyGh51Q
djRDY0GBlYyk+uTLrwG34n3uky8wreDlLgAGK8G9zs+lK5GCLVnPSTILUnvE7jizZa2u1gOnq7eA
Y4ruH2G1y2ra+bcOFmYxZm6SOFXA2n7rDqQoI2xUpZ4TNqpisAzKRZ3LusaQtb5VBVwC2dGqskff
Fba8z7Qm+kogXj3mukJ8dOF1Rb0WTk5B9uyT8O5VQeUBMUZk02eHVWjrFKz1leeUkYBMW1hpEhuJ
GtpNRbMk2WA2gBTqUV0oluqxYFUNq9SsgzDcKAO/hlC4TxJAD1LFnsTdIyO2naf+vJAN8gbwH4c7
K76WRIfhL1vRaNTQUBrinSXoXWekgUEglyAYFZTAGi0TCsomxxjSnHse/d+5nYQGRCNCVMe+h9YS
w20mGjK3E4muqq+y4wmazKzN4xSezudxotmV0ZUKdZH5jkpEsfWypMOOenUhNg6VJpvsk+dGfioE
cNLW71n3Z9iFo5VI48pB+snQ3tnG6xMVKvxV51HYQDq+9cbcc3jlCc7D1b2XgQE0jvr5tlE0vrUj
4VSLJgvJB738jCHg0r0KxtDrYriD4oUh8JScxEui6B0IDRlDldZZvu8vfCzt1UfOAjWhKUTZLzLP
6eFXjkxl9cQgoAcF5wkN6iNnCLvkbXwnni0/M/D6pc5prLiyTD+FodlUTWrtUx4KEwX8xu0JJOgM
7RpR8Zyqg9ro81C8poXRe5abaZL7p2b2bW4VzUc6hpQIe3/4Klld4iwZuKBepFxqIcfQGl24L/Ac
YXMjbnWBscYBrQlPcWyE7imLNKE0mMhuVAhFG+Iz+UaF1D2rL3W4KUElUSO5y/wRpGcfFAQTB/l2
rD9klfYe1Nw3wTkaIE2abmtxDcP5o6z6aPAzvy8wSSskgeA50qGSTDQ70qp/CbyD2mrRNgjfioKm
dhK9oaUJlzaa8z/SU5jZkaiP/t6rTUl843t9+Ja8jce8CECGZ1t50Bt4bLU6Sm5MCfh4sJnS3kEb
+jB1j2hBd5LBJiVQ+ZcrbOTWiaNNkR6BMvTh7oa9JJvCeEjzXQxcaUBbZuMpWo7CcfaalnouG0W/
K61Afs7f0aTy+CZcuMFRaJIA0EeIhtyKOI945ar2WEbynDoypQJ6vrTwNiFVoT2TmTHlA0upteGQ
1WhXM9D+BtZn9HNtJUWThoNQrXzO0rV08zmz+yFO1czrKtdzhkMioO3XrCK9QxHdZ2nmv9aDJgiG
wEa6wq/RaSyczhvLswuxifl+TATGcyC9nSTQvymhLFDJVJTMCvSDaULRcb423AWfOUX/cPYcsAry
PGGC9m4ilKXnOzX7xODmCcf+4HtQzcyBp0hpTyCFXQ0UcnJbDkFzq+A4+sNGVdb4g+5BeojSwVM0
5Tqm/Nq85ToJc74QGuI7EPDqKI8qxpPY8L1VtNA+76BYt6/kWLlkXHfyarbeQU6417Nk6Knkc/x7
JjWqNrBxpPMFl33njLsG9V78QhEZHxavQQilz+V00I8EiigIETqNS+wyCHVVLjVA2SvZyivTb1qj
YjZp2Op+9hIyr3G5V0szkgFX/v34zNzXW1DsJgQ6N+imAHxLmjlyKRfIICVZ5EhWBEgT9yabwwHO
KhI03t3woo2M4Ud0BFXQWrZh2v4z/wU2KRjHDUtQF5zFKi2wGHyl+rEjFU+papYeOHnsLDrJrkOk
r1A+JBCsQ7sF+1RLRqVUeuqy7zl/6cEY4KcQUiQZgKbvHQtkdexqSh5sYSqlTK0R8dtXwBXjrzwA
79JL02RdffJ0BK4egJwQCwzirsjhpYQ4PdyQGXZVBRRPzBtJGaaaAL2izeMlussawKiA84RrDvB4
BLm3RpkUGN+ALWOnBCRiX62R2ywtw/XPz66RgO9K4NTx89zwJA+v3bdMtvlTq2hrif2fmtDtgiML
gX4dgJGQ+0aO6XYgEOlwM+JHsTPE49YLD8Kw5Ur54Db7wilGweiyj3ywWw2xhc4I7uXxNC48UPB2
nvq2JOgugsRsln1JeEZoXN/1nZKbaLDCjkYDOj7NNj6kZUiT0mLXmlnv98utydnhigdwRXGt6juj
n2sR39CYcGjA+hhH8Q+DJNPjEd4nfAB5B/m9MJEFQbxpdqD6JOtRnZYDh/gdZHOasaJsBgraTo60
x5bui/pIlcG3AtkHwn+kCmdzmRWV13NyGDpZuhukZ68dQfuDXjP+DzI64mfbGnFqFCYX0m4vKUe1
NscD+HloU9GU30VrFdz7vCG+h4D9dnL3nMyps++R6zwMeSYOnZo5dBO9BK8lzIv47JrMSPN0kxwV
lCQHWp2Io0qnsre9HGm+nsrpytTcN+VOnyIgfQC4KBZj/hzP2T4pM3BlOaXwneeXtnyumBNJRG3w
DS+gkoum/tARe52gVixsXRXRWWTzDU/5zHi8TEvbb3IYwF+i9oPL5vbARVnRdxzbASZFCMIhtUmt
koRQTUGlxg7lAvSkAubn3xsFOdOkpg6wIVFnRsWo8rnEDyIn9hXFFtqK3XTNB1e3O6CQRjzxQnXF
4kIG5Ic/ASsPFtiJK+J2nEPhBpU7YFZH4UsYNoPM0THBe0OoaHLuEYxXgcE1hrIGC146cCJ4e9CC
D6lz5Fpv7fJdk4d4hIeOLLXjgQPDSZSg16UuxxXfdR9aIWEMAioOCRaQ+M2bbUjTsYOs+BESHD5I
CgM4r5VLZsk535iYxc4ufDO6/MPI8SuOckpEmxFx+zcBdOGVTT8GQj20t4I1u6f9SmlqaZtej24W
J0seUREOFZGj5KIMapae0cKYAyQpl/HclTMFtFNJYv37bSrjhY/eJQmIx3kENvo+N7JqFTn1EKJh
9uKSQveJp4V9jvOYrG3R+1sWK4gWHRR+gRPCTX67VdysjfwxwxjRrsqZWafwtE77Yjty4wsTlAx4
tmSIYyFWtbkmBzIsRKuu4DeBXjMlqBCUMTUiYOzNppK+5XAgoLZigl0y8qst7dOFP7umUSJE0oYD
LSyeUbMgpwYxRp6MHJYj2TXQMlLQqkcV8lRl6GreojWVraxoja9ncf9higjLq0geIp12O0FsJg5E
GMTIUZNK94bKVoszM2pJekGum5Rmgxd6r+wqVkfPL+utRUHTUZ0PGq16U20Ucjm4127N16zL5yOf
xw6btcGByRS0UCtxfAoF34ncgD2mYzZaouIm2pB3H/96LyJ/gbobEJqQu/yJ0a/CSpF4Ud7ndeyA
mgjdtjsi6l1hCCkoWX49tnTfOo4teG1q5irBrKq6EaliZyIy9jfvcmzWrvHWvAcaCASM2EQT5jaP
NBkyA8kxjOhge0dptRp9H9MC8avAmREcQAHlqdvpbt2EjFEQJw7S05We8RwYxyLQcv/7C/DGzMxB
F0oWJ2EXJU4yhuhS3oJryud3YI/p13KdC++omxHNg1u+8Hy2UWCKnHlrzKj8pnyIHlV0RgarO1Jg
gdl3FLWv88qKTjtztnOBVQYIEJEYiAl+kiJXm8cnTNiWQZ44k1QkEu6fg1MdQvNPCEU0M9QVgEs6
vTpJOw+5jx3uj7Xga+FyuvmA2dERBykAhjBNnJJNVTpIamx40ZCaj8e5kE3BBF+NcxZXeEIG5H6e
JU6uS+6pge4kzXlDScGFaTK8XV34ciul9orVhbvpxurMGUpKVYqCisHJx+/yK6GoTUW68N5ryARv
So1sNWP4/fzY6MJdAZtQMAY1HR58P9iKqxVlPd4Dh0GdOEyEFyWoUX/j0kgtt2kjLWgDxmo6vteE
NFsDlC6knqfnODA1AJYhp6rOjiUqOB4KRU3sxGDnO4Z1n0PjLfaERvNyhgMYSyxG5Tzl3l49Nhqg
lxZnpbjPs6zOtGCIklffC9vviFGr9hvvvWpAKrptGFByqErpo32kAJNsyQl5qbOhJI8HTxzBIxKU
VS6hGNGpXwxBrGz2USZkSCmqosHFvf+b9IEX6E0fltGhreI+1bJUwo0giHXa6Y+nf/EoTyRguKVx
AaKodOuc+AzaTUVexA4yCTXT6kpFOQ/0CO6zrGrdXkTBWtHAfR37nYb+XnS2Pv4AfuEyItcfMHuS
Ay+UhjFoT5whtBuRBYS0CSSaRNvKo4RoERhnv8BO2ZuQxMhRGjH9ioo7pgHDMpTBmHf/FbMc1y+1
hxkPqJqcC6gGCivztPiZgDqDHlVEoH/HDNWh8XXIwzEGe9if4JO1wz3jCyDlLc2g0dvOlEraQq5S
lrXCa7RSfGfcpwRI7FZTy1jrEZxHG9c1UKaMeK2MNm2/KaFvnNJCpmx4WZnUpZMMwXiEFwLQmniZ
3a5qgwQ5M/Zc7GSDXUi7poho5JvIDxL0MofkT9MFRo3cfhtytI3eh5RG7jbge3wclVDALDYKeVUh
PAC9QOVtCF8GwBsSvSwY2q0V3Zc8AN5QeMjjPT893W6/lfHLoBtCNXZQ1W91r5FyvUgGl6qYcgPl
VInGkNWwy5JZY8daeNJMSEHgVKaGHPUnfrjyPXGZuUUkCZglifXsqifQjyLD+CQmRb5yOS/FACg8
yqgXywo4y2YhcS4XnliOARw64QTwWTeDEarZK8o8WzYq1soli/cHgloeiD6kgEBOM5tTxJdBAx4X
h03Q5sSpZtjQGrRY9UUaTNQDgrdo1Ad/7dqanMX8er42O7sdXcUP3LBoEqeQqFScZPHQsDvFxAFl
ol3eW0NprWz0pYAA5L3ILCOKBwh8dmX1YlFxvj8mztAiBwFkEXWr3zzA6hVt+DcUQ5STj2goNBhI
6UAo15xIWAHqV8FlPf7lhq0rrHzSkj8DXgY0tzKgM/JPJetqU7EFxwQNwyA28lUI1A2AKnC1eOaZ
SjwQVvV3XFZ4GsskgdaA7nnlebmUHiBwUSoeXiiNgyvrduUj2fXBaR6lDlMVVArf5QHVPUgnyltC
rLSvrdh7LpXKCOo1Rz5N9d3iI/siQNUQ/nEe5gpcAhRRC8udSPviuWJTXR0BEgiNqE20ks20Snpr
6z16+amXmKJUwTXiLZgbaLMfORTyfDNWwSv21AevSqyzrrYqRrRwDAVslylbg9cXEgy3s8MMtRhy
CZc6tQtpTrLxqhacGAd1DV9zDwkVgGDCi1ud0pMSQCK3hoqikZQcqk5OvC/PzCaBtKsHxPrLC/fy
VVJ+jctxKSd4Y292DroxbevSh72MHnxT+Ds1bbz8GZ9O0V6ibzkkQp0q/P+4vRdO/I3d2UWTplyl
jCGfOu0X3gGRsEv9z1S2xCwHZUZgCaVCXfEAji62P1fMzsXn5HocGT1ah5pdlhtZvIIkXTh/N180
bYGr88eMguTi2Zk6KJJPXQK53rIJdn1POf9P1a+ShSzaA1SNBT8lmjrn7ELDEAdylcPe8H9I+64d
x5Vl2S8iQG9ei0aeUqv9vBDtht57fv0N9r7YSyoRKpy1MQ+DmQY6WS4rKzMyYkD75BrJVrLJV8Hj
gDUHst7kiVkc5i4ZuytNc90T6zvdeTV5YXjChctsjk3++x1UOJt2aDkODOyAHWhIiEEkFIQJ6Fyx
737a91Vt7TNAWguyfX7sPx8eWOnXpVTwlX3qGq+zTiqFcp53AjgrOAirPV4tebQatjmEm0mAR2Fo
Pfif98e9VOm4tEszD4VjC5aJEONuzVEhaLLHI9tMPMhbrCxpc9/Y7B4oF3dli75W5T5M9ABj1LVd
BxbYqDl548vg/zCBMUspoitT1FWa6rGcjxKGJR1TtNcgE4PO4G5X93jakkp2oz89IIoHj5XRXvZc
/+wjurCi+D6CigAnehTWeQlVMZM/8C/8tI1/gMyZYosD7Upul4+iysjXLDrnC8uUD8P26ftkwuzy
0oMqAEoXOcNgiszgeNFnzalskLwCOEGzaVS9ysmqD0ynwu1mzKPipAKaHcCAv+HyimhzbSd2qg/x
lVdak9cdI3KRn0xRJDQqBh/A0n2Ndf7nYyh3lbVCEgwC1jkqDh0Um/Cu4UyoLqANHnpmyi61OFZe
bHkX/2OSugTnRy/IZTDPkrIXIqcBL6r8BlyxwKQSoXwjgAnIql7IKFE+CaoOvSGVkFECejadTFWB
oHMIwb+v9htY6ftnk9o9N7Yo/8OrVQWmNx3Se2hA25/7gniMtaIeKrQF2tPUtY+7JcRoitYEu8c8
bd8QZkGpADns+4NhTBzdyaSEfgLImTaL9Ya4Rw4T3sWQhfDNcS0yESTUefjPuGYOWwQrqgBk6fWN
KSXJUOdKJB3SyHO6YC9VltGBQH7KLSP4NkJX5xtLKlLn/hhpF3djl4od1LrPoDgCu3VpTnu1JKlv
liG6THX8EQ71sX9l6XrRD6P/2AQTJK+pKMwDRHw9VoXvkwLMg9KhH+103QPEikywWX+VKfhyIYVs
vLNMLi6lDMyegtwZirXUvqyjspLbKJYORmkh0c7LVqaQ8Ht8ip4HZtg5X0AXF9R/hofmaKTVIU8K
RYLr4eUhUNFtVkiH9q9/TtcdGoold3iJn2JHZpENLg7sv7bQDHdtq+/aSemNDFMJdCEemU8qymZP
/ndu6Yw7nnJY1KhQ+r62xPloFtB6WNIBO++c+mv4W5QkEVkbkgqhbuxQdy5QxKoYz3ZQdDmEf5Bw
Qs9FAfyYGZ/GdfVcf2qbXiPq8/2DwJpIak/WFe/pE1DzBzyTohBQAuknnaxG35TBnot2Zf76v9mj
znuAi7HwEgwTl51XAQrqaBWJT9G52nKn/80UdcT50EjKIcJ+5B7jcwyZey8j+dMITKD9vxmirlGP
63jBb/LfMekvwqvHkRBZhwfw/gqs8t3tPQDqTgO6uaiEo/JPk38F/RQnMzjjMDS6GcU88lOFLRbH
JCwJV36HfsnamPMOuD7WwB+DAxlpKjzugcG/PgBxGRW60OXeQQkAoKgau/T0TSZopAeNFHLDQHZs
46ojHGpYQnVqfc4aOWRd7s/x7fG4/grqeICmqPXBxewdNPFnjFd5dgRF3f9mgjoKnKjFHQeA26GV
RSdCg0e/7ZGQ/xdGZv4drB+AQzQKEA0OI9rIOu9QI0vUFaem3LcsUszbM/1bUZ71CvDYBO7xesVk
ZeSEZJoCV0f30JtwLCSbj75r45hkKqkrBuvVfGKv98e1NWp/jHk1oWQmBK4v+YbZphk6l2qZyaxz
u/GhOzw/riEUjyHRoNegD4A21cLIbSAdmOaP6LEGFjFPyFiOVlS8pJUPUGlsI+0DhaNeKkmgFSSM
k2PUFXakdrY3stgf5oN9PfTrb6KGXooF18S9H7mRbGzL7FHqjY2fPHQgtLq/axbCFZ0HyBZtN0g1
oluBcjFJi5ZKuY8jVw8btMK9FhAjQ4Hx6AeW8cCTwBWRbfgxFIYL/WXOoUYIIiNkOEWwXwJSQY1Q
msK64fM2cVt7XI1mahPtnFmR4698GzzGdo2y52BWpFrh3WLhmb1SndhqnGfhW2dkF3/BRfe+hXIB
E8R4QAHRJW6Cx2dwQsonxDNFlTqStXgRfwoxJC+/JWUV6RBAgBY1ymZcsq5rU+TeGpDZ/wlTS293
HGf3JVGi1yR7TANrlkbyj1VpReURj/jkj1RtYnTD8a9Gwnrg3p4VHdlRtG1CHlSc2xuvT2Y0xaNY
Vmrilkn+rQs5AqPh8f5WuXWU1yaoFQsK5ASbREtcn8d1120G1RorBv5xaTtejYNaClnrIBMLaLfL
r5SvdjU1KCPZQ7aWDpNtKFCEI2Jhj6ygjzU0ykGjgVEZxRFWFc6K+R2wZiKz1WyeHmqTIUmLZiRI
7wKiQvtOvvd9xavr3EU3plNrJ6F6lMG+2ocxpPCsRNkYUUX6Ol4FLeOFdxtowr1dWKYWzuuHVppQ
3nVT/fGPlFe2jiwxti9SLfd3CJ21Qqh5bYlavRpEaVnht7kLpTJNsHwdvMIkRHVNXzWQqe1ZpZnF
kYF2DbAf4H1uut0LKU0jo8kxMvmda1CrhO6dWLyXADGEIitAWvDJUDT+xxjlKXmgY9EQWGBw4FOM
oqPUfmj5quqZxet5lm52Cqqb4PPDkw59MNdnWYvKqYpbrFfQl2YtbNRgi6BdQymYiw6C9zgA/YpW
svkQMjzh8gKitx2EvYCjiDqV2jAmZG5yrsxdb9pUIPJMnxOeVPmqqZ81/lR5+yFiXAR0hnXeM4qE
DDM0BUUJr3V6tHVc9HqgFm74MTnZ6ZMz+5MsEcWGNKsl7iB5jxqqxYqsf+s21CRfmZ231kVCna9D
vR0jrXDH9kP+QZ7ZDNAuxdXo2thP+Vrtbe9LjFayfuiPY2w8A00/DO8a+tNVnxHl04iumymgZr0Z
/EYuVKlwuTVvSuBgQnfCJlwNO8OOExNyXaEJLRIS2CCnAs/fCM4q3tTt/FVmtgDfRnjXqzH//GJa
prHwR77AakSbySndfCLIcZkZIP38m3Eo99H67zozuZNus2RiFsIw7ADUq4GYUWYY8LVlcN6h9SDL
ChfCgsh543U6+mY8OJGI5FAxl7AZ3mrRINgAUDZDvIzWjGuD/dj4AV7lhVsrb6CiMfn+EIGXIFIB
k0S3G4tzZMF9KCBymOmOZ10lGuRVahMHgLNYuOkYuLGXrTivJDnexuhU+r+7YUj6ovyPjmbkaOjW
1wmUI0JYhaX7B+03VrxCcoY8+0eRUZNaiuEu7dCRs69KQOBGsNM5yVPzNL2V2C3RkbNLq9vJCOIQ
zKFup1ueM5gfkDp+DGx9nUKXov30H41N5dwf+EIQhO8BMkAGoxD6oOgzrWYRnFdaulURmXkemT2r
IrlkAQ8f5LbhIiVg4q73jFhAQkaRMqi7hqmwGwDotiOtZV1r4sINgGqzMSOIdLzmaDY78NN0QlU2
pVtsRLMkkhOveVu2ld1A9r6pric7ORfmcw/GqefEZOX2lgf5j3XKI+cGlxeZ2MI6oHN2mhXCSQzC
keH1hIWg62qQ1GrJSp9WoOMoXXGbPXFvQE0TjieRtRJMea/PPBH5O4MlZnFkc4PNzLkPdBy1fFUG
nrcahA9ujA7+Kt0Z8cBwKnSh6deXKxcm5lFfOFAF+Dodqjyla6zFbfQ1lsR7VwHgnAl/vJ366Vvp
5/1dv3iDXpqk1muqBTnMa4wq2Chf0hsm9CWyqs9sF25GQMe20VmHDqJhGU8Mw/Ojgr5DQRiGmYR4
yJx9vh5r6EdhHRg4/0oGYHltIlnkWXyzMlaZfxDwStAjlp76UoSClDNQsmBtAByDbq1XsjrQY6Sf
3Zm1ULSdU+JWZMuUH5k//WZoM3AQ40NnJU/dgwkEqzlp7EtXApdxvE4csMPgNeyBuEkyIxT5pW90
AZO/EROFPL817lj+nYCLDVSl2QgqI1hWjoNVbQainJOdfJzMD8NqdxpjDW8OIdB/KGUBpzZHYMj/
XS+hUuRgM8rgMtGSlZuVFrRrVRkTu8JLzLq/XX6ZK65GRtmiLtzAE4wo8+PSTcFjHn3/jH+Czmws
rtmNBmDW8rFGqaR4gM5eCroPkH/9wd/jZzVsu2d/U49O4ousq5I1fmqd+6r1hVLHN6nS2+BbAujc
hUcueC+nwOTBI77p4lWkWaCy4cbV1JuawLiz6FIpdNYuVwDJu+sVQPfVAIw9vqDp/3prz/ubjmZW
HicJkO/JUbSXfHoRSsO+vxg3+3vOuqBILCPPhFomve5SwTdhp7atq/epXagPnbAV0UiXDOB98b/v
27qZ41n1daYzgZOABhjNyhNqUluWqlq5ZZq8FbHvZOjtq9v25b6Z2c1dbS+YmZvWgbpEGQwZ7OuJ
zAalV5IJZurRt3PpMVSKVZ+jJJYzNs3SeC4NUf42rjG1aQtDvSI+RXlh6qkBbG7OmLaF8eB+nJNj
AMAgR0092zW5LpS0CjGewi2GgOjBs1Y4ucEqMS9sBWwExBkIcpE+pr24EMpxJPdj5Y4vckJkszqV
st0azv3VWZi0KyvU4S9UiATk8lS5Gp8BuXgK7Qk54/s2bs8SGvIR9IIJGB3KSILNcdWF72yipJCg
K1i7gsqBJKIrJdBkClWHvtHCyiNFNePai82ii0vTEP2SDDUX210Ts6rAS3OKlnjUS6ATA5IVyq3w
aVf1hSKVLq91JIEoNB9+xXJmelpoyaBPvz/uW8+KceOyAthYReukQr8toizqxUT3K3cq3if/Ky9F
1LgtSUShDTVoqc/XXHFK8uB5KCD/1zf+qkktiJwH/FoROxO1CFVr0axHku5oDFrJ+r6bQOH3+5Ce
RN8cikz0Vo6ruMv4Xi/dtjLWTZaZ6leAtkRJ+iNsQTMRPxUaCaQ1x2+TOHR0aVMMhzrQVqBoG+UD
mueC5OX+lMm3zkIB250oyMAvo8+V2iltO8XNoGuIccfytTRCswHK776JhR2vQR1orpVIYLahS+SA
2wdg3i4btxAmSwy3g6+SWGU4iYWNBvocMLPLElRybw5v2NZaOcV14+bxVpj+loZhReBZEoMJ7LcJ
Izu74JGujFFnOMl9Qc3UqnGVCl2d7TEovrriJ2QhpuZfQzlyrAmupVmUF23w1I2ICsvQVUHeumrz
yUkx0Y0K3Rsi2AYPIv+soBRzf6Fun1t4DID3HWlEAOdBRkSdVqn3C1Bg9a0LxgmpiVB/8FNLqd+a
Br0vhltvgPQMNXv8yp/4XbzJn4zu2QBBj6O76q5mEcre7ht004FMA0T7kqCjN+PaiSVpMnKJHLZu
mp0a9UdP95GWM07kkg2kFwFo/gVz02SPgZwnXCplrVtFKHb4xyxHnqn7v+adMYQ534FFRJkOqdPr
gRQZr9ZRW7Tu5DR4H2TEl+1Z1JD1XL7dL9d25sFeeH1BF5RabmBHH5E94209WkXpqpuIXjGO9K3X
mC3hTONtDhjK70a6sAT5HLlAsah1W0kNzEYYjmKWs7z5wnCQygaXC5B8eFTR7AN16fuTKCidC9GH
2ESqmciMNO+8n68PGJg7LizQzk8tjSgAP5oLiItTmuj72ujOAytfTkv1IIMtoxl35nZGxw6uJepY
hZqRV+j57YDUTw9QE+8RwTcboypNsOakwcPUFm+gWtiMtbdNJnv0ILMtO7Uqm61k+09BYffok08O
eWZK5WMeQtJ0ShwjBxXW+b4HWFhXfKmGABXNYgiHKY+jj62Ax0kJwnUdpD1N0oV2V48/943QjEH/
fz7+sUIFdAX01KpirDs3nQ4tlJtlM0EXxyR/BCcZ0qXK0e+zkhj5aeCzl+KvGjjRZPtisr7/HQuD
Bagb534ueKNdmfqMLle9Qs/q0Y1EFcRaLVEYA/0NN6j9BQvwqYgoeRlB+fWB7DKp54u0G5GQyOBB
3+Jz9NS+DPvmBPqblWolxD+FJ9B5BJNdb0TyzdLlWXBvkDZAMItedGjz0O4NWll9zEGPygW1I1HT
wBTyXVI31v2JvL0OZVzueHWAkgVXL83UqCZ5mk+DN7pCNqzVCDWLHj3X2avISsjdFiuQAgQ5Cnrr
0f+CvOO8pBd+p28ylW/qanJHc7KGjbQrHn1b3Axmb2X2uBtJePLNv9GK1Zm8NI+XduefX9gN07DN
eK6c3DfrxHhELcTq12OaZ/fid8ti1IhRhd9tEHn12e0akhDFfIgdFup0ITq+tjTHUBeWxkrj0CoL
S6P5mUL4ID/oG3mTradV/VZbH/V6XHGO6iIrDVWlyvJslgbLwoFAWA4aSFQbQKgCB3P9BZM+aVnZ
56I7jH1sZjMlJPcKak0i/0B7NW1NFC9NzYMw1zkXX6raySuoGWT9MURLBeTqSaFO6y7fT6Mt6oxQ
4Pa6AQaLhztAdQLPzN91upidKkgB/vUF2Z24ZDLzSZCtSVSDdTIUUKKQU9XhVB4EiJGkru6fn2XL
iJE1PNzRIUmti6bnyNAieelWwJj0wF5keoqOmpW/yeu3UGdxzN76PQBcZrETYH0Q+9NeCRRIETdF
keyGlXpQuMJpuJAR8SxEkjNJKtJpCMjBKytRQxJGLUVN0ZDdJrCLE0g3tGYz6URfpT+Jm+4L0PrO
zaj9vkotSXYaUIIKJwEdJILZMTOJt/7p+mOoXRd5aHqPPV12xwe+NNEwix5N9J75oRkOmxpCm05a
Pk0vA5BODfoEjHZzf31vE9Ng6QKsClUoXuMh0Eq5rVwv+xFUFjIYVzkAPk1JeAh3npY9FyCiVttt
EhzEdhvrW0Ug2qSbeuJEymfUnlkKsbeVqt8vwdUrQh1PvyFk5ZRSK9UpUlx0XSdAfRO5Ocf+kTPD
kxIeU8VuuVVaHsqduA22aEN5UI/VNjlPP5AzFIn4KmhrQK+MtQQmTJwRxkVyG4/9dnmiCA7qegka
itfuIa5qMQf7leKOzVcLeenGeEilv3/l7rc1OS9eGeuydBKQJ/mvPep+5mQ4IzWFvaFbadt+7xpb
jzx/uI/fjIFJcyR5HQlgZKqCIeGKRJmAijX8NOnFLI4VVzr2CUEXfnMaJsc/h3aszM3lyQqawP1w
Br4Pmhb+rnwxBEc8dO/TH607oF9EtkUQj2kPirrOuMEs/AmcZNwqlCuGG7y96q6/dB7JhRts4qrp
NDVVAJLp0OXbk2kCY/mJMfPzeG/mA7UnFDDgJiDicW1FDITB1+pecb3RjCt0QMl4RZxDEb2lQUVm
RW65IQaEfVkR0W2LAE6AghhXB1OSjAo7ZdlQ6nxMuU5xw/ILRAOelQlWBn3UlEjjugmPI0DhLX+e
QsaQF+f1wi7lA5TRE1qlbhR4vpcqfMqw4sW/WruZNwXDm4NOKnyvmp4b43xS3DZs3EmL153erCRl
YLz+Zud9s3gXZqjNjGJhoEINUHGVRFkpfaKa2lh8VUjKJkaX2mHSFowgaeGGnC8q5MyxdiASoeIv
IS29BBghxU2K97jahQ34Z5VzhXul58J1MHD2/f25NEIouYrIIyIfIihUTJarsSZNvqq4/ZAR2X9V
xH4VeY9ZDrLlKmUMbskLzYBbpOAQPENM6fospGE1hJChgPYKMuAQEzY0O88yjeGCFqI/gFpnen3c
QBA/oCX2gpZT2gxU666ahIgwoGsUn9PkRQarBi/bKjbKYBs8Gey+szNtQsEpzpzS2DSQfAwdQ3oH
YQlpeAgZpFC2ZWypxYBBRVf5jF6bu2moSVDacGpFsDW4oAvZgtOdeCl647C+aNAIVOhTB3gYepzp
eSDEnj4SdE229QrMeJL05BvrQnk15JnLOiJdC1lGVmrstkgPt6GiYR9VCNCpgCnkepGqcWqkHjon
rjBWRJFMsSZ9Va89qy3Ih2cBGt0q5/DUc7o18s8gN/kXG/LCPDU9g4yEHbY7gtMhLUkTjL0NjY7S
qn00kGE2gY0wRolxCpY2JpDnoBfVAJ4BLvp6zHzRaL024tLyxLpeIcEVWfJoJA5jaPO30+4EOiC4
h/GKBFEb5U60QlK1uJcQKz4hwrdtmZwNc3/2ifPHIM7XKiQH3tzgn5rLWaZt77ev9g/52H88P7Y7
cyTfAdmuH+3V/n29fliv357+Pjy+5MTaWb77ttt65u6BBZla8g+Xn0xdkoXed009Yrc2E9TaQZo4
7nqtdDrhKACucX9+bpEU2HqXxqgby0v9qdZHWXYlQOyLagvAo6g9y5kjfHKlA+JtkFFs9X1U7Dyd
Vf+ft/W9taFuLVR2pDrKsDZS8i4jedlXVsuK+mh5deSDrgdInS3f44uiGTTZ3b3lZHAAgic83vc5
EVfJBupNRLRBKQD+Mc08+USECsYez2PNUizWE3kpAAV7Czb9nAmX6FMeg2lbSmLcM/74Jx/W3XxP
+6SZjmG94yE7AdrX+4u7dMRQExFRqgKvBhr7ro9Y2eglB85s1S09nihooQoYXde/bwt6BZGkhe+C
tgdifmpygSjIAONKVNfZbDhz8zSRH9WSyZdma+aPZ/2cQrO0VGLPLfyPa22TvL3MwtXj+ZvVCLd0
zi+/hPJh+jjI4tTNY1V2o+tJoJAL/wAIwbjofhfp3ojnw3sRwdaqH4yZhhGnZNym5O3NIJ/Hzxqk
CdX+7dN52ujWTwreBM8yzNNX/wZZJwijIsGMbnTnA9KeZuw87HK73b20psL4uqUDBXEH6E7OZO5I
tF5/3FQGegYlEdXtPIm047aT1nnaMXbV4kxfGKFmgFOaCj3+teoO8BU6EJaCTtqQaPnHv9i9F3ao
C6LWkC1uGgym9UFj1mo1GkXKeGTER8tTps2NOaB0QZLmesr4Ss+MqRtUV1JEPBT23bgWJFaSYCnC
hC4UKg2IkaC7QHn0Ps07P8gy1R11QCZf0JNQPGugVuSRnMg/70/b4vJc2KIcush7ilxFqer6xm76
4iOrKCtTqFlB85IzA+Xpb8kZtzdNhCB0bV+pkM92i4L0kbSpax7EzaU1DA8IpgYUEw3jfH9kC/ci
1gnPW1zjBvAH1O7WC6iYFImkuoYC7k9dCEq7CYXVVEDXA1kis5xChsUFB6ohdgbUdaaIAp74enMY
o6ylPgenIlXCqxAhw9PVT/cHtbBcVyaoLIEW5mLGt/AnQiwTCbBeGWmTyUlTFnHrwkYHJbKARwCE
FAC1ozZ6MoV+EwswVJbfQIYE6JYfB0YvIcvG/PML5zg1vOZrFWw0MXQrj622FgYGHHpxvpDMlKFl
g0Wl0ceGOnZJM2J7DwkkDLppfFJVPPFlrk5IjDaO+6uztOXQ7AXgHii5eDwdrgck+lma11OvupyY
B3YX5BIRJnA+Q1IYrVNpGKzaPGAc4F+dAuqKmbnpNfAgo1cSy3VttC28oBVSHkN0UnLQiEZeotVL
ZfX2TMsTktI8gpdHs1fn0+n9pFtnMkJ1ew/pWMuEigdZ/wVjP/kXE3HxTdREpBxAheB6wO4xmqcm
nHkd9TazShRi5JkLUClkhsWlvXQ5C+L1LEQVtAnQDae6Ohozq3MkbpKQUaFdNAF3Aso1nAus8bWJ
PhtSlUNN3ZWnYw/GWbRRQeb4/sQtuRAAzP5rg3Jahl9XXNjI8JNT/zUIzReX1/Z9E7+cyzcb5sIG
dSM3El+1yOSjpWI7bl9qG29qs8HewWsaf2JSve10s92+SaRyEAQ//eQmN2+sGFsLzQs52L42Zxyf
jYqGoJnfGGKTphcQcKdCJTveRC8qYpjXzqwdwpO1Yj38m+2lSkiIgH4CYBT6VHe1PA5jrmGxFV92
oDGvrvw0fytGdSO2YnpU0TNlMWYNi0tPGnKm+oyWQnlWpiYNcXos9FqiuYoGnY0NXkB5FJkidKzu
21naZMgrQbpm7uvX6IJIOrZjXwmhhjAGLQx8JuVW0qH63td6zzgyS97qH1Moll7v5yRTqlJROOzn
unqM5O5FHsRXLRQaovqjYgbt0Dn3B/eb17mZRXDUzQiv35zntUk/0WEzTDX3rbFmIDV8FdI5VmJG
eGeh28tMwK7Mkc5pLN3uzTfRFghS0msUA+5/yeI0aygHoTcSLPV0Y1MGJtohkSvNNbgtpz7w/I+B
2Oe+jcX5BSwFiuTgxgTY9nqwnBYrI+TuwGgcgCYbNbBTDcmwVlGQU5ZOU7S6b25xSPoM7JAgrYeM
67U5gAsmMfQazZXTiCjoR8v1j2Z6vm9EXLpQUTVFnhyNMAA4Up5dGwOZAxGa5lbeSIJ+1zdo8FwL
49+hOfEJiGkdQ0dzJH8qVWTo5FXZgiFtl00QKFmH3HnoYoI6B4jCoS7k9Qc/AHlSYtXtiWdBj2+7
EkA0DIgugttZPuuGy6UfmqqumlFzvSAFVFxygmbX46Hnb8TGUgRTRXuGWYvGv1gHEMyinDBjABU6
e1j1kg7WDklzhR4arJrWPHBclq48JBsZlc3fygR9nC5NzTvwIoCqIJRRcxFMge4dtMWDo6BYPpo5
QboCLUpAkZ2zzWDNHH0lOSIMAOuu6e87e0LvYkJO/urHt8k+xCyQwDCD7cNDaxr/IsrTAPsAohPY
I6jsXn8kEuiZkoBBxA0n9QlB0JNaaaXpDSLPOG80zfacu0EYNAOG8JxF0YGKAYIpKZIxNeCjcVMl
m5h0luCMdk2OKGOtBesYkp+OfCVkn28KohOQRKDqK9jwdQQDv39Sft8XN4tz8TX0eSyzIih8fE2i
jgQygMbbmH9z/UppVl62U1M3CmpTUpGzM9Cf88kJgN/n0F3ejLkt96LZTYMDkiUilIBlcztD2gC3
bBXqDiIOUgQhaDynY7NpYiKB9iPYprOKc3ysW6fmIDGC16+p6oR3QxUVLIg/9CoEH/yNUoBrmUWs
vBS2XM78/POLjciBVn2YBg1eoUOzYQheIRZQYMnvoFSMevX8pkN+9tpCHccFzrgP6c7h1EwiScIn
XQJdecu4opYyNugXk1BuwRkGAIM6Uyha+GGQYdkqnJucvIGTyYLCH4guJYJbCbQYILx0VBOb6ezt
ffvnSydfXzJRSYmD1dgm/zWHPyPR7YfYQiaCWJHJKqAsZAg0oFZwdaF8CNEv6qXZlWKjSUGku5L/
wY8f2Uz67X+U2YehQOBCT+37e/mWjGM+WRf2qKssKodSghYUZl//5P2DJzllsgarmqsFuLWLkvCl
mfZETixjF0a9aQyOl20gCkbU8aERY/DQDGYi2NIoYQPu8DY3PWRN08e6tBLhfRTMyfMhLUWK8px0
L3r3CHUSZYrXMZQW749l8VqY521u4gAmhIZyDm2f+6WS6m6y0Yd3D5x6AYpNG3ndxbtJdgdGrXUp
ZQ4u7n/s0V5Ji1UjKGGvaxpzytNXxXjlZ6nuowLGVOOh0OGpQY4whbYaP4C+0FNYRCQ0Z++vZ7z8
BtoXBSAqmLsR3ME78oHpZY+aCIAaGCgFqP2u0P0hyg+IYExJc6bUDPrB1vgPPqzOVbAuAo8IzK7d
ecvQ7hF1W1AjoVwEIPJ84C9cRsMHfBXG2FI91t+VSmSA8q+iMFV1m/jrkiUZtwBtm+vsKKEietfm
bOe1vbIuMi73C91NFbRF2spJAfbM9Yf30mygiDiB/yPf3N9qS4XES5t0DRxZ9sJT/RzTDgQ0KHyc
wBzWnA3yHnLSySs0Ngjo0CwI37poxLZSRiHzlrgFx/ZizHQ+YlTLOqhn+xA4amp11xWQ4kw7E21s
ar0Kxtps6iP00tJsJ4tWnbMaQ2dfebvG/53zXyTKxRq3gx81Sg/7pVFsJe5Nl0yN3/AS+ieDgHGu
F/cTIl8ZZAUQG6JRHBAUUkbdq3CsoagL9igIs1oJItJI23HqSYRQG3jo76/vsiu5sElde4lUSJUE
4K4rSba86rXU1DC5KAQD+UDU5rV4Fry/920uRfmoveN5CEYh9EVQJ1lXolLi9F53Q4W3muyNBxon
j5/uG1lcN+RqoQsD9kqAHK7Pyli1gpxXYIyPotQMxbUH3UPNsxu5Njmf0b/y+3K+2STYI4A/I0OH
V++1MZXrgFev4QjQ/W1Fm2jDm+hEJBPxCVhyURt5MnAPB2CBQhVusjjyiSrYWt2f8n1vvc8YKY+k
m/1zT74TM0MoB3IUVFFE5/n7/qws7jC85ZB4wMTcvJcDThXrrIcjV4LM1T3s4DHeQU4MrxAnHoc/
cVUSP3u7b3TppkdFclbwmoHTdDjCC3mLejiM6rVEMgiodft01RqgXssRkwiM593i7rqwRq1F2VRx
VCrY0CpcYiF+yuL3iNfa/SEtviERT6C9EUIY2MfUHh6NNM5ELoDr517StiaJ+tnVm7Z/8v23pFkn
DWkB7OND3EaHKHNTYT0oGsg/cmBBPiPjMM5EAS1oqMbCrqTitfGbVRWuCn1V9Ov737pwEhAhgPVH
QTQIvQEqRxLL0hT0I6bfh8SyOrzL3hmdgyTuT1XEIrxa6EUAHA9wcoDzZr00+qUUG9qYG8nswhDo
Iy4p10GwmrT1WMkkGgJglMnUxFaMJF1Hhgn/KYIS+EnpGcd/0a/N2EBwlglIstEypL4wNWXBdbor
+Hag2Hm+Ss9tBVVgxEqARgtnEPzfn+elbX5pkYoGtFT2oyiY3VqIt7o/ce9+BlZ9r0GP11cV9289
QpL/zSQV6Lde3kbJCJNjHNuTjLi+eRqSY44uZT/pbZlTGJ6ONUbqcKUY3lR3w2xw623TOtzH3nfp
n7VQtbKwY+zcJW+FihueS8AOzJSe125VaUWprpDBcVMVyY9qJ+jrniMqUIwg0NXfWo6xgou5PXRg
zyxqc9Pebxx8cdn3VZ8BPQGcmgiIjL4d8Gry18VJcsAcSP7INjRCtnNNQiBP0NsyO/JUm5OGp6+d
JYylnXcLdaVAIBgcEQBzosuJ1t4Q/G6EMDfyw9jItuZ/ikW9bjSd5D2Lm2nJP1xaotY04YoEXBuw
lHh/Gr4i81tI0FvoTiA7xjGWdHFYMhRR0b2Hy5+eYehu+2XUBZqL4hMiqMiRRZ/Uam4KPCs3/At0
upnC3xYN4E9Q0pxviovVjItu8ssy1Gb0SRht0AgwaRs1/5qsjnuPBzsOCit+bjnSfI7CPqxHEzwQ
gMO0G2l4GtWVGLMqkkteSUfvrqoilwSnTGOzytioMi5F8jjtUxQ9oTd9lnU7UP8UXLrR8pPk5y+S
9HrfSywu8IVR6vUWo7agQmFZczv4XG74AXLRavKfFn0iqF8ybsb5TN5MOi5EFFxx4yNzfD3pPCep
WdjCGB9C0CtJgCDkkpLF+bG4jS6s0I5vChO+mwok5ITtmKISh2pQhy74PibhyAJMLL27wAuDew08
W6DBpNPSvQQyQFzdSIO9Nbz1OUFqzQPpTrTXz/7/I+27emTHmWR/kQBRXq8yZbtU7d0Lcay8p+yv
32Dfu99WsbUlzCzGHMw00Cm6ZDIzMuI1W0EYLQ4NU4czghc3NAGuJ3AmdZIVSYu0fvJhMThx7Wfb
vinSGqhlaaEMRGQAzvBe6G8Bshlnap9PZjBaz/EcWOz3P991HGH7FQ9bUL6+Hkdj9pShO8IMwMXs
6PXHCBIIu3ittdAZ9B+3bXEXJW469Nnw6UIrzreW+FodkiRBmxs6Qv1ZaZxSecpm1GAeWqSv1zzz
UnoN0NH/WBM5UVEPyRTgp82gaK29Wp7kEsxSyUcj7UnxIwKpFnUbHZ4tyo5JFnlVQ8DxMx/GrPFt
BfFP+ja2gyu3eyt6NUcIR9pnOjxEpd9TVwLb/Ygkd3xM6wOR97wNeG4P4J3Yg+vc6nFwH9EiDHYQ
p5DQOVLcgcS6mxwpfzQhIa6s6VgvXMFXYxVylqB+pjHIL8ygVaLHgW0tA3ob5YxOqiNafoY9I2sl
p6V9aeGkcYYSwDfEkt6A6FFNUTUNcjNxk0I+WVK1v71dlo4YhBvQMIdTjUQKH/TFxWDTrptAU2kG
kJLUnD5TbNdUQQQg58goVWForlx6Kn8NfNufkO1E3RXdcJaIhjLlKM07Rs3g9K47HrAugGK+8gz/
++fpZ+L9LJGcfce/QwclaZfn9TX8tTUyt3+5PfSFlk8E6OiZwmMMhWfwel+PPQIttToo+BRt9NXO
yU0vN45ptDO6vTxDZzF1h4C1YPo+yAC7zRHeLRvE7mBJZGv0HUsg8KvHgvAtthWrIbFqK5DqncHi
nVT7Bh4n02MJdld7i3xHkfylqtvgffUHZCLTWqV6Kbt09QXCPVKTcczUCc+VKPsszU3bdvs+Bl+c
vjF1px8eeO/H/KfKUicv9+MaGmPpFcnbB9AfifQhNqQQoVhd1ktlzyyQYaOfuVE2XT4/acDdsOwp
Uc8KPSmhHya/WP5XV5+h7D79msHCrqPamHzI8eRCkZyordMoOkqS0CJVfrMPrmu/EowuPetQ+0LJ
G8UgGehp4cR0mhT2Yd1aAbXf8Y4Nc+r1aDW0iuakT7lraaljJ8ecudG9ahduRXfT7KF/xiNrc7bg
HmxwDEAtEKcX/Q3Cw7sPSR5XA8HDewYVSXHI1vQelm57WMBvBhmCDQZgYVdGoVpWRqtbAbO2nenZ
O4k9EP3E+WTqh8rQnLo9xmsNG3ylBQ9xZVTYiEMXtzUtNCuwi2fd/skLXUzdrJz9BTdk82QYiKxs
TuzD5/bC72GX9JVVSsgEyAlAyjmY57Vcq4FOKF8KuCe3j0aoSAF0jJrvmOxA09ic5KSzHgxTMhxS
2f8iuwpnBPguFtQEB4bw9miVusgJw2oy6UTqLb2X9GOGFH7+eHvoCwEC8oCANJrIBoDOSJjeltWJ
VqeY3hRJIRlxv5Ieu3aHkkWIaC5ayz4srealOWFYEykn2jYqMl7xiSk/qvikg477/zYk4UjaUlp1
84QhJR2y/6VjVRvSqI5S++Zd8i/ibTSYY5mIynmWZGHnWArL0k4r7SBHO3FKntUOBULpvVPWNsRS
P+GVJcElaqC3KtOiADuOUr1l6AGaMqdotG1LN+bQHkso69Y/2g5POY+tgZYX3RyUh0y4Y2RygJG7
PiCkVFu7i2s7ULbavE3T+wziAbRzVeWcEhuVvb3ePTL7UKnPEhh9kxcVjdbdSrTA/YvoCriDQ95a
kbnU9vVHaJOmxq3e2kGPnn4GQo9ZR5m8Cd3WWsnm8F0vWjLAw4A4AJQd3/g0ilKJWTJLNhqSCk8P
76YcurfJnsQP1vB6e7cunYj/MfWNjbCAEsJo9yFUnuVDS0FQgJZxAANuG1kIbuDXFGQd0a+J3nAR
VFfSOJmkBJsnzp5q3SsyV+/eSYsHQXwKh30GJEK8H/JPE8LctPZt8CJ2W+DfmLQzVyAj31cRKQ4u
m4o/cJGIiY4MQDvWGzgxWSV/lKR+B8gFajTmsMnUdu3RvZBXQIc3+n+R7ATVNXrMrvcMZHSBuBwI
VpLoLtilqoYnXXWE6FZcuVO2kR1tTaT5+5LCJlpt8IKEZLLyhdG8uE2GFLn+kSU0YIgMQ7bplMgd
VuBBywO7MCJc9y1TJjm2Ihq02d8kebQ3ReGAMNPYN/MvSZW9Yl57F3+/KqClAFUbMEegaGGJU4lG
+kmmKKEEkQoILv0oYyNoQm3bR7+z4g64lNt7dmkW+aqB/glwwm8ULL1WRSB9SOxARp/mNB/qvVwn
a0VUnuK/PugY04URwam2KlgQGuidBpre+US9K6HSYNpo/VK2RfIw2m8G/T1J1cqZX4ikYBb3hQF9
ZSQzxSJJgfu4TWecgaEISiU5UIi6QRPDafYdhwmZmyHqt00Ye6sY5IWnxbVp4cKy85LZltTYQYMy
5pi+PIzQq9uNHhShaLItPOu3zUAc0G/M0pf059tr+r8MHGlkAAMwbtEPmRpEALKIzzcpOqcY/iRA
NJ1UZVfMuM1mJDtdNQxf2llb2U0LxAjIUhFAQjUwA+KmFrIuhl6xJi5weUA+5vEZBEXAOv8yXQOq
N5I7oiIJkTs/dD5nB/+JFPa2efSmo+0BawW1REDcN7enYuk0XX6PcH6TOlf7kH+P8aIPoP8MXcXw
IbWOp8qHtsqHw0cn7nMNJNngqAcgA3HutRsMY8DPDIvhMFnQWYjxIIr1bS2/D9TeNE3kWs2GanBW
xHIbqOyOkzOqJ3Oc8bzTW3eKPbn7LTcbM0PuCHSX7dZcoy3g++77F4ISGX25EKWQ+bVx4TQtoqah
Ec12UBjGfSRFodM04ePtOf9+rWMPqPC+4OoHNFhUqCxJxtphwmVgg1q6rSUM9LEte6fG23aV6Hhx
gVFZ5DUadEOaQsiEhv/SggINDlqruinZ40UYAlBrWaXTKoWToJ9blc5yuo2l0ZGU0bWMbVnNaJlK
/dYyHc16Dqe1fuKFyxddZ6oNWiQ0gwLGej3LWtZEmhlTXIeAuelHisQagfJFy1aO25od4drtlKad
axkBlNRppzYudmgTPGh4uiUrfRtrhvgqXGybuIlAP9vAEGSzddth+TaK3DWszeLevJg1IfCMSZlX
dou71ujTH1aUAuMDfZbbe3PxQr9YGl2oRmt4soAkHyOZqUuBstO2IfbNyy8z8cLufjI3t+0t0DTg
MFhoQsAfCAlF/JBuJnJGppwGqSM9yQA+Rs+jx8EZz6BAZ8iymVsDDGF35iHoQVRz2/rSSQRjHe9q
gro91H2vly3TRo3j9Ghg6pFTIPZD16havMktsMr9SpvYUiBxaUvwtOifJ1KfFwjHhq2pfdb5Q62v
mFg665z/zkS8BzyBCJyPW5pRVEJoEI0A33l2QpxuPFJ1T9SDsbZyfLeJnhLNKrCEyouMNpLruTPq
As1QcwtYWS7fIThx0bniSZH0x0AivLGUO2X41QwrL6IVoyJhI4tZXBlTRYNuKoBaRlrUPjYyXn5g
x2YzVJ8nExhzJVoLOhftQvgQ+WHQmaMf6HqwFEeiTJuGAkCkHViFA+7Mk0uJ1x70tffl4ka5sCVc
kp1WVHkiY2LD4m+VPlva71r6NwEn6rv/GY/ggHPahpKWYDy6AVjvQdk3PrSXxukzSU8gnyxD3bl9
0hbyBnj2XVgUXLGqMtCCKrBo0PHcs5MGbItshaimnMLysUJOGRS7Brkbh3zTKNFuxTw/Xd92K/ju
FfCAc7iJsFvL3KjmKYd5C5Uohxj+lP+syA81fLCrJ5LvbKY6supk6SGdVK/4Fzc+pOD/2/qX0724
HuaZo0AqRoFGIk4NkJE+mjtz8HJoABsrd97SLQG2ffwNsgrEWcJWTRqtSEmIZx9KW1AwiLa3Z3Lx
JKAHnku4GCDUE+6HCY5A73S4sRjRnGuy1htj3XTLnm773h/fWelC5mnF6ELiB7uH/2q0eGBKxICh
HWrbqnKC3RMztwSXKPBR0m6cvQyiUVr9zqxNFblx+Bmjs2yTlG5dv3VkVTJ0cW4vPkPYxDJqzKkx
4DPSToWGk9MZT3Plh/600bejB6Y7CuwJqP5qzIq0soeWnLsJtQ4kKzSLR3LXLqi14nAsYzj3Kdmx
9APaVsAYO1XWOC1xS32NqWOh9ALmHyAQwdKBWBg5v2t7SWSCXV7GQgO64Y5G/tJr+9p2NWq4ZXHH
WOzKYOlt5NSvUIuRQazZ/YvrjDe5K2i/BOmyCG0uqimRpRnOHk2TLkk2drVFawqtPUW5s6qVm2XJ
614aE+JkS+m7QSfc2PzCO7iaE2TC/o0TvDSiXM+plc1TmEtw7Qg3aNN4qfKZqSDjJm8xzV0yhLsc
DcZON8ybqvCKMVs7R0tuEJsH8ylDgATcm9cfQDu1zaLcpEGC3GWmuQDgeOiBAGoJCbf8yPpNl/20
qlMRQ8Yo3pjS6z/3Hhf2xfsbXKLolMwMCjFMP2vx2Byzx9qd5E2l908yHv/xai/G0pkFvAFHB1gt
YLaFhZ3kJJF6xca5GYxtnga68mtu3hp6lMtsS7UBrsv0ILdH2M86THxQc54MezVzza2I9w9iXIQO
oKZABkC4cBUmswqc1xLcJjpBpqeo21s1SMdAOhgyUEuOvWOCL6BWk6AsydPtWV/ozeA1ARDiQGwR
RD+GcCco1lC38OlSkNxxtcVxAy5tpFuwANDDCNKttY99KfeVYVO49W7t3bL0prAQaiCBjXYEvHuF
JYi6oW1SRZP4tjey1IviTa499n56ttFA51PlfmW8C/k0GAS5LLoBbQjvCb5ypGaepZkiBa0pu6yW
fEBcugmK9K1j0a1Z/ZXtwVVXT9fCIl+ZFV6BJCdahdWTgjJ7Gsm90oHU2LSAjHTAcrEBjSXi1tZr
ojXm+OUJBnAN+GECHhIxmU2iOFLnqsOdD0ZdEjvok8pnn1lAjzvs2GlgXV1j8eMbVtjQkBCC6Arg
SVx6RHBlMY7aaDUwOUngLoc2VgRdj1A/gn1if3s1Fy4+CzEbyBBAJm+Arf3aZ7GyG4xEwqXbl9be
QpbCio95bu0sI3aJ+maCSfS2wcXjwqlxwE2ChgFVrHpWydjWk6bATUsog6CwBPo5NCiNxj62crSR
PUBv3YVYg09K8OCZoHAGrk1DBgdRtZco70X4pIQv6loEsBRDg8STE+oC2c4J5K5nIgr1WFGLRAr6
DEpVkq8X+OcuUeG48OYjhdNO3TZst0o++HW5Bgfhh0Zc8UvrwjroJAy7toukwKRz7rQt4EV6YFRO
3esgSluDYi6uOhgkNNRLgFYXq/xx1igQjqlgDVKgUYJtnXe7SY0RZqBDIaugi0RW8/ALdwVa2EAc
gMoCT5gJT6+CdVKH9ZSA94CCnqJ0XnG22aak54JWDtokQGWLvFkEBtXyqNTnIj+W48oVuThwg5Nj
GmgAgaLV9SKr6ZB1UlxIwWhsrZptzDr2TJSMcZob9TfEulZ2+0LgAyIOyFqCihMiPZoQErQG+L9H
ZHyg3WzInl2hgBNLpPB6s1wjUFn0UwSTC7FynGOkma7HxkaZhmnYwhZyFS728k6K5HHfA37lWVl5
Cm307KdZqR+GMprciBhrF/Hi7KLWgacLCrgokF1/gTRF2dRFshRQ7Fw7Q9YgQsnq2IExJmEfUfa2
4kqWbiJYI1AaQncryp7X9mZ7mEaaYzXb/EiT1Gv/aoarM/0MxQdTTx08v+W1auPSQb20KaxoCvqo
TiWwmTeOMVdO5Xfo5ch+Uvf24JbmElLRnFAaBWNNHNvQ9D2TdFsKGoN+FHW5qTJQZoL6KPtE84bG
wpWS7ZI9FMNRecfbE5ed8PQsU6J0eYq160w3YfFWOrdb0imuXD+P+e722JY8waUtYZ+kcSzTku+T
YZyduAPifs2dLl2glxaEc14XzCxYNUnBa8QU33DbWPIlgEVvj4Ovtei0AZbAbYEEJzJ1wokzGoOR
3EboZdTGabR24fhs0X1Vg3+e1LhA/OjhtsHFYQGFxvnfUWD7glpepDp0rUxaDloIihmSVJLtMgoh
GFXeymvyP0uOCwV1tF4gzaFCAe36aNUdqZQiR5BX6a+DcVeY79FaJ+TijXtpQzhKdYbd2CBxG1Dw
V1O/fZ2tnZm6mMLCMb1Y/WP/sdZKcivjMoVtPloso3MPm7byN+v+Wva56j9uL9KiI74Yl+gGDVVC
IsXA9lbhg+TsSECArAYy3SFf3PwJ3+ZmjVl16UChZRbAYeDJ0FMqhOR2PbC4s+TwbGaD7M2qPjlz
UawxYizVlRH/AtOuI2EArVjhBs9jqoRNVQGc49VO5KLCCHoy06/8j5cKPJfybs3i0n6/NMh/frHf
65ZWlKiAtNSFDX5mv7d/9g0Bu7u9crAWhwa+F+CCkXUHJkiYQauKmGXFBkq1duel6LKK5x/1AV0P
xQAQfXVIm1Nkb2ZcMhNBBp7eGclHPj+u7Jyly+XyK4RTp5eRPUuRCQhW/qcDTcOBvTf2C54fwLyP
DujQZeiGeGMZjLFLlTt8idTdzeka4nVp2jkJIlR+DAUAReFgZjJ4xQdlpAFYhJwqBQw0OdWz7fQp
W/GgS4kwJKH+Y0q8doxwtvLMmgFxgb6oBSoy4BIOhZHs0MZ6Huwe6ajHtACTuEVOuvbYdCsYm6WT
A4EIzvXDdZvEx2ybVK1eFHj/tPJpkiJQSax4g4UlxcHkKDOOMcMFe72Fe8MsTWsuwnNrg24sDuEQ
cOeln1GNJ127GgQuLJ2NZxyaXcEBj8BeMJdVpA07NYvO+V/tgGbrM0gyDrmfnsZHNFPQpxCEtQk6
gze3dy7fEVc3ISROuc4GgEMyqLLECkA4ZYla92Z0Bh38qHocdaC10ANx9PiuMjf1sBKtrNj7csGX
jmGai4GVsEfiAlKWn5GSOdJ0tttXKCB6TXFokvvbI/y2jlzEFck9jM/WAVcXjmZHWFgOVAvPfZv5
daHtmmGbpQ+1rb1Qybtt69siclvADQEVxdnAxO6kvK7+vy2gsACV2dagHWOmtF3FjKwZEhy6NeZd
mKRWeO7ofT2o4LmEUnGuOPUaIcGiITy3sCE5DlkkjraQoWrwYgjPY696CXqELO0+me19qfy8PXXf
HQqfOxwBDfcTZP50fuAvdkaWyKDeHaLoDIKmZoDsZDJ5SHJ4Wl4eRjU+ZhmwbeAiQCsP9ohcfq6O
dWlvXn6BMKmcBaDsxjQ6A38x0nQv9YfWgBiglntpC+3BLPdI+Of2sJfml6tOEjwxUb0QC0emWrWZ
aufRWcbjEqwS2gDyKLpfrW0u2zFBrg/AHs4C//nF7PYtmq71sYrOWraTwz+ceAXkFdE/pv7FIuJ5
/h8zghdLarTKGgxm+nDyqxhqeimY0dLWbWvwsKxtzu8BGzfH4caAKiCVLZ63qoYmNF5hMMcml8CH
fSTx4NAoCK3e118m6T1NyMoZ/w6T40ahosclSRcQpMU01Syb4KnBFraVdsNDchftozZQt8ZaaY37
JtE7W4aFFD0XBkGG/HrV6or1Y0SGCGzDaFK5C3EQTjR+kZRttLYRbf7m+WaL7w1wnHBIrrB0oaRb
/cT66Hx8/zSd1j+fiXO2nd+bzXm/Qe/XeXN2Hv1HSDA4j4+Jt/nzDKJDF+Gk9/zHv3/+vA/e/oCS
0LkDo84hcD8C/352g8j//ffh1d4/HCd3ZzqdcwD/7cfu6eE3WOYf3KcH1z+sLNCSw+d5lP8eiODw
sxKNfyYfSBho98xpdpozryVM+MTfmizuSi6OU6rOsdqXI2yECWIfozMQ6IVrQcFXEPXdDK5mxO0A
iIstvKBINJoUdKRnoieOUf7otdiJUqDvpl9Qh5612FXycdtXPvJy9bBjc+OCQdSV0+fGeCwgwDNI
JRrCVA+Yr+1tx8Wd4a1PE7YmWmCAt5IaOK4DpJN+rEAxFucX3J14LmvwjGK6z5DGLE7IHJ1TEPal
Gbr7VyL2JQNoW4WoLA/wcGNfL2A3pFo/lDZOVqbDtddwVdHU1N7tSVrwulzyE5EARHcQowqPVqNM
AW+nFoK6R+ded5WVIHxpf1z9fjEfQ2Pk8xj//eg6naMcNP/EN9kZBQPH3P2pzGeLeEb8KuUZqL6d
UfOqyUmrvUz+RlmGqOFfQEVRMbscsnI9sT3r9NqaMLF9n2tnq9LJXqXDSrf5kuNHDQKVCIwPHAG2
YCXqiz5GkQtXdRqheQgUgTuIxybqAwSyUwevrrVu+u8QZT6uC4tCymgwVTMjFBbnX4AjO8+W9/zz
fJ+6qdu67xJ6YPHMc9jh7e7DH13/t+UenB87dVw5dd97L4XPEI4diExYGqk0OqvpnWxBqwItmDMS
mbzeVGcGsOEnbUq8zOwcs7OORI22I6QsyFGyfjNSuvr0s1I+ovB5GNGoue0Tr9NB1RXFLrwEPNBK
8L1wgV3NmnDMknwY+tCQsEFrcA/KXgIoYQe2Djt7K7MaPeSlf/vELTj/K4NCnJPmYSvnGuYHJb77
yKZeKx9tGnlSubIFF4JFGIIeOSpOYMYQWe3UoVXiqEshFSd/1D0gmYWnEvDJtV6uQgpN/9Dn99tD
+6pXCi6XRxzozMGTF61PgjfRjKZImjKLz2rzTix4dsKghx0pW0UCUTi196An821p3BvxiyZJbsfu
ZwXAoGGNm2nBeaLNi6DRixeFADy6PuNt3MhtGWLso0ki0EhOoIzMq3/M8MK3+oUVYe+wQp4KBmmr
c598attE33bRKyt8UGbfntellQSVBKyhjwW0NUK8EHd4k7BuSs5sRpdXUIYH2hcgzux/Fnnk2Og3
dfHuuW1z6Vxc2hTiB2rQWMol2LQRP6Lp1df8sDuVke5ClOGfmwLCFr15EAREKzQ/MRehilFPMV6I
ZXImzO255rgPpGat3VN2klbTQotuUleQxwCLFqqyhjCwvu8JiAoYrOWyL0HCsU94bXB4lqotDckp
7qG9CiVd40GKNjUwFg06o+z4eUww5cMQ1P2fQVJ/5T+1u7Z1m/EHFH7r+K1DoXFE8JO0+8jYmeC9
YftE+Uy0NfqdJf8BkCDmC1E3ng6C/4iNuZulpE7O8cy2KIQByGbkdzkBV+VaBX/pFIFSh2DLoY8e
yKPrhaEsTjPJzpKzEv9GgjlZS9Mv7WsDJVsgBL/SZMLvb+t40u0US2EjMJX6eZ/Mpzq7g/aQA0zi
wCBBwf6x9iROEdJJaLZHfRoBj3AvJ2YLdi/IO50LAy1Dau8kyQGJ0ZXTszhzF1aEu1jDiwg1oQEz
ZyS2kzPrNzL1a2J/i9N3YURwcpi0wiB2l5zl8u+Yn3TbI8WrbO0iI3Ws8iNZ675eihVBffwF5wDs
/+t9dnFOyaBOCOcwdST0ovQukxPH1MB8VKxx0i5t8UtDwsDYqLcQmoQhxXyS9dYnJu7/c2y2m0Lz
bvueRVMoQyFu4ilUEauILuExluYWp4k1ntI/2h0KvZJrN6+J9Oe2qaVnOfjAAN5TuaY40t/Xx0kG
iR8UO/FWUkL9Pp+KndXIDtcCounkp3T2VB3Exq4lvcTxGo57Ye1gm/NwIybgFKHXtrVMGzJJge1e
fayqXQGhAbj0NYXwhdm8siL4JiMcJRuZ/OjcWaR0KiBPjeROhWD1OBuPqbZfmVD+0UK4ASIboPpR
y0ZzmihSNimxliGzHp+7RJGPNM1qT85MkNxXReeHcpb5+jDM25HUINOtTHo02zg5RYZJN2itKlDm
LMvXacDLk5ldvLKzFk4nRJKQ/IeP5u8rwdFA3o1QhMIIv+xw24LoAmn130zLnTFHK7hKPdKyT8ip
/7g9KUtz8kXVhMubw8jFJZCgZ66NuEyHsXpO0/ypACGcqq5FsUvvGxChc8Y5Du1SxTS5rrQhS8w0
O4OcZ9qCWr92ujmB5mgYSAARKCxEwFc6UD3qEHlWa8q3C8OE7CHO0P+j2hJvwV5V1LzO++zcgOs+
HV3jY4Zg9e2p/F5FNri24v8YEe6ndDZNidlddh4mp55A865JDjhHayf5UXrgDttE/m2LC+cHBtFh
i15L0DOK2ZRELmJK0Q9zbhor9bFZ5FNrERuQuSJ6N0lb34davsYtKhpFehLoQ061DfAJLkfBLUWG
TPMYtBfnQemB492aYaADhFYb5jZRV7Im33Lo3BjaV0DYhGZ6Di299kOqFBkzU2EslD+qDtzXRHKU
Cor2YLexzrbp9eSjg0BVLjvUJG5qrBTlxH3D7etQ/jBACqQpSN5c2x8Nao9FQ7OzSjMH2ewRMJFU
/zdGOPsKlhHk7iJ4I0fxw06BGD83eusY+tvYMEdaFVxdHMqFFeGWDGfIWchpnJ8n1G8GzF/JuTtA
3H17T3571PEpwz+AnvPHB5ZPmDJtaJOBkeycpmTTWhAbjIoXNDhpdEcOJtnKerEnubXRJAalkBaM
d5CiXjuK4nPk6yPAeghcIWcQFdHghDRS31mYUiAYLY9RDyxbLnOBfnekw9Pv33/z8wBkx+2hL50M
rmyA8JRTTogVZJRVw9zKsFlKFj2CaQ6JTuxPuiGZX8priJ/Fo8HVc/BuRvIe19n1PJupEslqw4c4
Q6mj8nqEV0j68SJ5hqREm4772B6dGm+SGRILVfQ3B8/xvxixgmczZy4BVEv4Boix0LqBJs5Zxh3i
WgOu1RDhkT+Z6D2mVUudrBzj3W2j37qEsLhQ08DDD1l9dBaLRRIwQcx0sGBVBxuLRD/LeaeM5Uem
uPYAbg+w/g8eGD1V+6es554zMahmoMSt6isZk2/rzcvoAD9xSUgLbyz+84sAV+5KmkXAqj5YqiT7
MpVdA4qh7jzNIRJUOogwy7zd3h48P6WXMQzInBGSAb2K2xqpmq8+2wubkh5JY6ra8UPJpshrI4UA
V6/MKxfL983FzYB7D/elCtoPEcajNZyQS4MZELew4Q+raledyKZg8caoQFMwvNXsGMU92DGDuA5Y
xlZ84rdM8NdAL75A9LxAtOkDs+IHIwNTTeZJ07FP73St+kA1rOuJg/JiNubQG/o1oqkBfb2HrgLZ
meEw5STRHdpr1LVv4s+wq8n/SjvgpkV8ZgKdLWz3agbBfN5hwYeclPu4TIZtmhFyUCkatOuwUZ05
aQlArYSB11s3TmlVMo+1sbKRoYx6r0UW79VlbDjMjMyOndLMlSqIYsq4vL0qZ6+Rrv2UOqjD13ac
+FGEZNjtDSRG9pygBt+P+iKchq6IKwsx2DqbjIydOkI7v9Bkw+txA22TMYFsBDRk97ftfTutXwYB
CIMbRisS9s31KdHnKJIkVrNThPJVkT9a7FFBdNQ3j30zOmb/2QxkLxXDlr61+yE6dvpPuK85Mlcu
pq+80OXq8Q8BDwjIOAhqafAd1x8S2n1hDWXLTpD22IfkwIY3yP5A+buO3DCMfa0GpR892j20uSXo
q/T3YeTT+6z7Ger9pgpPhWbsyuYDvYcR/keIPp6+PU+vhkS2wxrh57eG+a+vhfYnPgYvFXAJXX/t
GCNnx7KRnZDSOYylY3caqJNNZ8ogssiew7SDtu4fA00nSA8f1GL2W6Z70N7Ijf1QHfKGk6wHUau7
BVhldftJn0bOaboCf/l68Yqzil6FL4AWAntRA0duGgbG16w7ZWZezU4z6NVDQbgorzJHHTBUoRxr
XtYYme10oRkdlSmLqVOPEHWXY1S6LbTMgrZQa5T4ua4Ao3aMTrMOSU3Hwu/yhgRJ2qHHs6ZJAVSU
ZOW/5iQEfL0Ku+RXXetDCJ7spjqNeFB8RmkjI3mrNMnoaQWz5k2hpioQAnO+RsYmxhh8hTTku3Db
oycHPZTXK6RpMWindGQdW7CXVjT29P5vQT5ZNIFM5M5a65QQb5svc+BS0dCjib7cL5d94fnJPHVG
aMIc4Fq0xk71Ng7W+vZp/TYmcJzjIkR7HlC9cBRCkGiQEVTUUSmdwpie8oxi9zUHU5+PqXTSUoa3
EyVvt01+c0gwiYoiQfQJWggIZV1PYzSHaoOKrnQykgNqvfuBnUY8EWPt5bYd8ebEXa1iQfjITCAd
RDE90oV9n2LnBKnrWCu+5fsYkA9CTxjiMThVvOCvx9CNdm0aE15C0tw4mdXsmvoAXSi/r6aV4EeM
4vm1fGlJKJDm1VA0bWaEwWzNriLNsiMN7LfErJU617fdJtgR3E/W1n2IShHsaN0dAk2vKsKjHuZo
BU5+Zc1a+YDfnFdeBA4OQSQn+0N0B7aq6wmcKi01wwoTWN0hmDmN1AO3iv6Ct0FPNrf3wfctfm2K
//ziHPVqqXZRB1NRRg/Do1r7tDul+SciPEQPK5t7zZgQMUikNDWULTGNRXywIDYCLnynynU0VQML
1s4OSExvD29h4S5nUsxQGmE3g4wNFrX8KU5RIbGoN4P+AM23Ufj3tq2FbX9lS9iMvdFJWlrZYSAD
mBEPrtbfFXhpTMbKw2ph01/ZETbjGLdmr2WwM5cfQAeA+VrZkGplX3xL3+BoXVkRHBFi6RGcCrAy
SG+xYb31NH8tqHJUnrOHWvOkMH5UCvTA6XMHBcSVvvTv3unauOB457Ky1YZQ7ErzxR7+TPk/fKt8
DY4Df9Hah8j1i7LxYtcbJaVDPkthkNmgbhiJHj91hjK4IWmqTV9XZVB341oWeWndQCoAVAPgluAt
Fdxin0vzNMQsCoZMHpwEyPZDbk4FrmR5zdSSA0H6hAd3yKCg2nV9qg2jifEoaKOAaXUi+eCmQDRb
tjlwv3hM3WdtHjbgl6zLcVvPdedTOezXOAQXjgN/LUHAGY1vGlrvr78hz+BawilOg3AY4nc1toHX
7+jgk5FJ7lQ17Uoh9FtSFYsKeV4b8D10/aD2IAy6NDN7Hm2WBmMP2T2FgvsRqU3oI4bN4Kdzuk0o
dTsjDhSQrt0++su2AapDlwciBaCOrgdbt5OmzzpJA/AbZ6+JXcrbSa2h/marqTsC/Q2uCCL5tS29
MzIMXl2X4cpduOBcEcYjG4msOZRMxNocM6tEkUY1DUq7r/PNOM/6U9s3wAFZdlTWm8jQ5MxVi7qI
PRqn0VoHz5J9XJPQEMFnoLNSWG9m0kIyijkJ5EmFZltSZ1u9a/sXWQnRhIL3+VGOJLY1jVxZa7NZ
2GpofkFNl0fcINQSTlY9yxNJuy4HRzwJzyUY3LY2a6hXlNamb2pte3u1l8zh1YvDBW4DEJALG21K
OqU1m7oIwrkAGxmes2XeuTVcMfqL1vRZv2UQsa3RQwktUqwPb6fk837hq4petpohmstAYZZnhp0z
ZMaexvEuVU55OLugFRoky+mI4eZEOmuoNbe5euzMtSthYYEhnYHuIi5xgjeSMMtpG7FIM+oqqJFh
qkyQCkTl1k6tQ9WMnZsk3aMixf7tqf5W9sPov1gswP7CKd7FLGLCMwOt0tVBU1q7Pvwh1Q//xdl5
9caNbFv4FxFgDq8kOyh0y5Ise+wXwpE5Z/76+1EHuFCziSZmgMGZOTDg3VWs2rXD2muV6VfDe7KQ
9QUxoEXNMRxffXmLhX/FW4OHN6h3y3xpWFAvt90cc8bOpaw8S2r2tzH8XaT1TJZGycZDu2YHJMXc
sYArCcDNpZ0+9uLOM63iHMd4SDVJdVv/4iWavmFn/nsWMSXVhpkThCuiMJp7aSei4YzWbF6exzrc
pRWT5NTltD7cq8lnRduIl1feb5MKB7POaAoDGJhv0Icz64etJzBPTSnMT/NnSciygw8D5kYgtLYk
yn/WfPOZiFzmMDkod8+wwupcKA4MzEdzlA5l5J+6+q0XtxCCK/eQEzjLbPOczs/4Yk0cVMHqLWTz
0GFva1tgLP5+bMkBmyftkO704rs3PWZIv6bG98jaOo7XayUbhASBFtN8FZbjE6LY56OuRMU56Zih
9r+Lik8N8o7HwLVCxb59664/36WxxWvWxrkwxkVcnLMG5ZcKiP8W8dDVXB8DSTMXKi8mJLx8wYUJ
oQqb1OjM+Iw83D6/lx7gWfqjHWsnB3IJ8ryzUd4ut7p18ze6vASzVfoRKhN05L4Lzx2beo+gBVYl
MdkNUEjFDH1FtfeYGsXz7T28vteXphbxc4uo5axEGEOeV0ehaxovcbKFZtqysQiThSoSKihFE4Yh
M2bquyJM4PRPTVfPm+bL7fWsHMCLrVt8MFo5fVqIVnxO/dKe8rsy4QCaD6KSO5O5wYG1ZWtx1Si3
a1lo8JnE51zfa8OX5idiu06Sbg1UrmQ5l19p/iUfHJUGtKKIUiwx2ZhPzgCfi5VQXxyV4DUIKrcQ
XtPosaeJ7QNR66WtoGl1pbyqQEwBWyrK4gtajdcGNB84kH3mZH71Nar7vTgGduKT9Odvt7/hdVpA
OYvXjHNHeYEh0cvVNsY46YMYJ+ekRP/z1BYHNXYb7SjEJ69+VsXft82t7u5He4t830jkfEw17EFz
aou7zH16+VXY0y6FcWnD1JxcL2/2B1PqIjiRpzqxqpghssbfiflDGvwdGuRcRweSa2ajGelsbIvy
cDF0G6bXPiFFQnBx8wdkuu1yU+NqNJVJAYFfDYIb2r56Nk1qntmveGv2f9VpfjS1uBdBXBpqlWNq
mL5OTARIqPHK3d7L0YY/5vF4UAzXn3oYjQuYeUon9PZ6Pdg1as23t/tKxXB23x9/yeLeBJ46tZqe
43nuynO/61woHhu337Uv2RMQrW/+qf/U7OAVR84vLmwnGxxQ/Ld/xOpp/rDxi9OMvE/po+CbnFX/
H96P6R8Y3qCbaj+nv8RsoyCxZWtxkr2E6Kw3i+Rs+IcsKBgmAc6yL0s7/Q3HrNZtsZlc94nmDZ7H
gkB6MBu2ZA+bqVU8yWiT8yTsp33N/IHwMwUrmE5HaXoR2t/KfTedQh2d39Sdqt3Y7vWtMuRKVotH
IpcEDKXNRelFRatGSH6MdHY4LeGtOQwP6T8Moab0K35Pg+1v1fTX7eGeUJ7CS3GbLq9SJQhxajRJ
ijxFpUg2yf7g21mEjITjR500F5qMsqFL1uZ/U7oeKHCJIijesjLK//DcMXlC2Din1FcDlXU0DI1Y
csA1td6L6VHmTo/JQ5o/DcmwcZDXnvGPthaXqRQjWhl4uzPNIr9+S4RPgrXRmJrvwtI9UmsAHTBH
HXzSy52NFb1o2xpPbMW9i/Y45Qc3MKFKg5lt+GZGWwWoNXuQpbJ/UPBBY7kItPRGVKesK5OzN538
WXbzj67f+d3DqH/vreNtP7D6zCD3YUCtrgBNXyamYRCa+SgKGKu/jJGdouUNfVnUDdBaS7YI7MzX
HaHUdvL0a9wqVa6tFJJFhZ4ffN6UxS93NleqLAy6OD0LIuTnaXAS/H1qICfZxo5g7lDSvr3aNXtz
sgjkgbBBW2J5Kl9RwkEaGKIOxXtNeADb43jei6+6RgbvTAtrz22Da64P9qH5HrC16I9cLlBNOrFs
UzXlES/0yG685z9jwH9/8evPvrKFoVlbnjkLc3B2yB+XI7GD0U7wpVgpfs+zfQh7dB+aj8zRQiod
2WseeBup6hW0gm9H/RPteTgqGcVcDvEZiQ8+qhay8zQBr6BA2ebKeSzflPahUT53Vv+cmN6pV+xC
U3bMrDjyo08zHHRhMXUMPmvuFP4Swvv26+19f4csLe4s8xzMH4GAnTkcFnfW8ovJ870kP5tZdBd2
2kPVlD8Vq/itAX6GVLLnwGnMsqu1eCgF2alIRAPbDwhfJTXfe5XuiNX0SYgO1Lg3fttK0KMaYK0o
BMGBxUW/PBSKXvWKPgj52dD/DN74NMmRbaJPkU+uL7xk0LFUz/oUu20X2IN3VM3WEag+C93d5CH4
Qf379g+a7S33CmUluqYaSEz26/L3RGmlekLvp2fP9BxNZTRWNbJT2EeyW/ivt22trv2DrYW7rrpM
1L1JnWMBV2gPNEKdko2vEzc1tnitt9a1uHypHyYm5UyeBiXYKQwCy6+C2OyzfiNbXXt6Of4MvAEP
pIi6HOyJqBmZuYUbq3rkd2K1AEiRo3cJr04sOm0sukGi7CdG7Yx0a85/5f3DNgqgACRpFyw7BbAn
jFHahenZbysnD427eKzerE1WsCsY13zTTZGuNPUbCw6thauW4k4waq9OzwpA9qoedmLYP7b+a2v8
THzLbXR70lW398KjX/c/VPUt2ZQWnO/s8pzCHCfO2G/Gko1FslC2lTJNXoZ709XEkc0cxUNL/3P7
gK49iDSOZwZpsD06cJTL2wBQJg60ioWG2V8z8e/SIN1pg/57zIZ7DayrERqO5mePWq+dTNGt28G9
/QvWji0PIo8icED1iopWLjpNLZMyZdoOaw1YHQSWfGaGan/c8N9rh4czC13DPCxMq+lyrXKm8LH6
Zgb3iJJttpYAx7Il7yRv3CrFr5p6fyXQj6Z8tAyHmU7RGQqdTWW7wUd9dqzrx5CiwYZ7XTc0f0Ek
hWGZXayJTLZsQqPn+ykqTMlvYQ82Od7ol60ZYWgHwCYD+FBhLjJmhem9NLcIJAQ4R3edIf/uq1y0
9UbfQm+tHXq6yTJlbjDQoNcvP5GX5oVYeEQQldBTLHrOw2Fjw1ZiFG2+1Qzii2ihLaWMta4zraHM
s3M1dbl3nw4NfRiP5s2hEMbGuwsEhVxZ8EYrcgU6iAceKjHd3T70KxtKJZp2BUJXcxNwcetgsR6r
oOkyEFovqklVs7UtpIpvG1mLCiCCpG0tgd2zKB1dbmaaJ4Gp0z48h6n71dp19h9ItJ1P57evO2b/
7S+tDZXExuu6Vvv+aHRZXbEKM1WjFKNxXbnw4aNBMqCPNOb1roruGssZOrjIdp56LOIvVXgvQFh8
e90rcSGULDJZKPBiWVxubpcnTDIpcXYG0abvjTDwdhWjOpA+M4llKsW+0pFum5Riq/C+9moAkGKI
cx4IAma9uIxpOORywP+cebmKH6XY9Hd6PqgOugj9XdiY84mSokMxhgNj0qXu9BZIglCK0mcmDAUn
UbJ6/+83gz6rwSnD8/HDLs/AgGpjUqAsci6F2Hyockva1cRF93JRivd+afm7qi9GV1MD8eW25bUz
ztCQMisX0WeW5z//UC8Vg7GDhTorzoI27b2iO2aRM5bi4baVlQiLrtGMuWLDyR4Xrkm0gmlopjw/
t96uLH/I3fFrr/3dLIeumWFSABQhjpYiy+LL0rUd6lys2MYi5ismEaHjIN71k/KUd5PmUoTYGnpf
cVT0kIhy5vQGV7G4vVMaDGkW5wV6SMq9lDFGDbFXYpxyRXK15NgdRDR9bm/m2uX9aHOJzMwKpYFo
iL5t07+a/ikUv3fmS5uIdylVuUR5UhGRruVPE8DUNPtc+fmh2Kqzr7wAc+tsnhuCP50n4PLYWJIn
VMwNF+RVkyMM3+t8K36V+RsWgRUiIRAK0KAm3li+MSKQmjgre5rT8VGKdiKo/IKkcdd1X/rkizS2
tp98TuLdlhboSqQDdJxYgKoVvn85RdmN+uB5Ctljm8j1LlWbHwoyKU5shKKdFmbh3v6Ya+cHVpt5
5IxKM1HP5UaKQpy36TjmBFbtVNp6KBa2D2fvs9TR/+msuzLW0TXqohJBZEHciLVWnDBBK3EdOHiY
wpfzZzmFbSMKBZqQFuDwOnDQTYqTfaUceyGbXfHGiMHKsWGSmTiIiRL0Rpe4DsUb404pKvqQ7Vep
bexoS1lrZUFUV6V5Sp/hDoBgl9sZJYBROtBm50hRq6M/QrCea8P4qVaS+GzlMqgpQfZhJPeNjRbX
iiOdK1UIIZp0Iq/mAHpl6GuzmoozVHnUq6zmsWvHYzT9h1YuvoYpTPAqYM6WAw6g6VupH2Pa/tPg
BL5u+8ru9pFcyzaASQBXpaU0d6cXrxFkGmkuW0A0/Ey4N3Ey3dQ4peGaXmX7Xf4SGDWsPUbn9qVp
e02yb9Itofq1gyKT3aEELoE8Ws7tjrrqI5ENWMOLQ9pon+v2z+1FbhlY5PxdbU7MYCXluc4eBvHr
kHtbXno+agsHBuB7hviwjwQ5i+RUK4RAST0+VJbsMwRo7yC3Ud28Psp7xrak0ja3+icrz59BKEU4
RQEM5NTCYhaUaRSOfnlOZ7LqQDwZsLWru1yByHYjYFnbPsam5iEtDgpZx+U9S6dCNIu8Ls+5UUm7
vJ5Ex0/CjR7N2nqITSRABSrp/fIQ6GIs53Whlme1qJx2kl0RoQq9jmwIqp7JiDdyjhXPTwoP/FyV
DeBuS5Q7HJaDOXZ5hQg0zS9/uDda9aDgoe1gY2FrvoK9I3Gay8xXbRiKyiJZTVyd48gsd6pVPvVx
mx+zcOOQr23grDY2o3bm0aD5jf0Q3E2IBAx1q1YEd8m+F4KzVByYXaTNX7xsEpmvHAlUj0hhQFgB
LJAWN0ovqiCO9KRGGi//MlmDk0XlRtNjzQRRFpAdOJWolS+CrTjtx54eIdixuoOuxPCiXdcmW62O
lXNgEtawCgpLRB4L92d5+L9EAlglV+ZDZ0S2MEHRpKduFx5uO6EVSwSroGUYt3tvdlx+H4F+a6Iw
Q3eGEsVVw99N/kWEnnCTTPR638CizUogQMUoUy2hYrKQFpnaAYLWJ9F8GjSz/+6XlDdvr+Y6lMEK
7U3wOBTl8AuXqxFDOeoln1AmC7pHtc8yGETQllT8xrrzIhgQhsEsUAmuhZ3ZjNbutvXrvcTVEpMC
UMZhAMq+tM5QeZHzYubnui+QkEki7Vn1jMT18oEa2WAEG6tdATLOvp3yKkgPKprLQHGQIUcP1KI4
K70PHHgSGumxFiPTTiTBeBzqLHqaakIBs0qBKeu1p/+jdwUSThkzZPvbi7++6HxcPD6/iIPEZ7hc
fKinfaB7ZHGhNH6BP/FREb+h1dTWpWMYW255JYHGGkxFEAzTxSBMvrTW1HHQo2szIxzlPHXruii/
4WG03la7RH4e8pzatpCVUPBkQqj+A82VKj/2zE8HTh9XMFwqnVCiFjYZxcaru3YK5ollYK24cMrP
lz+ttrrUCEuxOEP6M/rPTfRchU7Vb8R6a9uN+BmwM/DZZLOL7Y4qX4u61CPWq2v9OPq5d9C8UNol
caS5ghe+wkglb9hcXRn1UK4w0HtzmfR1o5hFakQ40VTBXhSEdFZLvDfKqHBKvf5x+zxdh9Fz8ZWO
PfEXgbqy+MJS2mh5JmOszkd77odYEDQiFTt6sd3G1o6K98bju+Y8CNdhTyHzwvEuPlxO+EwMgNOt
41dZ/F5Iu8C4V3wYGmv1d6Rv+fjrF5gFfjC3+IJ9W1sizFdAXaLmE1JJx0H/BqpoS9Js7aBAOjVT
25pMTSxr2WrkF6WRke/wx4c+8ff1MJ6GjvxAToDVRxunf9Uc7/1Mdcx047Km1g5C2BYjp9+MpUMY
gCWfrPbPpJg/xfFXAK/I7VOy6gJJt/ACIFuolS8CzplwsFJVqThXj3H8t3XlfWW68a+6RdXKkd7e
bptb+2Y0dec2C01dANaXdzuOW6HuarUA68lgdQ06HmINa9wi8V27aBCwQanFK8anW5z9wPdKy2hH
Ug+UJbNaLNxR878Nk/oqqPqX20taQQUxXMzAOiMOjNUw2nO5Jqk2vECIZYxRh0UV6xj0+X6QHQYf
Q8WZNFK8Yi+PXwzrVYxVpMoI3von0TiN4f72T1k7O3gVRrJngcmrYnfWDLmSlGZ5LsedrJ/r8KGu
Phv+URM3DK0+Hx8tLU5NrCVe7gVGSeXX1g2n3eV28ksLbcaf73LYwJHPrN1pi0VtpSHKVkNnQa2T
vAwVhcutDpspLggfyvOEEqxE0RdGx7uk6u9ET7MTS6IXOrxFRfI2FVtViRWc38w9TjA5N/Cofizc
TZXCTZdEU3nuAPiRXDCxU5WnpvqWGqqdR6dEetHkHyID5o33EOeQvKbCJxS+NvKOlW88T6sRn1H4
JlhY/Aw5TEp6ROx8ygyjtE8dueemKu5GaLRyUXHiIAlmRsEZg3G50+hwTEngCeW5lY1zA2AwlB/Q
a/18+8DO3+syv8bJfbCycAdjXk5yyNjbOUqSe113YAy1qb3smmzjwK4uhzIEG0ZLm4Dncjm9n4ea
FpbV2ezanWgmEHHId40y/L69nlUzhi7qjN3D0bpMO4TWLwdvYj2JoFiM6sqA2cukOQTUFjYc98pj
O+cB/29qPicf8kJBRKcWOtjqHHQcgPikRb4TRMJr2EBSW1qRHZfwJ3lbTb31FdKdNKCCoka22Miw
M7xK0aLqbBGkJsfwl7cFqF09E+AN6aBABgrw4XJhmpcTdpfBnPBGNhMWu5zoV42sXZxvXKU1S/Rx
0Ywjg8dpzmv9sIVtWdfjGFXV2QdZESa6q8T3DEHvy+bP7WOx5rckxkuh5ySp4o1dREZWjRT34PfV
Wcql9jnOx2ovFeP0M9Pk5lAVOSIzkvrQhca0n0T5vgnzLQWFNbcxwzffAQ7Ag+a9+LDWCI7VihnH
6gzBnaun6CwPn31hHwrqvmz/w2X7aGtxNHUh9dq06bhsh07/Yz4Z3c/b+7n24eh3Ib1Hlsp84eJ5
F3KYD714qs5Z/OYnKL18B5vpSW+3rczOZ+mc3h8ZxjYJoJdDYH6iFX2tSNUZVtq8OCjKt9t//0qA
zmwsiC0ZyhmYpReeXLdqQW9ighQo5NKngHV+S4X8Xoz4f6UZmrukSUQb9dR/P6tOi5L2CPgC5uhY
2+VZ8LtaGPSeQbCk3RXWNy14NuuNpsSad/poYnG1qi5ps0ATiQ8Suh4Z3FYi3dhsfFGtZieKnxJx
J5eH2/u5dsTnUhy5nEERf1m8amsq7vxZeeYGdVrndur30rKnrnXUyt+gMFi90fBwE8SS7gAHWdwn
sfNDqTP16lwV8g8hFKV9Z5i+U6la6TLRJO0lBWaDPPUzt/YBvLVJb/349+tF8xgAB3kyjefFT7DS
zocQicpgU98XofVIAvPqh+FB8qWnRt8o280fbHkZmLyk3olOEEdnceUimiVVF4YN4r4JAlkabFaJ
J228aWv3+qORhev36wzgrBw05wbx9T46TNYnobeL6T/4fYTnaX3SXQKhsjAjMNkZeG1BwG4N4kmW
Uicdjfs6slQ3yJXIvf2Z1hZlgZzVZ40ehO4X3tBrMqY+kHE+cwxKqEngrW+kqncTrTx6etNsmFv5
UHQ9577cO95lWdUXI4NeduLV56ppOHu6WTq0gmIQdMGW8tZaFkCT3mIGmkOB8vYy81G82Aqqtjkb
QVEwePE3iwB2h76quOMwWeeGyaa9OQnqMWlFZV/LafbUB0a2D9LABAdbdBtfdmXxNBoguJn5c0BF
L9xOGZpjbQxRzSsH7Mw3baVrXV3ZcDRrl58GDdPfc2WFTGT5nMtD2QZV0J71g1Xee+YuLB8ao6ax
dpfn+V42Qm7+3b8+RtiEo5o8ncxrycBZG0bEoHDSniEeM+kxn5P8x78/OtQVRdJYRB1JsxYOJfPS
ATdTd+8hZau9FJJiR63o/PuFfLSyuA914pdKNVXduZ/sYvzSNm4uferplN82s3IUNOLHGVpKVs5X
unzk5CHykiYL+7Oe/+6D+0BylObXbRMrN/udThfqfRB75tInwoWSi/QW+nM6naLwrQBW7cXyzoKq
+bah94u08L6Uw0HfUJqfE7JF1F2P4gD9et2f2wj4/RgUj1X5lcI4/IpKnzIdydANZWrFOuap9FIZ
UFx863ynlREk+tnr3yf9Kc8iu+SDVip1ik9J9qR3b3qoO2EPSqyJj3pUPt/+1WvbA+yPNhIigIhn
LH50mMKIMXlSfzbCyM0sF4kau9beQj3cOLfrhji0MDfPldxFIDWOSZHoRtuf6yI9wIbTlcqLH+af
Rj+JN0zNp+bqQ5AOQztJBRem7stTNUziMMSx0p/Hgx/d9bp2oIoa6b1dbc57X4eHaPJxDzXYSWho
LsOZsEuGQYzgINA7cDK8F81D5IbBr1L6Wwh/b38q9WpZEEggvjB/KjrPy1BXQWF9ovdDHq4N9oAP
H7bIB66vIzq44KtMSpuUUZeHoZpK3a/TuRqdVLJLEc3uVeRLJfXfil1y1pjQQ14KJkfgFcvnNqon
neAvoj6S6I0tBjXwY/MghvAixqkzJeK5f+riZCMeXNlAqkLa3LRgNpC48PJceIOR1NNI0iqp5Qkm
we+SlW04gZVKLXCOWR5VmXfxistlEGtTj0NCzhYaGTeZJMPJjfRJb4LEtUoYZFEqq9y4olMlB2bt
DlPqeFBmbFyBtaW+A2oZg+EJtBbXui2SwsxFSimooO9iIdup3s/bp3H+Gy4vGX1bZuIognP2QQFe
biaNE68LakpcRVHYaaik9Cs6Cl2VdypUqXF9U/3ryWA6xXLjbbq+3oTyNMbmhVHcWIrsCJ2mUecz
qnPoJ0eNwooenPwZvBb7j4r6enuZ124L7B2cLXCO0u6koHK5TFkFEc2obHceATfeFQpKELIZRG7Q
NOOdoeTixodbWRzbCcQRjCOhi7aI1pBKyKW0y7GXN0cwY18LD9IfAWUhWx27ezVW97cXeO3BWOAH
g4uTUsVj6hdy2Z0zyzjKzGwFpWuArpo4obEnH5gmO9y2uNhSHnswcCS0JNRQWFxlKZLqK/1g1vmp
jCR4SPUhu9P6xHRUKZoekkbbalgvvNq7PSrBzMdIPP/MdVx+QmQiTc0T8+JkMOGn0jwNKfCXxvfb
q1qCud7NwN7J7OZc8gXrd2nGUGszoXGImYjZFGQYtXuYcWF7j4rCmYxe+dWMSfzS9XBTSuNoPHiS
Orhy1vf3Y+ilG6ng4hzNvwawEKhKxIaIepalYaugXxnKcn0S1LHeS1P4lhnRZ12DfMXyU/VO8KD2
ur0DK/vMcwsqgI4Y+7ysWGRp7SP+qNQnhRPM8LEQQI0b9IQ5U7BxhJZY/vfl8QJSJUZAgHdksdlq
niqwNMsoNQVSbOzR8/HA3rYMsFpxKBDkh3oMt2ldVV+DPO7MnSAhzmHniuD/8pBe/aetO+E5bsfK
tNN2qiCLRdJagfk8yatdBfcXU9pZJgY2E8bFRt1l2Yx6//VoZymzGizv7VVM2vNuGKVZnyopKXo7
9qPy6BtT6ua5gRph3fUC/Qk/29etnh9iYRB/AHlsZDtoS2EvlBHUd6LQ3kch8tCqB111V3jVxudc
JlDvv3Luo8ysaFRslt8zjqdgDDKjPhnwekB8EVXPteADDhuSyfHNpNwLdZs4mh5YtHl0pP4QWdz4
0O+35sMzw4+Yk2TqGe9TtKRWl7cqHz3YPCmGnSYvRrIxlT3Nd+VhmgeEPWMgz8rD+gv322v3AWDD
dl+BDW3sbBz8n33nKQDM+qYkMpO68slMR82pNC26h5Ql8+mXmGNBDjpAA2wGgZ79DMeha5wMQnry
hM5XPsOjS6glKt407ZKh9Wr4wgbx87+9OhK4ITj4FCqYMzz5cpVVOI163I/NKZelfJdVtcRYMqlD
p1mbZe450F7uKO8K8TEemO7HYkfbck5SRRFbsJC7np/IKBrUEUqAlme6ue95b4ORA6EUgvFYKS0X
QZ6+ocUcbRyw2dDyh+AtIHCZCcShobpctJ9XYSFonK/cGCwkc8LPnp7Ex6wPKfVEaMdG9b97XN8P
EwVpZl1naWR0kS8tGrWqVbE6NSd9KmDCNgi7mkmF1R9G5B3nrD8AhWvubn/bRaD0P6PgHEkOdJgg
lnWIsPNR/Yyk5oQyZ/VM2zCE1ijLXaNsxx3RYH1opUA9BOMYON6kZ//FPOE293ieT10iI0QolNK2
5XPrBSrMqpb23xBbkJDMUH/HaZ3e6apQO3FXyQ612S20ybIhO6+edgqxGi/ijEZfpH2aSLvb9ITu
pIt1+JroNZJIqghfrTnohxBGxZ0yhONuaPPW8Yne93VTCg5hzosC8MdpSrl086z3vxpds9WdW4Q+
77+NTB0UKpA9mfrs5XEQ24HRLKkvTr5P5cFsmOLoVMMhO5HsksLds0kj7VORWMpGBHv9UvJGUhBm
rJa5tyvmOnpJRUdrsDp1iPsNduXXDHtagt6KB0/l4m8cgeuAi3kgiCUphFHU5lNcrnMy2qCPmCM5
5QAgnhOVmS9Vr0fH1AqmO+JCC7/ePvLzX7i42YxZ4Bnf5TUgFL00GPpREE2hVZ0EOZr2wnzwqH1v
dctWlzUXj6i1ULddDj/TtOmBofn1qR08PXUaqVOq2KFsVQifQi+ZiPQET+mnjSxyxSzNcOjaZ+Ip
2GQWu6mHExjAeXHy+F3SgKEB/k4FeHz8ZiPFWjmfhFHafDqBG16JJBuFZFVkk/WpRCSuSTTH0Jud
johtC16rMPJDnW2xAaxEsQQlVBhowjCkRvHk8tMVfZXFXdt2JzyT9dXXkq+DnuS7Ikk1N9AQjLMG
JXE6wlY7RsfMoR5GYzRUNWQoO2+LenHlIKGHwpAyqTT+ejk9OUR54dXQUJ8Y51VfgsGf9klXb1Xj
Vzw0pUG4OVFMBiG5HPouaDCUYSh3p1hNn1rL28eG6I4C7ETTXV5BKWYon3s12IjQV84RVSMmlUF4
sttLxzxIU5YZfdWdKr/t7ABAjtSk38U6OJbq8fZ9XAmXGY2YecvQheKtXXIgpjlZeO1p3UmUmvBV
8YRWP6ZC1FlO1HjRkx612UvsmYVlBwp+2hWLGtxoU5Xpb8VX430v5oYd84w9+UU4fKL4/a2Ma+lI
jFvfVbEgfeoUJFpv/+q1DUKjk5Iq4jzzeMLlUfTBh7VD4fenhqmYXrM6UCfdD2UoC6eoksNtYyt3
jUrnrI9BTD6X8y6NFXqvpFU2v1ND1TljNRl2kiS/G1/+HnSNWxeAMtVmK+5bswpFFOOozJFoZPyX
VqNWb422CPtTpWuvdfo4lb+65BB7xCHNTkPU4vYiVw46Pmsuub1P/C2TQrOPCmFo8v5Ud/px8A2o
Rb9k8LIW8c5SskP220Nx7rbJZftpfmRpVLy/dzRhKftdLtEcmfiJxaQ/GZMJ9006mnddoiN7Alnu
oVHF7gAZbX70wzF2U838hziz2UnUOu3UCg7aaG7Nga8cq/kRxM3N/1yh5yW0L/worfsT0k/RA/yo
zWGkMn2QcQx3QjJtTfCs2YPQFVAH9483cT4DH0AdUztIQsszf5LUyc1BydvcvB++kv9DLNr8+zsD
upFohpLcDDxbHKi0sRodOcTh1PrRt5ISjjX9LbTxzdfLDZj0OxHV4pGn9gYmlSYUGf+SgDHiEYpE
K2xPoy6Pn+HTfGvr6JtYdoUrRtP04MuJ5QaVYnxmTiV3kr6unhD1ineGGIbIR4dalNpjkf3RW30s
mVmwiteahe09Krh2EHmyHeXxcIA9Rd73VB02bvyyX8PJ5I2jSTdPFpCFLOOHOhcMs6rj/hSpRgTj
gNAmd6QO5qvvK/u466KjnzbVcxKa/jEwIGiWZFDnvZ6R6YapsS8CZYDuUlfchq7JoSoja99aWnPM
u2xEP01q0KbTPVtMzJcgjQQ3sFryHCbZnBQv5MZFch92HejTrtniwVj5OmiQ02sxib7AWywxvAPz
XFaVNv2pjNF0A1gUvkZd7X8O6bnt+r6rUjuolTdGi0enmZR+nxnjsJPHKnK7tp927Qg8dKi75h4K
be/exEE5FQ2ug6X5+iEbNc/OxBBBOqUUd1GbqxsH+frl5/fPxN0zyQY+aw6hP9yaSpTj1tO0/uRN
hcf4qlDA0oSk6G3vdH03sUIAyaOPW4QF/9KKyUy5GGf4ArURGjeLpenRl/N+nxhi5xpDK2+s6trf
U44H4DLXCAlnlvNBkl4r9TQFw0lPO9mJTaN/hMBqstVA6XZGnAdu05g5MgfaFg3jmmXYpqiiACMH
X7aI6+IOjmSvwAvVQ+EdQtl/iyYoW/tOgwFalMfHplEORT1s1bOvnxwaLso8IEztRmbg+3KH9bTV
BbOvplPXHIjAXBiChmdNr+8l4TAWTr3FgjYXDS690mwPfpL3QqRmzn/+4dwYNJXGLAqnU1/0BzkM
bUVCss9/LiXVmbIteo/V1dEBQUaJEIVX7tLa2M4brrXTCXaH1q2sEhyHJSjcdM2ypdE4CwAo3bGc
q066Pm2cppXTSyGdQaQ5u6aMuFjrQG0GMCJ728v7cbiLglNXfTf/kxGyLEa9IZhawviaQknybIQx
s5Ka77WUumHyvdf/BKib3b6LK1+O1VhQkEGQD65hESgwuGZIvVhPJ8Z9gupJjM5a+ybGowND2G1L
K0nOjPNkMez+jM+VLz9bMHiCLibWePIrchcFvPEuDNwodmqKEKrTfG2axK5kgJGau2F6vmeL8znL
fgMJ59TMc4KXpj0v7xrZn6YTndbOoUzX9A5vkLnntGgP1hCUtqCFFOe0IHVHA4KkoOzCjdRj2aWc
nz74kSiF6ewBsfXC7yVqWw21wa/IZFf56n2m8uHqtuyatgNC+faS177rR1uLyNqv28AsVWy14eSq
iT1R1ZHutSRweGM2vuyKlyNNpkxEbZP7sKR4nKRBHoZcFU/UXR5pAJg9cZ3GvxVI/5p/5KLaiKiv
KznUVfBtM8SbLV2Cq6i9D3lcjtIp1JI7gazhM8LToV1kwhZY83obsYTEDCKtwDX4dJcHRy+Coq57
TzrVUNnKz2b5u9PvxYZu1uhv7OLaonDW1AyJ6mjlLCJWuVIqw0pC+YTOYfOQVWaA+I2g7NuiEb7d
PhzXzzxqM/97CmkzXOkyN6VUGb42Kqeoy4od3Z7WGSZza0HXjhKcGbV1Ar750i+nQgYjy1KxF+VT
26mvMtobYmXZIZr3VbKlcDJ/hsv7jSlcCnNaZFnAgS8/E5mFro+hIZ9gUfukiK4kPiKysvdH8QDR
wqGiasO0+0ZJ6vqDzZBFUjuKiv/H2XnuuK0l7fqKCDCHvyRFqYPUbbsd/xAObeacefXnYX84mBYl
iPCeGextYACX1uIKtareAKrWXF1D6D4NidX2ChL2PpKmNDME7Cl6dDA3VsaV1xyRFjVcLgJS4TW0
Jq/nII0zhlfqrXTU+vZH30Lm63K99LIieJZUXF0rAfGm3sA5KZGq2eb4Ce15rp6qqP1HgTQOMpoY
wG/ocZLZUAk8n25Kff2g+KJyLJPcrrNXxf9ye4FeKWC/tUmWHJopvrBRMbWgNudGUnBnFOPYljql
QdXERzVcnTi/xEauv0RVNOQu7wzeNYpWpyCJQdC1ThMJ3bgbunYUnFDWitBJxRDdJ6trs42NdKVb
h7Qt75nFtwq6zponYVVjWMajrhyNslHtNEmNfZfU/UMRWJU7QeRwtJlVryg+hp+V+asTumljGV7Z
ZoiMsQRpLy0tndURNWiJ0Q11px5j86fSLXJah9zKvMyXN07dK5sMPSQ8TdnUiAesy1mTjz1W3DUq
OvwT0JYeB9XUEHS7LtNir4llvCurMfWEtA33/ahsqntfnlq8FijLokOz5F1rla1AKONa6kf1CGHp
QS0iOxbj56ltDqMYPQQJAgbKnRr9jKSIPgIK3JqEJ+9zj9/b7cV5Zd8DOyMtI52B6rMGpxi+NnZU
HtQjxzUMESmzMXV5gEj+cjvOtQ+7+JAtj4cFr7nKlywxaetYLrWjhQC21cz7CROQoQ/QqN+IdHVE
7yKtjk85qs0iMAvtmNQ1YLqvURbdN+LP28O5vEp5T0K4pgNDD4bM9vzQqMuSJnI7akcUynFbHcbB
wSn0M0I7aAp0MNwmqav/w6dCwgXYswY4+ALpquZ+wz1iasdxoLw7TAbQDzNVvbKttnyRrnwtei90
GnnYQsJct9zSUNEb/qEeg7J81i3wdKH4qNV/KrS1b0/kZbqlLjkCAiGU5xfC8PlETmUUWgXOuUdM
l+4F475UIjcUUZWXfin1ay57t8NdKWoQj6ITGpD0SQl9Hg/IXV927aQdM20WO7cnc5BZ8tK0l7p5
rJ2xCq2HADHeb2aWI2Te0pTcG0IOdX9SKxSBBmnSTpVkRaLd67i4OqmmLIZO0AFR4dLa8I8qZyE4
fCMdClsIZvFxMoxSt5XYiH7dHs2VVwijIQNnSOTgFJ9Xo/ElHQ9wWTviuCRXkW34k50Kyb6EBG2K
TixhoiI+dYDkp2G0GfnG17vyCljOauqFROcP62KhqpB9LYWdoxHEjlr4H4cUjlvzVQnjU/vVEO+z
brDb1ktDeQvDd+26oiLKdyRn5gRfN//HKgFwhzLUUR5/RrPmgBv8kTTPCPPSKoR1rsSOLo8l9PP9
7Wm/cnfwqqIADOCcfHqNBsuShXugVfrR74Ha+GPQ78KsFQ55b2EQIYvFzqxNCduVckQ/nW7X7nb8
KyecTsmU1HABXANtOf/qFSrG5Fc9uSiKxm4wFqmrASB2qkhpNl5eb2NZJaPcDchBIjEBmWxdIPDD
WVOmkGwtnuMdsrVubH2vIv8pAbLpK84UNvA1scULek+vXwJ1kRk/TPmh1E5l8JpOeyuMbAnZ8YYi
CuqpFFM8o0WjQrm7PSnXlsNSxaBOCYwaxablyH5XtvENqkeKnipHVfruV5FbNdYfOpGuKT8uNYeu
7L16VA5NsiUIegWLtXQY3wjHWAIwVavIcyGYMYkTGW1wkJVg7/sHvto3sxwdPwUW9ihW6UFNtL2h
tK7fHcKoPfj56NVaeEhD/ePtmbi8m5afQ6bJrc6PektH301EBDs1C9NJh6uwG0xXOJ3k6WuxZYVw
NQp7ifoHza7L6qqRzFqIHOwRZ+bCKWdE+JO4Vnc8XnmrgPqlEmL+89W+KCYDwlws5zjDV4+USYnN
0vcjFDubedj7jV+6sSxndtZP8eH2JF7u8UW3ilxdRDaNJ+wqi6jFUtfrVtXJIiynTBW0aRpnyIrT
PCqeGXS8+3Syi/b5dtjLi5ewCoSAJftlh6+2dhlqIUg2XT8K+ctUP4fj7zSg3rp1614d3bswq3tD
FvJ0EgNTPypx4VHnf5XAqyh59xQP0EbIRBErdAdhg7W1NbjVDmXj5llHCnDkXk0Oo3E07s2tlviV
ZckEomZPzgrNYd1S6sOurgwdUdeqXgo3oR48hGNZ3aVpnrmmULY7s0Q78/ZXuzyQl6/2v6Crr9aG
s26ECTKVPWxElzYR5fi++BZUfru7HenKKUcoqBu8m6kBXpSL89aftCFhXebWzwjrEcM6cDI5cioe
cvkhqe/78BCWW+vl6gDfRZXPT7iq7DVA7ETlMAc0TK7b28EWKmY5Js+vmmVoC1+ZL8cZvprFUtKF
MMg0nc6GK82HTcuq64P439+/WvR6qYJY6vn7eeLZafsSSF90f0vWZyvIao3Lad3kQrfsrFFya0O3
/Vh7LNV/fgowVeDx6NFKQODXlbzAinUE6SwOXysIdg3VQ6fL8j9U/3rv9oK7+lHINkgwWXY8Wc+/
fNCXYyULoXGMNYCVuhRXTglY4z9EQVtx6TZSfICEfx7FrMQ6WZSEjkMuFXfmINEANsnfbo/l8q2B
lC0NezL/BcaorBZYos8Ajf3WPOZihnZ6VolOaqUm7l5Wc4/UzmwPRfUrRe5mI02+FhjIKF3U5UK2
1lUNnEmmSRBH8+gPM95leqZ7cAozDIWjeTfGRnqQWrnZa0le7G4Pee0VR3VrYZchRUZKQGq0Fi1S
lAEEujCYR618mcUvuAh7WTQc5gxNxujHCCI3kQ6qJux67b5f6jo0SKG727E62VZTHCAY3ZsIYkVi
dG80C6hxs8+83NqrfY+HzVvKRm0VZbzzjx9kaVwakcC+b9P4FQmX8qUTRJ/Eza+eVEEtHLNSEpcy
irov9ZliKEYhiHGGDpKFgmuGSudV0qA90QcVnTpWzc+xNehgQfXK7STh15jNycdIFIaNVXvlFoUT
gn4mjx+eQWvT77IrVTOdOBWNWXLiSXPF3C36r6F4Nxe/2+pZ0r7f/ppXNiMZCSkQzTrIGWsc8BRN
Vjn5OYpSmtDtpNT44beA6m4HuQJq4C3OVl+8ptkna0lho+oL1GJ9/ZhO1bGwdpnxQCG/xcfETmY7
sEJvnn7p/mseh3YWPgUQjfz2IdBPCm03KR+8yBweGp5DtZ0Mu9p86cxDJT8WDeTQXRLSUO31eiNv
ejPCWi0iJgUUCdBDWIFrkXNBpbXhcyoexVkqWNtp7X+S9Np6iVq9zZwxUcS93Bl9hgGbygZX5dAK
wAbn099OjWBeVvT5Zg+5sghYQ1gV3/3aigLbkH0RqW8jzUE5D8hBhUYit66cIZkUaln7e5y1GZOz
IYkUV0pm9XcMgCN0ZSXKRachD2/QIvV7CHtF26U7QUMZ1S3DuMvAmcaLtU8+WT+0qjFMWxOy6rj4
UScAen1UBORUQ7ujLeU5pSE8NffkjP5HrBClb2qY+JQgGpn6RaElUsdZ5guG3aVSEjvIolr71BzU
r8Gs1INtjVr9uQ0zMbbrvsm/pvjCtHbQFAGPFs3qEMIMysQFuwmgw5eFwBGsiMuxyaamc6cBPbx7
vTd4X9Y1Rdqd1hV6tEfRSS/vmrbpfoi9IMk7AUUbda9rU/WjoBb+XQ/6LPeYIj9wjC6fhwNWsoZi
p7OslTv0VPNPYkeraOO8fePMvl8NEHapytEGBqVPO2ONUqOLpggCBwu2oPHc2noS1KntN6CVHVmO
pdFOOiqpChJKoy0ItGjV0EqfDQF3YjucremhqOD7irMpe0oP5M2Wemn4Y9Vp8CXLimajl7rOWSFu
YAKDwgI3+sIRXCUmUWNY7dwIFPYisdwXEhqsUjnGrlX0/kM0yO3OD8V/TZT/LyjAWIpHOEAbqweO
WEuRWPSRfpySQ/fFLFR3LnZS47XRv5YrlkhIGnO5cxXBA1oNrxZDGHVKyZvGUmw/1L9YVXdHXegf
Xxd0wzkaeTfBnV341KscIotKtRQzkXKQwIbVXNlHZ2zYK8oWBeSi6LVE4ojhOuEtChN4lQ2neenP
fd9qxyn+MzbNkxJX+6F/jPLMbnvtaTSVvZh/aBPrZzJsqVSu7xxiAzkDZLqsFUa6iq1V1izMPpmf
Py1yY7FHp9XOc+3eiGtbguIpIdTXbSROyxc6307nQVdrRQGvlaQQBY9K+DNMPwtY30X/+oZaBsbq
Z1rRDuUPqxippTcJYED92FWxHbaxW8MpCTCZ2bjd1tkGcZB5Ak5KGYQawhq40XWhL8m1ZB6lIjf3
aWNCFAc97kBLkzy5a2U3SPXAQfqjAQ5jzt8avSk9s7e+JYbcPUzZIB0nn0wprZEGnrRWOQo61oxC
m8R3ao+6vq/luudL4ZaK8dosERYmOlh0hFG3Q2eBtXeeKEUz5ohqE/vHKA1sJZlzOxSyz30geqL/
6Jv7Sn2wasMRF4USX3gcpnqXlxMgu84pM1cTPhlDsKsDya7BhMTm1u+7qEZT/qVMiC4jPw3Mkrz6
fW2dBCL1dP8oSa8hHzGuPKn5kOzUKnBzccYXh2KYwt0mNY9FvfVl18nREh2wH0ZAS+FGW0Pw5RbD
H6VJ/WMG5c0uIkG0Q1/fyMCujhHRTXoHyx68cAoQpNAokRQmzxiqv4oB4CCWD/6r4DuKcIz85kUL
Bk8LJA/RYXxzt9De6+clg8R+RMGajMoUYuSrJ0xYyDR/SGWPpprbgZh5IkTyBs7K7V2yFWZ1ZCu6
HwZmPwlHOZrsVtsL5R8J27rbQS5qGctgFu4CLgi8Zkk6z9dzk+IckfiWcKzNZC8PvY3Yrj4AP9C+
1z3C4GnjO2bZOumUbty4F2yGJfTipMRDEFoAnOvz0FncChBQ4uDkS+jyGa6gGgeia/qzL7VIJ9f2
rGi/UqX/JHTtMw6svwf0jVuVFG28l3OdAvZzlDrm9PH2nFwk328/DFgXBXwmhx7x+Q8LKZEnepUF
p77ZIT+Ce4ejIAJUFV6q3Rlw3aEJBfnHDJNxfAJa9B/l4uNiIoQLmytlBwlUbhd/joudZX3sak+O
8105HuK4pw5dO1F5bzbqhpnd5Z3Ec4FHJrcic3mhYAIcLVZ8ueQ3C94EnptItL66CEnH2HBMkakr
TYhUEKVvz9blvbQEXuRySCtoX68nK4xVDQZ3cLIi+TQYgz0hJoEp4y7Jwrt/DfXW50WETabED/D2
/LukkhFIKVbDp8o3Tbc1Yq9RpXkX5D8genj/HIsRAfGFcLlUglc9ypTKhZSpc4o1FrAE+nuHIPfv
6fUt3MuNBXf57VBReRdrVVI35LSsIDVhdT6lC4PdH9ximlwLKQIvD81vsaDOXigm0V0gxs3hPwzU
IlkDT0x7Zp34Vj7LicpFehLiRzHw9OIxrSPX6ra6WFcyNhC9S7FMgrQBqm91nlHNrjMri7MTbzOn
C9DxrT+X6l8KD7uZTm/a20O4r3LB1QpjIy29vJY0PCPe6DLLm3qt862YY+pbLea4/LL2E6K+0kOm
JcqH2zO5rjDx4EFFnzcPTBlEg9csoAqpDdMYcZDVej+6H+nQOcBrSwBFoxwxOFH5nFFHxMm+rv2N
5Xot9qKXzP7D/4eO5GproI6VjwKGpz5igQP2X2qVOKGATg2SVYmsfCiV8tu/DxcwMWUt1s5iIHUe
spI6WbA6BdNa3JWjmTWr7I34G/PsJU0LFfnL7XiXLzQwK3RcIfCw/xHZP49nylORK6OWnfIe4jtl
jyEMBLcsxiF/rscilvdWYs71AbRRYv65HfvaAlrkrrCSZfVSQTyP3U5FWjXNjGttBo9wnlq6p4qa
u/8eZQGhQjHiQIAycR5FxtsMTJKI0XibZ5xtovRkldK0UY68kj6BXQFYC1cR0Dl3xXmYIBvELGn9
7ERn0Ta00GkHqFP9QYRDEIajJ2jBrtXtMDM/CX53TM2tzOZKEg33B3AvSeqiO7xeraJBi8HSJuxd
oWnYoh63XmVkJ9HIfspa53uILoV2UhgcR2PrO7k6/zSq9hDX4uT5WEjs8zZ9QRwscxIeY/aCUXSC
Vu52hpKpXkTr9d9vHtAxlOB5qIP2XnMYqxmP+wSJnVNrCR7CUE8jN3xTP9ebiszX7gIE7tnGUNqA
Zq7WQCVaiVWpy9TUni7dN/tgFw33May+Hd60t9fbcuKePyk1GBbmwg9GXwYcw/lCgEsld6LYZye5
85MvOAf7Li6j4/OQWiorT5M3Vt61HcxrmT2MdJCMuuJ5PKNTrFzP2EVi+mpZiQ32J+MyH+7zYMup
+M0B9GJswHd5rvGWvdBL0FG+BK0uMI/Y9X1IegRs5EASD1pgZY8hfH23b6GziZlQ76xM4JRGRdcF
bxbvY70uPEXJrEcy/dgBcKw4xhD1bhrUwocsCCDbS415mKzWcJsm1B4CrUr2tG+fgqoUdmqcl/sh
VoJ7URmA47dV/6qa4cTztEgd/DYrZFaV+m6SGx66hWF6VPV8qJNJu3G3X7sVKMHBbuc8IZVdfeA+
Bc9KSRFvRmF+Jfl/CUXflqTEYw85ahM4kwim9z8sKlq/C48Gxc51fTwTTF+uxzo/oRTwUEsTRj+P
apgfjfb77UCXq4kTjPOYtybkVNbv+WpK2jYSsAbCYpukCUv4TErdlsMjmY2nrJ9fbke73Jdc6ki9
whGi5IPqz3k0f+ZNaellflL0371xWBhCWW3Xw181SB/Aqn/ELf12xDeM+fkSJiT6YYAfwMhiY3Me
MhjbaBAlzFC0EPczIMtTW9iJEFl/WsSQZruAXstDTbHqwqHmAIdgwIntSQnH4quYFNpnGXGiyTb6
cu5so9CVzi7FRLmb21z+XnR++ckKtepnAIqkd8UsC6BBaqX2o8HR01MBcG4M6NoHgxoA6uYNr7K+
3vogr8DFDflJaOFwlaJNPRyc2vSSmIOjdfGWKum1T8Yrjl4fU8h/VsfNGAZNwtOrAEyh301ws49B
Pnkp/rKhLx4sJYHmueU1e7njODTBhSLFhmcEe+78m029jpf4FOQnHcmw0vJy/UdlFvfAEpow3Fk8
pm8vkitZNQEX1jnclQW8ucqqzUyODBDaWLKLQksvAn2AbxkA/ftgKP3P8F3M3smUxPwUgjbXydFS
yqFjXyAPF2ojmOfbv+fq+BHzYINA/YJecD7+eU4t6vxVzpWSJI4a0yUM8x5DxT7JaSFaxYdARd0L
O1xrI/Jylq13CzVZXitYOi558Hnkji6JKCZsUHNU3V4XnCTZK6H4z89spplEn0YUU8e9ch7Fl0Yc
Av0pPw3SATUFO40/9rR6hmJ2DHGAF5LsKGtsAPIvs88lKMoZyB0BhVoXnGQr6VNxmjl7BnRK1Cde
xxuZ57XJQ6pw4T/CbKe2eT6sKg8sP7AW+3hEIgpyv+SYbrb+r+1/ZUFrAzAAGrh+UoeGLynkbPkp
wAM5gWNRCR9H/5MPEimYP95eh5epzaKQgGbRQqLgCb/KcdtgrJRpVJgyJd3NvUqC2zlKPu/kvtlS
DFy++XrlgQdDhYvn47IPV5MXTXUbLob0iVA8+MEnsfwsqrYa4ONCavNzMn801paq27UlATqNRQgH
EFuNVUxoxw1oSAzC6WT6XmNosxsjDuLdnsUr1UEKg4ghsqWQPSBnPx/a1EMvVOSmOElhibsKXePn
MK8cf3rJD5jBu6Wp2clWBnFtMcLrZAtDPuG6XR1pvdImxizDn1aNhzJ7SbX7WtyqRlw7p97HWN0N
1HHyPuwxkG/iCeHau7mEDI+mOPJxCoTGjdV4beW/j7b8mndoUGRya0OpA2zNtHTXJbKTG6WtlF/i
pj1oypbVyrW1AbwGsBAq8dwNq80sDl0cCz3vO00DLBK35HnIs2914K7sMPhxiAdbJCnA6VZjSkep
auc8KU+Bnue7ZjaUCuh7J++nMYsOOfJUG5N4ZViMidcxBEO4K2tK3mzFaZmnXXnCkiT0AvreNmo/
/2gXTX+HfhTw4eXdYIJiWG2s0TSjeDLxU1FH2X/qO6SazFIw3I2NdWVFLFx6SPwo4xBpFUYA1J7g
VLC4qlCVHV7KMXxMxBe1Hnjgls8pnedWme6Wf6PBtVNQNwmxr8GBwi6y3qOU7/qhulEmewOSnZ1k
VBmp5lDv40dBhV99U96dvdYw5lNvdOP3dEqi2CljmM7uMKnFoa2USHQ62gKxq0SJ4Paxpu9VBQqd
K3VZpdlYwRs/E7ARP9vJxxkkqFrZZhXWjTPFk/oBObEajkJthTsfuyFjp7bhMDpVDYuZ5LNqIUgg
GvxH6GQ18ATI5LpD43N4jTtzHL1U94fuY5Hr7XCoyzpR7Ar9osY2BkuOdoHRL5XL3E/4YzDp4ClK
RHc3vtxy5F3MESU2yt0s+guzLjmxysEqQ50stlLu9Ky888WMqncziHc5qEbHmFtjsqMwbGS7qdEg
6S1xMRYcokcTU4EN/ZbLBJBbe2EjAbkBWEfZ5Pxswb2JtyiomxOfqbWLVLkrstZVrL2UKsjXBveI
V3szZK8giT/Mg7+REF0c1m/hKXbxvAQRuxY6jvJUMjsj1U9DE3h5pUu8UyIn9ItoI9O9OLGXQFQN
Fj9POm9rXYGqiru4n0v9VJg5YBg0Z9KaF0Rm1y2k+/Zx8Df26EZAY7VFrcpSgHkV+gmmh92h52mh
CdyUrqSptpG8CtaXjZW15CSrlcWFDgIbyDmX7brtFJlG2A4iuw9geL/jpCoelEj9O3fwOiATYN4Y
FbP60lQwFvpcKbxyGPS9sDj/3P4l174pqG0+KmchcVZLCrtttcc3CzBZLbmdtVelHcW6je95PQjQ
Fz4qSe06tSBBy3REJfVTC7CxocNJT5xzf2O7bkVZvQoyi5JN4OdEae5bippGvle1jQTwcqGw9CmE
0yik3sEfz3cgAq9oOxSqcvKhjMIFlKWDn9yhbeYo6RcpMjfW5VtH5nydsNOgl9BFWXbDuvARijj2
1FqsnkihMgcc8Iwy9aSJuyz6ICfPk/pdlL+IlKhFNXda6lZ1P3k4WR8DFfpQunVjXhv+u5+zfhK1
ejAqQcPPUZRH1UfmU39srS+t7I3xw5Bv9FguM1JgSiQdwAgWuwtm+3yyWftJbGiCgQW4qD+OSW7Y
QQkc0ieb80Cb1ic5C7gLuFI+9Fo5ORWu597t/XGRifAb8GBC44QuIIJ2q8KMrIQJyFDDOKXcj3S6
3CT79u8R6ABwB4NFQwJsmfN3CaO5SFlZc2OeSlFQnYTN7oppueUOc+XLUaIAXko9Bo2m9ZHaFE1X
YHbLkdoNnqC8AgB+FKKjeofxpcsz/Z+PFSoidFAAbgB1U9aaPn2EcWsvJEybKd5rMiX0HL9WtdC3
HGkvNz1dPh4u/BPkLBja89nDiLmUZEwNcAzuH/KmjejPRx8k39rYiRcpMNj/93HWG19uaFSIxEmG
2TZRQkmiL4CRd+WWf/aVS36JBOSE5gN/emvpvFsPEUvc7BchopxDwTO7RrHFIEjtDiyy66e+cNe3
s39AlBhlM38UvK7LNY6f3NzdXpgXOgo8p1Vs9HhfaMqShK9uRRGhScEIfAxvJ8EesF3Lsi+hvMsz
9cWHblrtjdmtyvEp1vJP5Ti+0B9cAK9pUm38kovq3sIM47JcUg8OwTUpQg8qELGNbJ14o9BPlvLm
rkqN4TApebIj8e4hn/qSV7WBcedPsnR3eyKuhYcIjvIvX0ShzHC+xkK9KmMrJ7wwWEiqBo1bGqSB
eWzgJW/dzYiN6znetdrGsC8eDm+4Ko5ACpsLAm11/jV1IWoxqiWn7meV2CBQ/IdRtbONitPV0TGn
/z/K6tqM2PxRsEQRP4hO/9x97mOHPslrtdWnWbbi6i4DJva/QMtR+25hI/TTqtlMIKWwKRV+SV9v
f6bL6aI5wDOYAgYQW6R9zv/+mIsZuofWndTpyY++aRQlo/nVzO98bePxdDllKvU5pG2AviHGtAbe
+ZOQoCBWj6fZQk5X6PBRGR3B/0qJtRpUap+Cg3b2RnpzeQIRdEFu4XeHCfya1DINSjhogTyeJO0j
eDGyD1T+n3N92kjWrkwjb+ElFp5FaDQu//+7z9R0IrZYoTGeKtiXqP3YnZlD0weaL32SomojoXo7
RM5XhUpti0InBU/60+t2O/JZfkKrYjr1Lqfpd7OyR5Mz3KlUu1PtRHfQpbH33z9/6r7We+E+/QEK
v91HXjja5ev4Wn4o73Nn6+V3uVT5USwkZFGo812UVcpA7Bp/iKcTBKXHAURHKWBMlW9JrV+bamqX
8HlUOiUX77nRjGuB1uR0ahrY68NzGILdz+0W7e1/lw5Y3vvvg61usM6EgIFxy3Qy5pDl6YhF7Vpi
cFTS7G+u/qybx14oH4vyEAkbK+rabJJ0LBoaC/xvTSMWBVHt/aSdTqF+FxnCXZ7YOgikf979YCn+
F2S1++e8gEMsVtOJ6u3eUCM7HaaH7jEId7Ow9d2ubEXQ1/yPetjC+16lbCO8RstI6vmkxIBeo+9K
Izui+MtQNpKOKxkwuhlkAXiOgNYCJnK+F2uDfZfr3XwSaugRxt78Jrbw2dyCHB958V2ebuRtl4AR
BLXfR1zddckgJ2iEENHoZs9Ui4/d84wYm0M9Cu/ksXgczfKQj7bcb0R+ewSuDoJFXR+sP9K7l49E
uDhdJMrDfPr27RjZ3vHDQ2H/eIrsJ8vO7MqO7OPokuLboVM5we4u2SXLH+zQ+/WrshtbsuFK7Z4/
fn18Kb45pt3vvvv259CebNmu9zyg9+GOurYdubL94cB2cw33087+uH98vP/74SG0//75e3tFvvEb
b41odbPWljkazcCINLuwn7yHh96Td9MOALFjedijPABzebJ2/qPuWj+aR9Q2NSd6aj84h8G+B/pu
HxR747K//n3fzfLqEo6TetT1YPlNT36e7epyn1HK8qjt68nP+gOwvGb+uJViLH/paiJwNlIXUis6
Ahf5G6rzw1RJWMTFMTXxSNglZbJxJb/tuXUM1CjgMQPLgyayGhg0UzHxtUI8SXbh/MJUiP/i6+ek
9tfPP0NbtE/qx43ve+UYgBn4v5DLuffupswitZ8Hi5Cq8l13kkPqCk5rZ87Lt2XB/kCHw2687JvC
FJ+cv+ZJuQOvZ+u7DtlG0UOfQy9s7hbZ+z5saapeyVDOftrqsJemOIkMiZ8mpspOE0qefbi+R3Xb
kKdEu2aKTkqDbooqbhzDV+cEWDJOTwq0jzV6SqLrL01KLZ6Mvnvui0Oe3TXmr0Ttvt+e/MsBvpk4
wgVdjkd8AM7nHthlPdVxIJ1Q/W3aR6vs7azE8dud5N7JJWVnNH9uR7xyGMNlVhQsYTgjoVettnM2
q2krJbp0Qp1NnTM7biRHjv8OKRpe+YPe3Sf9cIfM9PNG3GUo5yt74VDD0aEKvUhkrla2onUm72ZN
OuWPgnmYVYmCPPYr02/U9WHAtvmnSs93krG7HfcyOVnCkv8AGKM5t27NxWnHWd2Z0ilueHkkD4nw
o8VjOXqKhI0KyGVt4jzSKuPsS7mV4tHgW7ax3f0UgxdZ/JJXiRve+yhz3h7W9c8IFo5sCNQSDLbz
lSP2RouOOeNqpt38ZJEpoBnja1iNxhIqoD5SWH8CrtnbYa+NkfmiQU3rWOVZfR41stBe09RcPpkG
nE7LC9tnA+tc3+min4K4MaHXxsgSpfe+OIKgkbM6mWoxSubYLORTBgNzGNyosVVIlZW5y7hJq6PQ
J3aKjdbtMV7u/YXvv6gWURhVuMLPx1i2oT7NcSqfKvEIzrRLml0+vQTdsJFPXplL4izDIyOia7w6
3Co/VaJKr+XTWDaOWfwM8SSMoxL0HQe+pd1ju3J7YBeWZlRAziKuvl6aj/2sGQ1fr0jsJMX6o7Dz
/hvAGkFxqrHa94KrNhb+oIZNpc8WQguuiFvwx3b83WjVg2/t28weKnybWGZNZOzzQN+nsuFoCiSX
0Lv9i6+uAFCeHBeLsCSr7vxbFHEmd3pXyadS8GKf6kFcu7kHIF2qUDatbN+A5r+l5XuldoUKDKkq
NRKOSqBR51HDSSpBtfSsu1D7g0+ZM1rRTlTckjey+IfHKx4Ctd0ZSNRn1uH2kJe/e3VMciWw2mmP
QXBY81ElrR7mru5kknJTQ0KoKbzZT5ONib1y72D5RoKKBhp6N9bq3hnqajaz0GclxPknf5xP1aw4
RdS5gp4jjSDyORWq4c3GYXxtZhcFakpyQCD5nKvvqYf1UAtUyk9F/xtp0oEIk4DXva2QFZt2lNvK
ayPI7u05vRp20Zt622YghuTVB+0ruWxqgf4DHO2p9hphckc9s83xTpe+lUn5WRc8OXpEbnIjU732
Od9HXt22BRSKxEgC7VSMVQ3/fyBzaXEhuz3Aa5+TawClEFze8MZdTauSRkoe+6F2in068AnE/fbv
VN0JmCMEfb8bPlSxsb8d8trWBO6yqAda5Giges7nVJw1usRs2VPQ2OKunT7J6M5W8X4oPoup4Q1z
YksbOcTlZPJ4JJlbyvGL3uxqMidUEAS8XOZTKsfKrusi/a4RjPru9siuRQGLQmq0iD1e7MApVGel
CMv5JM/k91OENRyi8f9qMEU+wjVKyYTmAvyOdeZX+9g/JFU1n3RhzjwzQqzLHJVo4zS5vMvOo6wW
fpFZOmAX3kk9fuGPBv5oOyxfye5lU7izfHXYmLsr8bg3KTmBEoEruQbMjtYsp36SSCc/VvQfhWZN
ntSbpAeaH9Y2qKJ4Y2svKcD5cUke+6Zs+n8Z7eogWyxAa55lJF3AZCBZ+G0I4RIdR6Go2n5jmy3b
6DwYiv0mltNQqtlm63ZQmI8gRfGuPNWZaBsTr/aRd3n8UQteZ/NBiTe22OVknodb7eqxEobMAhsO
xDF2tHRy2HBOo32u/x2QcR5oOV7evQBlOk9qG4gG8LXid1qmj2EUz3Yn27IR2oLxIAjaIh3dPan+
9wETttv7bck6LmZ16YcgZcFTay3kY5ilbiXkuacM/vyfKbjTv5fpa4Jo5O04l/uaytpC/oJ+DRdr
vTbTJgorAS/X01wHvzL4MVx0frZxw12uR4JA9QQLweudCvT5VEo4io5mkZknK80iB2AvY6LXDDWo
Hf7LeN6FWmVzepabeokQFe1jM7cNtcx30YgW9X+YtXdRVotwCOa4LyYGZPqZ17YztrdbMnHXFsD7
OVstP2T+m7wP+DCZ4eZCmTsZSIDOeDH1FF2m+PPtAV3bVe+irduBixxQoftMm6SljWd1fucGc/tp
soLHpJ7mjfVwpTHAgqBnjU4FZcELuVl1buqoVyrzNE25K6OP6LfNsbGknRib7tzfW223xwP1TpU7
R7xPptSOuv9H2pntxo0sW/uJCHAebskaNbFkSZ5uCMttc55nPv35qAP8R8UqFGH8vS8aaGM7KpOR
kZERK9aS9lLe/rQi73vxJe6MP1bs2cq0VyQeP7QKg1hyU0W3R29jQHmGF+xHhnFy1e7ijpT0y+0N
u/w8sx/LlKNILLgRF3fIVIXwzYOmg8NymMDOcrfLm2bYqN4xU821GHultGca3In0KMlLebAv3Fod
ksLSGPog+f4WWQcm0NMceS7BDirIccN2dLyh+asIpyCV7TYV/pkQgqnimRyYpIZUg4bO+QmuhRly
LhTKUwfb7IYeuWKrkbiGDbuSPjFxYWKL3GFmz1/kMn4pCMzohfpTqRR2ViN6vOXNZ3xFh7Z67d0s
qFbC7KXf0weDTc6ExQQ69Y/xs09B3sqZ+PK9CohUhzSEYJbfipSikxj/EEqrW0l7L6mUgOXztIB1
gs47u7gIG2obQ6gV6mAOY3lbZhOdfTnbA/zifWvJ74AnIyTPTUiWuuSYepyLpon3Gr0wLzwqcqFA
lJJUd6rUjXdjpb3fdukrgCSmBhDDIfMCPUs+ef6RzVZiqM4LjCfflO57QX+oGu8FBgU7t77KPIPQ
ZN/odXvw6mQHT3GqPmjKXS2ZW6lz5TX0+Efeen4Dzr9mHhQGAT+jhM5/TS8MveV5wEzkrwOJhQkV
wg8L8nSHUVOtfQ9/S71jnYz2cHsXLg421InAsthvblcoYhZxt9VjuYZLzHqaumw7Bt+RtneE/GRM
r9Bf3zZ16e7ntpZRtwTGSTsGWwrkel+9v5U75Jt6E8j70rTXRoxm5zrbz9kYY1u0+0GegPo430+G
KNQ0ixqMKfq2zl9QwbAFRNcTeiv597UC+sXBWlhbXPmK1PkF0dt6yvS/zVjbTHjCiPBjVgG+vYkX
uQWGEDhlpHee28dvz5clVfooJFbgPSX6aJdcw3Lw02rXWNCuLWeuemGBncPMuRW99yO0J0LvyZA3
sbUBip8G92axkrxcdQjQsaCqPjiwl5D/iuX1iYGZCbTB83RoKttPnYiWVpc4/su/7xwVPQBWIMRB
VSw8XYxaNSqEyONZUkGvs5GydyVdiSnz7i+cjiF11gPGeh7pWryHZeY/dLHwhSdNT+tNr+WCrfRy
ery9kg+OggszMzhEhiwJHM/i8zRRosZtkAhP3lt1kl5ViaaX0/6ZfHscd3f6F63bMhAMr/2K3fnn
L+yC8KXq94FmhmBk4RaGVgmZIgpPYvUQ0eEfNc2u45/IX3dNZqveRi4A4EkrLn8ZonhDmgRqHtgM
UizZ2dG1E0KtUHyXKXe7m/6zmtru2ndD+o5U2Yqty6hB/4WaLwGDzcVXzldYRl0UC9kUuH32Zwil
V7N9FON2AxoPOkd1069pI38AP8+3FFtUw/h/A4RnAvDcYFsFdTUh2uWqxKe0/tU6seiiucYQFsQq
00Oj/e4hpWzbL0xLIUrL9IjQ3MM1tg/nNtF3ZJeMAhpziwNT0UVZI+i5svnAHinwzNkY792Fq03j
pHtW2Ieu6T3EhU+BTNsJ9Z/C+45g6Uo8uGCcJeOiwotfMdnP8VmOv3UaLWYPGQ83616i7IfXv03j
wwhhtKfX217Co/8rBTvk/cFAevY7q1wZOk71W1coUE1Noq0gQtPM8xX+GiL78mSTDeL3MxUvN4a6
cAyxYeJqTJXIlULg0nVG5TwZPGvlhF1oJrADuDgyN3Q6gJgva93T6FHohQTF1WQOc9NsEjE+zq/I
AnI+Xzg1eXlsC3FjfPOG3KaSIgcgUMDZpj6tu+Qb89COwPtiLLZjtGs+wNwDfEraJg3XzuUcMBeu
C3J8lu6AGQHOqUX+BGrTM4JRjN02cOrsRc2rXTnrOejvrdwfvBS5p5XAd8UZwd/yEKXxRD92OdsQ
ZLKUTIYZu5V1F1SvUnsK/bumfgCUvxIHLl8g9H3mfwArImJLInF+LmETLyF59jI3yLsdsGk7jEe7
YqW9rNmFX7kUEXBDbxOPXyUveyyH7p8Xy95CfkALCtQ2UyTnv6ANY6PovVJ7EgTLCUfAFjV0ZnQ9
5GRvriBWLjcW2t6538Uc1fwuWHxKXx/jSjZD7q1Ma3ZhKgA2GTT5wcslJrnUWnXVdlUg5LpRWDfJ
AEBSXEhTJ8GUhmYsPIWFhByIGvSmk1m+tJ0SkP/iWNdOwzjT19uX2GWEBwRHrRVoBcf54oRJud5J
hTwIVIDManKyItR0h+e7WRHh89qz69Gz6J6GYi1uwXulayq8V1wLMlNmnigiggJGUOj8w1KfSlWp
n/gFnh/k9pDAAAPwN3jIaA04XcZB7ZI02wjQ+dpZGsMbq1cHUll5rzWwod3ej8uE0gSAiXQCeEXa
kMtHWh+EWWaYYuIG4iBtM0EeHGwCCSjatfzhiimKpozHAjqg5r2c+cp6KtxVYMVuPSjKJp6xpUPF
qFs5jGsEgZdcPawJViuA1ugBEFRn5/v00s0FQKZhG6VugX5kw0yZWdYwyFZOd6+TqxA35OGNc/xA
EOnGTVYZhyZJ90W9M7TcrqphN6ble83UsLxy1i5ferMmDrkFrHekvhc7LildEgRNmrqiZyGGzVUv
7bsx3XgFczA/pap1DG2noFzY7BvjPkmFf/7isN6Z8zgqClDEl8VhJ7qqjZwbqeuJd2qmcuaSTbrW
Gro43AyYQJYKh405q5x/pP6f9t9XW84A4lfkNepdoMpOWz9b0NK0mksHenfbhy8fEgtriyVpqtC2
/ujn7mR2R7PsbdE7FsPmLYLvFAIb7UlW1jLFyyR8tgkh1PxA4iMaC5ukY3VnDVXu1rDV2IHU5dtI
zp6ZM/1VqWO947IK76MuhGG+TceNMtbRHQQQMDKLVr4pvEj4FWTCWt/62r5TRYeFC/47aEsW95bf
KWMzdmPu0jnDi0KDIfGmM5h5iH4GfVJuJ3WdElPmMJ1lAmwFzxFIVCmYkaQvjFZmpNd9redu1iPQ
pNWqfPRVZsXLPvUpZdX+wfR9bi9BEDZ6nHr3qNj/yCWjPPZlY/5dcYY5Jb34NZRRZtAWlK7Lx6to
9j0Dj3Luai/GQbmPCspKdmcPfxW43O3wmDc2s5drQNrL/vK8CSxep5xHa/KjGvbJ4wsRonijVHN3
mPJDKem2/1yNxabuattCijHW71oLMbMNgnW3F3z1k8/vI/hiRBS3FveJFY4Qm0x+4Ypt81a3Y7T1
SlgwZG1S91EmGhCjTtn7bZsXoZzFwr7ICacQal7Mz2oCmDlhmnI3pDLMEFaExGjRCk7FBNj2tqmL
zHs2RYMZGB65H4+Q80iuT2NNriUVruH9VOQ33Xq7/fdfJASLv39xjiUh0PQsUgtXNjbe16hBx8Ku
SidL9jjKbVPzOVh4JtNx8wAQr0zabYsvlaCWHnmJUbjx3+JYnOLYNjdl67Svgfr/aWn+fp+csZfQ
B0sspXA1yzXMY95tmtgZ6i/ji6BtpGYl/l7xwLN1zSfyk7VQnvQ+mdelJi9auJW05+CXn76uFiCu
fKp58I8MiRt9/ve5nRIhuVgzRz4VsvZw7vZ/SzIm0X+BitSJh3Jz+3Nd8bwzc/OyPy3LtISRJBBz
E4qy0Wu7BmW45g6g9oDRQFtAEqac//2WYJpZSOnfTeTKFupXfbyLvb9eeZRKR0cfuoOL5faKLnMP
yho853lhUt6DMn1hEqbGrvFjnJ3R5al4DJHkgVfpgWLzf94rVCK5eYxgIFgb+Lm2k6gnwbhJqQ8+
zIVZmaIlA4c4iJndB4K/VRGzu72yNQvzn3/6VnUgQhhnYoGJQmGbxj6cYyNF/NtWrjng/xIBgdog
e1vECrIlYC0KVuCalF4T9ajUzAgeonHftitnavblZaygFa5D2E7+REnqfEF6lIxWHOal6+u7AMr5
5FlOM3swVkDO1/bts5nFl+lgvcvrejaDIzTZXSAfbm/ZNQOMXjFZAocSOtbzln76MEOjjwUPntI1
zdqR0sdsPdeft2KxVZwg0Bgmr0jQRouwkCC2qlGnqlyjvUMKhVkr/dhvYlJ8xdiJ4UmSD93oDNvh
YNVvYaBuZTuK7d6p2o0m7WirpGtDV1c+3tkvWkaOLCrTejBocAjNQYzF2RftLPjbif/cD6BOBu0C
y4dbgrnOhd/7Qk6iJxm1O+wi8y3pH4q1nuGV4H5mYXGVRGnbIGOCBaUfHbH7q5v3IfmsFPlI1zzf
dpb571p8SYZTeZbTooQbcSk5NYh6UhZp0bgtAisOtcaAd0OUHJIIDMW/m8IpmeKEbIh26CKt6PWO
zDGoG3fqJUeVH6WIwsO4v23kih9ARTFn4nT9OcQL58fuaE5G07gp5NhxChtOHP8y8vGu7IuVLPCy
rDBXTK1ZxohqFXXURWyK+poQiwqFi1DXvVTvRwPnV18U48Vg9DBVo10MDbgnqIda0PdBssblfLlW
+AWozjMECKgTjsvzg65CTY2YSFm7/BDwuH8S+dUTNgOC9bf39NJHeDeDzP2gZMXlF/6ICkcYofhc
u5KAFEWWQ8gt74V8rQJ4GepB5rEgqn+z0vqS7LdBqUHOuqlxMzWye+k1j4765IwK+hBjxkjn8faq
rpijAsbYKHh6/ln2YYdGUZo+VhoSav2r0O4A6XW1I7avlTOV4lor9vJMw8v3f9YuOrEDcN8gkhq3
/Os/Q+pvBLu3LknWso35k58f53MzC5eUIKBGM2RsXD37PUZMxRr3VflDQuzS24QhqYan2k303+2d
vOKHCjIb1LL4F2diXvunC6fP68ESUrVx1T1MQl/ahzXw0GXaxqo+GVgcahg7rTaOMABpmKM7kq1v
lH2+CXe313HFz8/MzD/j0zq8OKnSClVkN0QkV+3u51qUV6wcpiuOMGOweSlDyMIU+GItUpIWxZh7
jZsU0GdANtNTAPUy0P3PnlGsRPcrX2YWWUFzEgwK5Z+FsaajzmuGfeuOUfbfBN9SBCiumqSN1q+9
ia8kupChfcBqQRDN1Ynz3WtGUe9VX27d4Og/Fcfut3iHxvS+uYsfmr/e925lH69UoM7tLaKSmHrC
EIlS6za75kjm8aoeiy3zakf4bf/ZL85WNu/yJ7+QejEqGkXEkvpm+eX7ZMU/B//f8ShUj8B5USOn
wEWtdmGm1fQkJ41p3T569CJXU/yXStsKwp1e/dV7qHt8Wo6WdIimFFL5/EvmH26v82OyZxE9KN3O
FNDcn+ixLX7BJHpwYLd561pmAhGw3YuKHfj3cr7ztNM0baYkcyrDHgNIsE8NNbjCeljDpc4uees3
LIKJLOfeOA1dyy1AqbZ5aJXkwWzqQ12VTMdMPyZxTV/myrGHiUGnmAYqh4tgETPzVq570NqtK4+H
YPyTFYFd5LuVrb0SmM+MLB4XXQZ/vhkPrZv0950BwlJyBg0yGPGLMuwT/1jp38KX2zbnr3Wxk4Bu
8SkAYRdJei5HqZ7CQ4vbho6COififtk3T1trr1y1A7kwPJJUI4H6nh+PSbeCNNGV1g0j61ePhKIZ
CO9p9G1U1xikrsYYRDP+n6lFjGknI+lBTbdusSMtaDaNaRfVLs93bW8HyYbxoKrZDD/WpE+uZHoc
TV2ZR3YAqqLoslhiF0mTWLBEK8ofwvixabNtCWEHrZwNeJptP9EO5zdInQfZ2vAmZrV7+2POK7v4
mJ9+wcJ/hHqo9BDxVDfpqlMkN29asPYdr56DTyYW37GNTKvPgFS5aC1saymwre5B1VfW8ZGA31rI
4hOmbTnCCIkV5RD+rGG4/+89kOxwK0M0X9opQKT77pBQPqaK+p2WfH0o/uTv2eDozE+gcUkPeHCi
P6s4lLUNXlwniheEud/iWqOcbTppa/Rr+3vde6HNZMQNQC+6DedeJMEPaCAKh3C7bKsxI+ZDsKmO
v+Vh13Z29Cs+yl9uO83Vk/nJ4Pznny6uUIHtKNTnNd0lx2EnOr2y8qa77PrNl9YnE4tw3fahiCay
NV8Z6mtSPoY+lC8OgoNFc0fp/qgl+l0WOipzUcxKPcWm9uDrvq0N9VEs6Ourna0Ko60h/Gj2K5WW
K2nj2W9bZD9JST7Xmyy/3BZNSXniWX+W4jfmJ+1BP42VvPKiuBomQPtScjEArEjiwreDOm5rRfA7
t22+iCPAGCt89MIZoSU/TsOXjML9RA0wFet9pYmHISjWSD+ufXHyB2CtzHWQtCyehDrcb6MuT70r
9JWt+Pta7m2l+q2uKbNcixWzVCvyMAwcaUscYVZDARRbUk+WQpmF0vr7VI4rade1TAAxR5hfYEqa
efzOvVdBR6WSjWhwy6ncRuKDIW+H5jQM3qYYtmtCytd8hbFgxk55pNFSW8TX1GoFT9bTwRXizumD
aK8xn0tEL5vsvosMu4QlXhw3t8/ntbfAZ6OLiFsJtOGTNB54rf0J4p1hgKn6rudHHm63DX30ORZR
l6QSkbIZTQj0c+GZfQejfq5jych9pwprJzOrQys2r4zPb7z4Xc1+ZI1dhrUbMvqKKvdel34U4a9c
6H7qobmfIHHTq2w7SIlTKN6uRGC3fWlKhHXEdC2zv+LEYMQpBoDEMYyLl4SkBQGaPnyLVDy0+Ub/
jkSkP2ytMXHS5L3Zpr9DZuD/wFk3eL+D0u5WCjvzZiw367P9RZyGA3uoAZ3hC5F8LA3hxRzytVR7
dt4LG/CNiIRPGlTLCqpRhVKileXgTlwCKJT+NJUnXWse09wNJtOumffK27/A5bfGpK1t8OzMS+OQ
ws8Na+DaVOPOT1bSaq2qeP3oJq3VO7I5HkQUVJkkV7xXIezeRQXyKr8R9mEpl9tARA+7NaLNMEn9
yj5cOeMapE7Axam6U+df3FCdwKunSSN+iSr+KPM/otWeUCZ2eoHJt5+itTYgcSVugXakS09vhLLP
8vUNAbKm9k030nosHMkfDmqx7YzeGYLEngKIUf07oH1j8StVv1Wl5Va/Wt+7S6I15rLLUQiWDNwb
eYO5K3mhOWJmtZn49TS6TeZGcMG1gS0r90a3N43t2Ow6w9oXcFDBQH6cZ3rFcCfCTSv9yTR/xduv
3VoMj4IboYeOcpW4CH2dKRt+K46jW+f3bUFuVWyszp4AXj7J3dZ4nMzvhr/GuHPNBenb0D0gnwcy
sDhjnjCNkEKmk1sgyzqgHBy0aOWg9DTRKgBcaVJglO3Yn+wCMXjPsNYKcle+AAMYM08bIq18gWUd
Xw/zoTI0ZXLL6Bu8pg/1L7bovoys0il7mKK8whFEpxhtxmUq4eC30ET5/3VZ9l8Qv98Oz5cBB9ZB
6sewnvIdGJk9P4+mMqJwLouT2w7AafVyOsIsstYRvIyq50YWmZoUZ1qA/MPkJs1dDnNTQYdru0qG
fc0KWHWII+Ca4dJeXGlB12tK1VSiq0W+kxuyDcHN36R7/fcNY9SZ7wZGmPt6DiufElszQj9UE0rR
1cfxvpeN0FZS8/m2jSsFJsbeuTV5bzK3ZS3PhVABoWQmUnSD9s4bDoishcJjEz0lXk0nV9kolu8E
6tpY8DVfQE+PDjVAurkefr40uYgQ6vGwigzmaMNJGW8NgOIrefu1zwRJLGQXTIvNfI3nVoLY0BIi
k+jm/P1V7O2B770g6P2rCMLt7X28uqBPphYLmqwsEZtEE11Jnbbd+Iicwcpi1izMf/7ZG9A/VspS
xYI4Ai0sc9tSkpXc/vLioIbyAZSnc4XPLRLrIAplo9JSccbExIj5ieVjLk0rC7mCaJqt/O8YM9OQ
y6wgzLu0LQxOT9ZBVWfxJmpt5U7eZHfNY/azWDF3uW+UpFRKGnBSgfhZ4nyMoO4kFiW7ProMTbVP
UCW+/e0vd42/mjyDiiZoC2Co51/GqgWhjupEccUJrF5SbXsm/FLwWbfNXHozmRQPrrnhzQ22bEAM
FSXavJlUdyxg2BGPDdNNk3YXxmt42iuGiAXMG838ETxLFjHUEFK562NJdbOm3EV6eCo8869SM0vS
pN9ur+nKx+ERhyAcFLEMqiy7pbzfshTZFMPlprQD8WdBIL1t4Yq3AWADE037kN4vYgLnX6cZVS2b
mtx0DXB66UNTjs+1JxG1e8uuozZjCET4pYU9iIvh0UI/aOUHXO4m6BQiEOMucyxaduBCxiCHSQ0t
N6gf21ZE3eNRryjhhSv43xU7y97bMHZ+HXSB5QpB5HhhZHdgfWXr2CXvt3f0MpudF4T2J7tJO32Z
XQ6jKFdjF1tuYT2O8h2FAtuDcLfNfkm+dGQg/ctte5fzvrN7zA9whjSYETMWXzDXtSyGYEdwtaCB
71Y+1NKdmPenyhQZ0u4ciHDgC2Nm/NGanqcksGvhv6JXSGRgjwFCG/57Wnf+g+ZP8SkUW2YjG4lo
Cq78XCa28F1r7KPXOP5rdtc9Vo/C7vYGXNlw0Fww8NCFRxJjueEK/OJzczw4GbmwmYRfcascKqHc
hh7CKj0QvFUo94UvYYiJRlICUkf0V+c6wqcFmlrve7JfzmIfL9aIgIrgU3LuDOFvj3L67dVdtzXH
NJ5GOJR8bqup2ioNzF5/ak1tvAvr+s2sUQusysrYRZqSrGzmHLzOXoUzpQtDAmDlyYt5DZybqwo0
cZtKgw2/2xQtkgL6vqu6F1X3vupdvGbtouAyzwrPMyG0JoGziotQ6heF2tSw1Dy1xnfd+NaV/r1W
2Y1RQo1O6Uo1HbVd29DLFWKT3IoTSn+N73i+wqTycsoxUF5U3QQPbtmcyC33VedReE5GzdEshsxu
f8PLIzqvk0MxD5jRW1rG8T7OpKKNG/OprKCAxuYhN/R6n/uidADbca+0XvQQxEKzj/PsR07JwYGG
rrC1YNJfcqtEFrI+gUbyXE+fkk3ZrdKDXVzSKq0+7rL5u8NruITMGL1ghbDvmE+R0DANDCWZ36bQ
FKQvK1uhXDgYhmAhJ7MlXEEncb79qSB1iKD6MPE/st6vU7OHr7pDUbd5YyTGDl+Uv+ORmqLarFU8
Li5TljjzrvHAZVIYRoZzy3VlqUHXFpDwR0m/kyoGF5n6M1dyxMsBBczwlCY95N3Adi7SHc3yC69K
VOvJECv95+i33DVSoFrfDXmq38smJUiPvW99n2CoKO3WC2PfFog1xW4Ye5hJ2jAwkkMw5d0+rcx+
Tcfj2jYgoIOcN1ohlAPnP/8cvPxaTNtZ2qma/OkB7avcDuSx36985ytmdG5A5hIADdPoWGyDnsND
UcseQ+ZGU9xPJP+WLVUxuBq0ZG190vN9bIzmVo177UlSgEpneuE7TZ+2W8GMjG3Rygliy/Ea9+NF
zAHYORNhz9XFma9tEeHqcihiMYpTN5Xl5FkNA2nve0nz7PlS7QQhs45MBsHhaZYjc1kwY9zemIuD
9mEetdNZZxL48XL7Aziq2yJgDMlIrU3WieE2nryQomb5z3BInWhjkjlqNH9lpGHOv/RYhglUYGZw
Qhym/y9JSfC7UKoOY52IjM8E7a/bS7t8LGNw3tx5bGB+ti5e5LGeaW0S+uFJr3+rw2uPxjIEm7vw
rZARbAvKnSc4grrGQ3ZxQyJ5TMjCyZjGIMIuPM0PEHIrYzM8ZYpaHeRS9nfV1KjbWK8LOxyzNRWK
i3xjYW9xI/coyhU821mlcV/2X9AljRkC0ajROimiarf39OOpf3YhY42sBtAzsx2wGyyjVtMESU0l
+tQ7iMMdrG2y6TYQ+G7MTbKBJxQSc8HZ9TRFf8i/01MrOVrm9Guw6NnK4lfM1Jgi6SxTuYjAn7uS
ICE+2TIgfUo1inIZ8rxRB02Kqr3DpfoeB765kodc+aikdMY82TMPEi6PidyqqlC2SXJSwgdpQrJ7
Or2N9Rrh0DWPPTOzCAZSWasoDaUJwgn+nqkwI/PvJT/c5/E29z0nofvdKuahkMyVZ/dFFCKd+7y+
RRaCMlgyGLEQn0TE5bXhPkrccoBJ70QPyoaUX4+K7W1PuvYJP1tcOFIvxI3K4UxO1fgkWNUGMVH/
USh2FVrzty1d+XZUtFGSp6Rv8HhdbKohoAIph3J6UisK6l24T8OvSto/TXK9uW3pyvfjkoFadCYS
IsdaklSYVWQ1kxznpzE34C7THPYxHBwkvqI0QuHIyZgm0iKG4lYMzw5/fiBAMYPTomfBsBvh5/xA
9FUeyr0xQdlTNz/LwRknu6Zsb+3kYNukRykp7UrcS2Fy0FfZ9C7399z24ktaSQMbmChhe3gJoAlM
skPa+s74bWWNF3AlJn54wM6OqtExXPJcZ1HemFFc5idBOtUaJLW1vx+8h8i6p2JMTRSmhJMm/L5t
9eMhfrmz/2d1Pjmf8pNxDAcjy/P81BHg4rfqRXuPnyO3u1c3sNQ6+R5U9UO+E+8Z3XXHh+Ip2ib7
6SR+kb+M+2anHdeO6mW8P9uGDx/89IPSuXTQtHV+khphI8DLow2qk1ZHSURoZaocVEZ/3N6Dy+Bw
bnFxo1XBEPnixMZ39bMvEuanx6zeleEm7J/QJ2TUYn/b4EVSQpYGFoVDNBfsoQE53/MmLbKOjCU/
wQ3kdJKw8U35kGYrSj3XrHB58D/uNCqB89Pg00ZadWlaZT4VJ8WzybKEn6v4nctq1pxu4q+IRFLO
AsJ4bsLzh4znelCeBA/2JJoQ3aZHUNVWlFrZNiX/rR5icZMPSK8mypB+Y94ndWrfKI63d/TKGaWj
CYkFs94fj6rzH5KNXkjWohWnUO15r81qp3fMkkARv0ZYcWVXqQ7QP4Y4mz65ufh2eUGjlrJcccrb
0c7E4VSBQ4sYHLm9oHnnFseStxNIYe5jSh7LGRFLTWNt6tLyZGZJtysDEaLqdlrTEL/i+Qyc0pSF
t46a4NJKHUxlXIVjeaJtvdO8/g6qiufoXgjHH5Jg/hqTaV/6K6ftsvdJkvHZ6PyjPvll0Ptjm5t1
eRqF/BhHX8uKqlh1lwqdnVWDbWgtQPDjUDiZILz5VXi6vbPXPiBDtrgsPQUw7otj0cnGEKSdVJ68
Rtu1Q+N0XbtthHzlrrxqZq6xUBqnabW8sbyJmpZVqOUpEGjoluDshMbcjYX+3+3lXAmXIJf/z87i
djKDUOvBO5QnzTjKZcUw/KuUQdn+kCcuc/kr8K75b1u6pTlTzc3Dqcy7Lb6d37ZpHGhVdRrqrHlW
80j/2uax5dA1RI4ql4ttJEVrJHfXwgygCR4c86TgJX2UkVBqLdW0OmlRcBAbDndpa9Jvaqux8gV2
Lt5X7ZTthWSNu/LK5sL3TVsVgBKdT22xuRIQBbOAFek0aTk6iuZrV5r5ZsjiZ42B1rAxDccS6ITe
/qSXZ39uDsgY5R1CDWV2rU8HJAaEkCZCXZ9GowIxISXB11rXo+fbVq4kc7NMKgmdRnWCUu4ikmVl
KgphqrK4dIwPdTDqd1pphRtF0HyoeMT6S172w9dIaJnf1lthF/P+Paz8iPluPXcofgT1IYTr0ACg
M3a+Vj02mziRrPqkVKVso31Oza2yfknQCR+nEWSj0c38IZ6WOnnS5tvEryyqsdE/D3DOJSSqk7ym
6c0A2Tr/HXkNVT1Fk/rUUonYAh5pDlOUlisX/7Uv+9nKItPozIqmVUhxEQrafsubBdK1sW62tzf1
8pDOa+HinTXPIGpYWPGY5q7DlD2V2vJeabwIKif9dyQHe9/3NSfQ2xWIz2WswyCEGJgEsc15Od88
uQxTRbAwqIkj2uaB9FuWvJyR9cpYiaqX9zwPYp03gAxwaUYjnFuiwmkwwlg1p7r6rxu+Kghtpm+V
txJTr2zgmZX5NfLpAGZUfgelzJsTpTsUSmAotAOkimE5hIg3U2PGQjJjjbBm6RukIzSFaS1xH8Mo
v6zgjRUTf1arVSdwM71TFGVFgTxQVx7CF7F0aWaxNrkpsmkoTQDtZg0XFGRI6GL3fzxEROX62Qj+
jGN9ZNIl/0cfWdpdXLtTXwwJpeLqZOlf+2jfjG9D9PW238+x4nMs+TAx7yGZKK2GZUDzVTrDSe3X
JyP+KdeIzwMnRYt9yzgLXN5M16iajW7zSrT+UJRemiVyAFaZOQ4oeZ97SzmlVVF4I+Fa3UVu+Cb/
0F/Dx+7Oe8j+Go5/l1MxQpXeqY+JfxcNKyFl6asygxmELTrkFIvmts659RG1Qc/zaKuEia39zvrg
GJn6ppS0ja5aK6nTBfJ8aWwRrYskkIPUl5qTlVBE2okwBSDll42MnXWIbdmTEI93w0B0OqjZYOhb
Qc7qwGnaCo5QzdC8cO9JVjdPrxdycvDK2jCdJA6ZjtNDBLs3RVeL00HWE3A+SqHXiVNO3fT3tp8s
gwirAADKlwLVSFdkyZrFu9LXm2TqTsrYRXuB9s8+HoN7hpCigzdW2dodd+UTzQebq5ZiHgiGxZEL
i7xX0iTpT0wGyo9h2ghv9ZgaRz3sg60ndDXhpZgoLIp15yhxIWyKQoHHV486h+ed7OSTfIiKglqj
IMjHCGOkXunqxM2yAMG+zISMOlP2ZFmE8nNX8oVRHaAu7k9R61m2Luf3mlXVP5JJqh4SJVLsgTLh
ttTz8MjQjnRXIVCyAoy8PMIz+mturwP/4pZdxPesz5Qiz+X+FPZqf0fZ50mASuG7WhXNNhSG3G1D
783wlSep6Nb42D9akecHeW4hEfmppvOqXYLfE3lM6KMrwyny5dKtEm/YabIy0j4KJoccRdzFCiOB
rSR0D9aE2K6edsEBmHexTf2i/xUlUfYUN4rsRL0APWei9RQwUHxThtqw4x75xiQoibNFZdwhklfC
2tTFT9Af9k5jqZ7NgwiS2dzTHF0cv+jhZO06sfMPQqe/VHnZOQx8bgXyQ7tPG1SosixfeXZeuR7o
xkLfC3XznOMvAXiZH1dJIIbDKbDe21ze+CNirMFXZLQOZiyfBg80lrwjEXzhF94+lleOyZnpxQ1B
kxg9mhFV3UzWnrTYe6l06ftgxU91dxcLlNxvm7vIf2d3p/U+z73TEYeb/tzd6wLuu0FMhpMURaiS
qZsIUl8Qsk4iK3YuNI7S5EehALbiq7sV25eX/bnthZ+rWdcalZENp84YURcrGcyZ5E2X7FvhV+oZ
jmx5mzGDv0Ot430f7gzRdIBMK8ka9PHapn+8bmCjZbJkmbpZkTh15VDxvaPWZgpVJA/omOkb678g
LlaSj2ur5orix1IBoCm92HFjtGql7iYOWCTQe/Q06aBVVvXvfgTN41yjUXg/MStz/l1NJUgtMzKH
k55qz12A8q7KgOB/qgX1y9vKd7yyfTThVECdxCti5/znnzLF3PAbmkj6eAqb8hAGml2ZX8vxqDKY
M/aCLVnTnVZbboaGYEDfmbWOVmDnxqE2fmcAv7Mq2d/+SctcnNjNQ5WiA00sCnPLPR6HytOKMpxO
vqfyOm2HGtZc4MfhyEV829Tl55zxksxTsHgu7+Xr2ELOU8mmdDqh49rbIcn/1suVbHPbypWkg6uI
cAT3DUB5igCLPe60TPDDSjrFftdskyRsjoWo5nZhqv2+/x/OrmxHUh3bfpEl5uEVCCIip0pnZdb0
gurUwGTANmCGr7+L0r19MghuoGr1kbrVR8odNh62917DRAw6oXEPUeg0jVNhuhE48W4EdV0vstWs
jjpL3IfSb+o4zSrx2DVMP7ra4IaZ7OEemem9SX0I+e4kvBt5IQolOFpslHrBslhrayjOJk95hfk8
pVWEioV1yKLe/231gcNjG/JrU1gE8BiEDEYeQWCx/jIv+04GfK+YuHHUXf6U5Uu+W6boi7vErvBT
nDsnrOMsepbf4S4bi71UZ0llLq9QeH0gjwYoY/G8X8ujmP5QDrpZm8+4/oLqIO70qIh/mHfJfR2W
H28vjI2Vjlh48eEohdTtms4w942WOjpidcjva/4JhqrS34MvXeeKf8xLFkgtlh/AQZczB4lUlbVF
ZT7L8g36fXExtQc2wFAy25u65Vi6mjqkcza8w5emwCpSbprC65zGfGZfHXJyD+I4Fcdaxqipkbu5
CYeTrQfVntj0xh5GHdQAIQmYsKUcejm+YsixSPPZfpa2czeJyQptu/QPf/2lcA4v7p8LSsdbK56b
xpBbYym9505XMnLLjgWTlA9zl++Zym+sCay7P442kDxCJns5HMtQzBhTw3subJJHtpt3kdVbVeQ3
kLW5PaiNmQPjVANgH1JvoJOtLjPNbLsqK1zvmQjLgZWJ4cGtc9xzRtsc0HKWQ4ISCLp1FJe0ZsdH
4j1XrSnPCllojlukLz53sDSht0d0FQt57+LNArwByihob1xOnktSznjO/OfW0BpaJmljxsSAJ3og
Qc7blRK9DgewDHq6JuSLl0WxyoFy0N887roEuT4LfNjl+Mk31xxg7Xsc+iowy/l5ErEFnrYjRZDK
5Ij/66AI2pLpDlr56lti/WPf4b4EIwgo4tW31AffzlvFUjo1kL2AkdXvck73TAY2gkB1HKLEeAGC
b7Auy3kCrurE9zL64bBzduz95dWq14iv49rHX0bGEe5dY1cn4AKDefezl3Pr3d3hdn1TgdeY0Sn/
jJPkbFsfyJcS+tktNOXYHJvW2S5fefZUp1NoyMfU0O5HJ5Sev5M0b/0QUA2wXPAyAfp4tTw1vWrb
Aocx7azilOUMJBrZcVBj3Too8z2W/UY01OHwDx6CaMevSVUk0QmDMkNBhZoDbEyAClWkZZBtP9ze
dZuBYNWCLBwXCDBql/OLM5eXvUwK6nnkfp6Hk1/N/xReGbrprhrCMkUXd4z5x+wGfQUTKAq8dC9j
2RWzPJBsC5oX2fPIv1bzUVMfe3ZU4z82EkXNCQodtk+gcsyomQEtihZBIOEKX/xyCHu+PfIrcQac
NijA4FviFkcz3F8Nva56fWo1VdIJyd8xb4vaDHx/4AEfsju/8OuXcYTLuOGjal3oDbjHdpmdB2UP
95jKLEztdpcIfXUN49rQgVde6ImL9u9yar1f7j6HKfJolTQZ2CtsPT+UXn+YNBUYr400Q7M51mgr
I3tUnpZBa30O2N4z6TpdW1T0UKDS0HNC61dfZbwwJWBZB1cw2jj3eMI+FSUV5TGzzo17bg0sQwKc
i1YGtz/HxnmMNyAqVOAno5b5p2/7buRQ4ko9VFVKivw5yBenAP67z/ZwURtnFW5opBvogyAZWI9N
ZakmbUAlaa57YyhqDc9O5ZHo9liuIOBYWu4iWQ5pW7g/A/p8+Rl54VqJ7Q2MJkYFl+9Y2ijfZ925
to8mqSE2NIVMQTGjGQO9yyPp3Sv2E2jLSAIQZpHHKil39vlV3/vPT4LmHXK7peporb6qk9ncTjqA
YFnGPvqJd1aN/GEPsV37PwRX4ZQkAZlOk/kLhp1dOcW3p2Rr4pHGLkLWS0t6zTwjZKgd1WQVrUfg
gPURJkp2Cg3e21E2TjPoUyzwMLgaooi42tJFYdWDXnUVrWBuZYr8PM2vc1V8JNV/NR5gT0BiBwAW
lbvLL6zQu1SZ5WA66wY21+cuHXcW0daGQA0SchtopmEsq2s11+fBNPK8ohLMgbAdnB/J2EN3nNR7
nL2tHQ/wJThumDzcBOu8tWSAH/WC13Q6ahByGZy4nE6jQ5P8pTeeyfQqtL/f7ZDDA4gFwwMaaS1W
DPDrXFWAx9NSGTbMJhUJfGKeNePt9oK4quhil8MyG1c2bEh0Y70guN+kU2MVNbXM1w5KwqGGgqL/
1kGxUL5IQ+wMa+OGuwi3SioTWbgzm+qaanYDdY/JVFHPu1/5BFF8pnx5Z3op+fs1j5gogqAHAy9c
axXTUa2e6DNiFvqvuWexbfHQnmn+11DoJTuHMx72FZIFWEitD7UkqYjF2pqmedgVfqxPh/ENdLMa
VQQNj+DbX+6PNtIqW0A4/APnGrznvdXbMKm9AnY1VUMLNqcPZm7lh6Qr1bPR1mOkzV57HFJtjLoU
XUTJDSsW0jBClzhwGknLMbZQvA4bG3ZpkphtDOsqE0R7yw/HgjtnMY7a4hKRRcbg2EGRFc29VrX6
yU8GSN6l8Puqna6PJc6rOPfH6cD5VJ5lwYuHVuR2oMAeeGP67IYJJgX4zwGHeJrVL6XQ2VFW8BlX
PZqNRHRRSozsDqVtfmegvP2hnSUMWdy+P96esuUIX8+YiaY7jF80lAv85Qx+d4VKA7cN/mVDJ6uq
jmai1zFy/jG0XZSYx4rpsZKufPNZv7furwv3WBuWhpYWEmTkU+vsOJt9s60svNt6yDZYeqh04+jN
5yGno30sZREJbbnueAy68/n2qDfOfNwoILdA9hJPuau7lnizJ7qioYPngT71SeWcusuZvLPPto6S
93FWF6hh90YDd/WGJiI2y7f6g2aRwE2+eItkuPqn21MN3zpL3sdbrf8O/PYU4JuGyvybp14GCNX7
dyVD5RGr5/YUblw1KP0ATLmYJiyQzcuF07hlCjSRX1Nh5NZZeTk6Lx6clAfW/bodaXMSoRiLGhOk
tK/c5xJVNayuMChLPTSjHXpolDtFBnm9HyhzfwZqrN2rhBpbo0M5Hgwo5HyQSV99OOIrJJ6K4IDM
Ip2f0zwLPPk9t14How9sVhzS6uTZZew1YZNk0YCEuwjsE16lQUnu0j5Elm3kUec/TBq7cxS83mzA
S7zX21NzpcW5nK8osyD9x7dAJ3B1kHeZ52eFjwOPRwtZNwSAtJEhEu30oJ3bL+C3wPktkwGIvh9v
h976Ku8jG5ff3+1nL0/ssqF154V8duKWl9GM3g/xhpgn4qCJ7BNocDs7amuFg5K2KMeiiQG+62VY
T1R6Zha8oR5oEa2qwqz+nfs/HPZa+C+3R7h1NL4LtU4/e97UUhqYW1uaElcD9Ol0Njx6DoCe5mzI
A9Qx4BHOqj0l2Z0xrssuI3pONWkbnMlj/XF2+mDSH7jg0Zh/YeXP24Pc/IwmDv7l1baYf13OZ2nW
/ewo2dAsyQMuPjRggJcfNK84GH7+NLBHTe6VZ7ZCOvh2QPAB4AzvysuQeGkZ3OlLTmfo40M6TZxq
u6oC3RRWyLJxuveVnQbo1JNjNs7jqcuyJhY+XDAGc4Y6qZP/nAe/j1phdSdPV+xUJ1ydDFzxiZ5V
0e0J2roqIMGENg5ACrgnzctfq3wtQUERt1Qy+gokvKo6ewy84LQhKaQZ5R7AeevkWZ5b0PgBARM0
2FU8b+ZsJhWnY3wew79l3i/nxfu/vtq1M2OjmSf466bXxvrwsay+MvucJBDigd7ksW++Ky+NuAem
Cr09j38IWetMAwYnsLMD8h5W2qt3Vs9rf8Im4rSb+SEp7yHW9LEz/dDKvYMw+o99+RNyOc54N8oX
wfrAf57Z/WSzEE9lZPvDfaYdSQk3uOEOkuiQ3L5Li6Aie5o3V7seHWXAsZaiPxAhVxwEbS6cJisI
p447Qa5fhGPy6KmHVtNOoileUVyvd27SrWc2xoByO/ooaKas9Qkya2x9XxsxMypVx0yOePQzUJNg
WzaHhTTYXYZ7LxiNUZw6256ejGKqjrnZ+xHagcbeGllW2NWHwmEAztRSXV+Daqxe6H1JOKcWTw9C
P7UiSNJz7d7VJJxfTHeCA+JT+WNneSyf/yoqaBkGOpAQNDFXKxMVsqmbvZpTLddjAOsbiFSkP1nG
Ay+1f0k+VqEYvW9lHZf1GBAvfRyGIRz4jNuffEkhy2aJ9MTJ79aEfdOueMzWoQUyOjAXeO1ClG31
8zictRxt7Dkd+PANmaofkhbyEZZXdWeDQwrFLD3AwxSxDqRv2p1KyJ98Yz07+BLo3UD4a9H+vjwV
Oq+viVcLDmXSGZKhYqxQcyy8tP/q473zMAgnWdgsM9wpsZ9OSgmIpfnKbM9dURg8mNyU32tWm37m
dY82PxaUehgNiw9L9wz64ZVZfr39RTfz+z8gdByeoGusdRScQksFtzSsI2O6a+zx7IgkKGqkvUN6
qD6azn2WhLO0QshX7WQJW9UJPC6gyoUMEHLza+kvHap5TTkamK8v5T0LPPzHRO96ryTx/4zx3zir
67Mrx9ItfMRxqt9u8ph5i5PHC+NfZ+mFwC8cfCfQvfbJ38v0r68J7JJFhn2RxsH0rk5TwVpRuxW2
Sw44IjR33Oxntcti2Auyuou8kfmoX+O2MGg6N4F6bZPHdPACJXlUFKeKvZlfXfuhRL4JIFnUIAkl
O9nCkgxcLny8DgHzAT4G/JerDylskVjdNOA6tFhsVupVaXuiXRuLBS9B+B6gBggMADb35eaCkLim
RlkJqk9ZWIL3whorAJXknFcPWQqBP3cKhfapSXbGdp3nXcZd/v27t7eWlQPwlYjrOPezvBv1o+Uf
Czc094BjW98RVcEFRGqCkLqGyFWN6ZE6rQVtbR9vp6xPQmKbAnzYdBetfX2OY1C45nEcouQDO73L
QcmR9JDIlYLWMHHNO+uRwxbeXdh8Ka4rwU+8IPdGAvlav37eOXGWXGy9WCDZCZEj6CMuKKbL2CKZ
JzGCHEZ9wGWhLIBEw9UyB9jDIvDByRzF1EStA6Heom3ZoR5zGXrT0J6bVkKdGCbeO1f7VTKBuwxu
t46F9ghQNesSR4LTzp4GTVCzNj4CHfviqBrz7/5o7OlcW/XJHfdOvuUiWs/BUtFDUOj4YvNczoFt
KGhVDI2gqi0ObgYTCIefp4GijG6IKRqQWqMRE5ZQ9K0nWIEm886YtxYbKGRLmXbhrFmrH2D24Iug
+4TF5vTILJkDzX0HmQOMAffGep2bQ0biXajlp7zbQEVXNXOpwxNFNfO3cSyQKvxOB/Y75frd7MpQ
msND7vihZk3BWFb3rbLCNHORv2jHyT6NfA/5tTV2NIp09MLQebmSZexL4YvSZYJCOiXQmBagE6v4
XsK4NWxowi7VW7h0401yOezSYrCIQK2HOok6ttwIWs3/xS1+glrBYWdLbWxn1OgAYVs+qAVS7mUs
S2hmPva+pF5CDkLjoaY8yjoZjBWqc7Mir01DIBQtykcni28H3zj7gT33NWwfcHSAmLqMja5D40IY
UgLr9to4PyZ3J0PZmEfUeEDkMgAGxBW6/Pt3y4cbWj1qcy8pGNTEAKJjfjTYY7oHWNpYFBdhVidi
ZvU9t3WEkV/MyHruX2/P0uafBwYeSAaU4tCfvhyFbCezn/tZUgYSjsYOE6TJYfD1XwRB6olqPjrM
0DW8DNJqbs44ULd0tmQoMlgEoQU//C2lbSHBAF7znyirxSb61NOnHlFkZAU7x9Lmx/73b6+7Olqu
Ongc4CsUlYpdRkLN/C2M71723yyqd3HWOVOq5YINiDN3Zy+BcFMqA7848nLvnN3AIiyzBZQf7Atw
1q9L96Tui6FoDGxNBvQDxHNMhf5BFeQEEKTAh1IzdHXrI7LP7E0p73h7RWzP57/RV8uO5XU5CBik
UvjwhKaJEqMDEWQFZQAIUd8OtXz21ZUGigXudVCGUDJaP37q0cqTpmUtFp+jxaYg7EgMBVVuwE3Y
oHNoQRra4ltfPToAtB1uR9/aXya0mIBAwXUKU67LpQ+8V6M3IAXRSb6AaxMzVQTz1OxE2SgCLDRL
QLr+2CoBEXgZhuh12xsOb6nIddAfhYob04jh23VvG33sp+SBVydIJJ19p4+K2Yxtm5xuj/TPy/5q
oqH1CYdHEKXRP7v8DYYLOSvdky2FfvhX7j3awPVrRDtMPgtgL9mj4MJrEtmDERhuWwdCFw9kNk+Z
TGNlv+rZXjFmc+7xwEHKCqEwAG8uf1CWOF4zQlObgio223mgQKDO5p2CxzKqq1G/C7Ka+bSZwAXV
VUsJmY+TIwJvejLldy990TXotOx86L0hLTnsu0vHywqDMGD2KOk46Jl9GUwOrYxmb9Ns7c/lbfh/
U7dOw5hGCuTiLe2SwKpffW8OOuNLvXsMLbfX9eyB2gprLKjErvN9pXEr60G9pnglwd3IOKTZGZJP
Qatbh8nembztQf0bbLVA86qxKztFsNr57ftfU+8NXWsTxePbG2HrwFma1dDnAFbWWS+7UTRIGsap
owLvI63+oewvClDBYTxq5auR3pfNl9sBr3f/ArDEOxNYGxSavfVzPjfVbNgwjUXWLsJ8qKPWFoEA
8QIAe187lQ9FL452mQc2kDZ/S4aGcvACSFnYfkCPGWuKsjelaV42qG0x/w0JXSG7oFXG384p6qoQ
rgfNDukkhC5Xny7tJlubHQcFi/5lPKfn3ond5KiTe5OpKNtDrl7tslW0VSbBStKXk2Zz4PSonvTh
YOWBMPYA1dfttyUMXiALZwJfz1+dT27tJ0Xie5wKgjqMOzgiZK64G1ONBHiDWc+DWYBEgYfmqfLq
5mgQgxw81puxnLp73JYiQIlniLKl2357SW3OANBky6sfeLx1xuZDELTMVMJpFlrlTzm/OnvKc1c7
fxn8uwirOZ5YAZe3AhHaHO9JXscmzktmB/CZfTTTneFcV9ouo63zt17YqexbRGMcFFTId1tFF8KM
LCwb71FrVCBRXeyKLMDpIFz9dHs2r54iq+irD026YWbd7HJqkwRymM6chLnL9+ACyx64OEsRBdAt
NH9w9NgQ1lrdDUhyPJVgjF51nPmpsE+KgDl5rtD6c3f24+aE4pqHAZSDtOOKBG7yqej9sRTUhowG
iOc/XflRDPqBl/D/jKSrH9pp6Jae2wHiFfT2fF7X3JahwmYItwaUbwHDuBxqPUFYrJKY0MyCp0nz
G5yHqLG618xu6FiQR+Vad9DdeXHmPXnPqzvkT+SF5wTOMAqLq3xubppKt8tU0E5oxw6yWeS7bP0j
BOnOt8e4tQMBqtHhsAUrN0i+Xg6xyCTUiCQKIRqDo3kqPDPMPAmYBLqJO7vjenlib4EMA6W7xaxk
3Z1Q/aQsr9EFZTObw9EVDrKKbs8LeS/KKnVpamKrLncEHY0oIYEQ0e0J21iSKE/+kSDEExB9ytX6
J4w5uN9cQbPXti+CZvSCgR0h/T5lZugk8Shir3pi5NPtuFdug+g5wf4SOfeiCgatjtVJNnaWW+ht
jreMNICVyZD22iMSplzj5AixFwPdaKcA7b8cogHyJeDawg0JxAhkB4q9AbgLScZU8hfTysaDrLXX
GfLUpwkuqeGgDVVcERGLRENWZGkvjZVmj+XkmhBZYgOUYiwV59KDVKdL5M7CWH755YmyjAwbHA1X
aKqteUzzLJRnsgwlFFMeCpkdQG6JG0iRP6P+18PZOjB6dbg9nden2PuYzppkCcsoeHDNqaTkc/VW
fvM/9UGFN8PO+bW1GNGQ9x0IuqJxun6r2CA5lF7FUfaAX2KoNKgRdLMmdt4GV+qqy9KAijsYRsCb
4F20/Ix36TqpZQNho0ZSw75PM/Z5nNoQaOxFGh/Fo2PHi8ghPuTUhkiDH3Sazk/ZDJIkrKm8/Ifp
VFgrIME1IUe1t2Qf+AAlAjSyufhye9avj7Xlh4LeCscJ5OLr+7E0K47WfiVpVX6cx/v0LQEvT98h
219f+QiCjGRRmoWY5pqADrjCOPseKnJG8iy6+aHIVdhn1h0qzpGf7SgrXJ+fCLaoAEI6R3dg3HE5
9XXiQ/ellCjPuQA2leKkFQlSqz1/ic0waBOCfr00f9bNkazDBjVaTdIOMkfR3Hg5Gj6mdoK2wp60
8+b04R2L3jqwlijYXY5ImhCKGi1d0ta4y30NslynDEwyln5Ou53J29r46PhANQTkdTRiVkdpnguR
FlDjon1OflaLjwNezkOgSUA7dFTKNf5ZE3tg0s2gaP6AhATkNBhjl+Nr5iYFxQE1Ibc/Jgk0a1Ue
QNytCU3kMJV7LPuftxf9NWMZ2xM36/9GdNbvJm3WGoPUDhbkUT8zEn02Qyue4jJSQRI14RjCLOAg
j+ZHL0x2jrmtj/k+9Gp5JoPT8Wom+JgkIR9tX3zP9C7iUlSBWw01BDZMb6fBtRkSNhaoEuEoQqp4
Ob/SFWldLPUZUZ6tA8MR3ungZBzTapfqeFX3x8RCYxSSzpC+WRbrZSj4rehoG6IoMo3fciTbYWHF
RulEun3OPDsW2osv93xzrpTxl8MWvguLtinOF6Q0l0F52qLimWcttfWo+SbemrfprfiQnEnoHqCg
+8Ugkbunjrl1jwA8idcvEm94sqxiepnRmXojWgrUBcA2XaT/rVjrn1HhyIRCDUrnIEhdjqqSaVNb
+tgi1X0p6m9je2LgRvjZAUzwQ5bWoZXtFZm2rmBIOALFhKjIbJaF9O7W8khZWJM0UTdL7Tv3S9H0
R/2FQdMZQjSf8GTcyTL2wi3//l24NmW9myRWS7V2ChI4xygBqaWy/i7NR92456hj3N73mwHRWkX7
DySNK8QUSxuX9Fxv0ZWy5zj1Sjh8wzj9WNZ1dfKHsTs0HfpiCZwBd87VrdsCGeJSqEFvFY/ry6F6
0iygbOhgZtt+SUizNk7dooqatGPR7UFurcyFdLXIjqCVu1bDVZkYJ5nkHWVTIw7dYNSBm+LWuB1l
K294H2X5Fe++nanPeqn5RUcdlgR5YR+s7CVN3ywhd77ZZiBcsgu2CzK0626b0ynb75K+o1IToUGy
yFRvuf658/cCbcwbLGz9hTAGLDwUxi5HlHNflp2bKWpUxXzQyr5+cpO03AFvbCwEJFl4rcModEEj
rw5IxZIhSxVsIXDOvwEDROcM7pt2drz9eTbCoCi3kOAg/gM+/erNVbHalyZ3O6ryOkBbPcCsmfqe
kNTGxQIMMKitMGHDYlhTSJVmJZOfVz3NHBjGk74uQj60vxXglXEFEuIDH5x259DYHBkKZ8jelvLU
mrtfFpWhC5IhZv5Pl30wqyeS7zzsNpYcLhH0diErCTUTb3UMQrq2HT0A3miroRHGBtuICAd+tIex
YdQCkrazxDdWngmQB5776MZC4na1JgAf8icjs3tat76Ip86ZoZIEGdbbS2LrY2EPQf4Y/VL0rVdL
wk5mN3HKoUeVCCJfiXxoZjs0X3TBY4/VL7eDbb3JQRLDkYaNhNLw+ippudKyNLcH6lf6+JR1lR35
RBoUbEz7RPCeDTPhQxlUECNmWm7cKcNRsSyhxHX7l2wNGz0pMJyR/CzaT5fbWlgF+txuMVC9c+qj
RYCLl/oYOV39ajjlhwnLe2eFblTlAbFDLQ5Ub3DKIKp7GdJvedv6FlHUmXPcnUCoRlLP89jnZYde
J2+e+q7WIuQW5An3Db+vUh8lCw2kEc0le27qG9n1xa9ZXT0ExaRRDY6iY6fxyGyS7qAcn4QQj6qj
sTTzu56b4PH1bX+nq3QPWbRx5wJVhGQCWOVF8HMV3hdd3lRVNdAaF60rvW9u+9hVTjh3v2cxn7JE
27Op3xzwu4irgxxETB8m24jIMlhhqa/irUzkaWFSQdjPfZiyz7dX2MZxgbIr2NeoCqLTu75wGzAO
6sRpRjpDzremgz8GyYTaz56h+8bJZ6FGB1ozSPvXnDvTVbYNX4qRFpBH7+GAh67cXa1/uT2ajSho
5VrgLtmgHUHr83LxesDdSWYME5W2+2AScI1Tix1I1+5p5WycerhtYa8LDCUIweuCqjZ06Qx1uJkW
yiF38NloI8ENsZN4XUdZgA4+Vh9uXfz3ai8KZ5gExGYVJXkDgKYMrD042fWEIQLwtHi8gpqCWsbl
hIksJWmaYLm1kzj4AswI1y1C+AfvHSvLy/CyKLcEQg4EWAFyO20VqERaqvSxG6g2PRIzexANhBnn
4mVp9BkBn7/W2a9k+NEPezLd1wscXarlHeLBdwwX4uqtY+XMsBLWjnT8kfsHBdRTH+nmziW4NY0L
m8hB6RsfzF7tWjNVmQ5a7UjlJODQ3YHE3ISd9/v26t5YDgDio0kCSyfoN6+tq1pF4EcOa3SqpR84
L4J+/ud2gOvjDksBTBX8dVjU4JlxuRp0pQrp1KlGpdsMB15oFmoozvgMdF9UV4v5IYzADuNgVzs3
7lZgD1VNvN6AusPFcxnYbW2dlXOuAervBXKKnRFmaCQctTBXwCawPe3tje+F/i++FPiwqHSuGWC5
l5SDpbKZirEPtOHklCoYp+Pt2Vx252rJg82EmiEOioVrttq9JUpUOBOqmTbTqWr/yUwrLOHLjReU
3eyE2ljki/8U0j5or0OQfFWXmXg9DqYvZzA1vHhk6mUenGiAWaBL5vPtUW0sQgtGmCg/YwKhhb1K
SVAPll6uKY2qivmh22tZJKXYM2De+EDoz4EmjT2LR/26hp+4DMYs/qjRtBrCmtE5FaG7p9q1LOfV
BwICHoq/WPMQIVs7V5e5JF1CTI2K6jDNH0jphbCCgnP50TSh4lolB0P7fnv2Nj4UhAahXw9RMugV
rT8UsOBJWdpEo/1ow46praAnXAxzUDri3JW+tvOxNpYgWqrQc4M2GfxQ1oIViS4sSzhCp9WThAOa
cN040e894JnGek/pYysWxHgMG0cgagVrUEzTGz5vE0enqMTn+Ri1Yx7mZfaBG/fDx9uzeK0bA8EP
iB3AjMDy0cxd6+GZk94XkrUG5cQ6JuNjRlLo/cnAgVAn1/6Z2gAa+hCI0WOrbh6ZSg5aVh/mgZ/7
TH/iqYq1xP98+0dtnGHvf9Na0rO3QZ5tRm7QkueHOY/GJCbOXWcdK++tt7q9C/W6WLmU11BdQ9EQ
X3fN0Rwzb0Zbt9QocU4srYLEfM0li6DF5lZPJXlDkxdMzfj2GDc2P64HmIotzq3Xvth5I62hc2ud
dtWUBYOrRlBmE3PnNNtYSRdRlk30rjzjVpZy57bQ6TKuxgZzS+9gOjOHqTEFZrGjKrcVDQV1zKOB
lw+4opfRKpS8slIonbY6xOh5aCSPoAWPXVS1OytkY/Mv7ypzeVYtoi7LofduXIZdci1JLZ3m0j3Y
hSrhV1AoqKwDwlqzvXL2xnpE6cTAaeMvYO91K0nYQz3YU6JTf2ijxEmfoNdR2K+6+qYTeNwN9PbS
2Hg4In8EpwiyhOi5IuO6HN0g3ZLVDKgJAwU1oV7n5rdZd2GtT2fbPowNib0EYtXlg1/6DyrZU9jf
aIss+SsKubhskTGvr4zC7ZjjpQL7r/o5FennCVKPME85k865464ZTIAhldI8InOKC1373o5TmDrq
LBoKecO3PM4e+AsY57en5VoXF8cu5mRR04KXEL7/5bT0DPZQwkXxoOlkZDLEtJ6lR/UhZt7XosgO
KP17aFSVv3o/SEGdkIBpszcFRetW+wWB9YcCHLPE3/thG2iU5YcB5AtooQ+BptX3YkA2pICMYb7w
eJng7lSkU1TkPHDd/pD2XjBZEHhh07HddVbbOEZcpCqo86JJD1DKKl3RxcCszhsM2vcwwFVECSDT
yV6XY2u7gZAFUSiIvSwk0suZHwZbrwFfMqglPo1DEdntjFKGGSf1nlraxhGy/H0Aw4ENuz6L2yI3
M8+sDFrPZlRWaQS0C6R+0iCH+A73DreX1HY0ZMmegZQZj93LcVXpaELvBB+uKjw3FjaeNSmosPEI
AdJgRMniNxmy+u8zCbjJQsgLjao/yPvLoLnjlJnrTgZAFZ/s2o0Ajz705HHo+qNT71V9NjCGuF3w
JEX6vLx31lIklsz6Dg72BtXJfGhgI9lDQ8ZJzcOsTRGEFMLE4Scnf0rz7z4v7vrhJ9dPgwkJkmnY
2cBbqwiFEUgT4P0N8ulqtkdn0MVszAb1prPffh7Ua+F+nPbcJzajWChZuCDh48ZZnRK6mnx37CCS
rRXsWVfjoymr5mh73T+J7+yBVa4x7ziTFmYTJPfQl7iibE1OUTUlTixatah8y6NfxkCEx3Zb3o1a
+zHNX2r1g/uHrreC2dcOBusiVrn4327kij2m5sbYsUOhRg3iMkoDa3u7uR7GuqiZRZvq6I8DRIKq
wB5foWN1e99ck0eAE3sfaDXJaWKbNRtLBLLuyQCESlpGUw9rd398MOvy4+S9QNdE6ufagJnVzD5V
LdlxZtt414CijUQD9zJeN+uHZ+GqmUNOwaJznaSHvGvUKSmkFjYW6AS3h7txyL4PtQbHwFY810Qx
WrRqtAcystcSKoq3Q2x9uYWbArwf4Jt4d64OBQjo8yq3LKrVnf3SGmjxVkNDziM822NrvwuwFQ+f
EJUkvArBL13Fq+G3Zg/YPVRN9UHaXeS4b9y2orTbaXRtzd37QMsPeZep6b1WFjgPMHcCCjF1Hgwe
vT11WwsBWx1YSZxwIBEsv+BdBK+XTI1Ga1M0gwTMyF3ApneAS1vbHA2Af2OspgsWUdzVKmkjwHiY
eJi1Z5+U93rSxpN25gawxDN/8lnUj8++re56+YH3b4MWS5Bebg9368u9/ymrCdUW+fIK6AnckOzQ
GG24TGoOSxZ/79bfnFhcUkjk4a4AnNzlxE52O+HNiIllDFpgNYSg3oxipy67leuikI2sDp3qRZti
FcR3hIAAgGvTpOoYC0q9RZ7JbZQ2XamiJjHTB0NXL8qqXAa0e342E1BSmt7lD56V7dEMNicXFzOY
sVAovhLotf3abGqV2HTsj3V/r9oH+213we4FWd2DUK5LJgG5Q9oYsMma75PsmSVF+N99v3eDWZUC
8x4YO035NpUlD6rimwXFREV2spnNRfIuyKqIhUpalZew4ICExdEYYQnyAoef2yt+6whBC/Y/H2W1
wZs+rdNMYhyYq9b6MXh/zYjGbYYvDjczH0Ij+voqSXxAbDRfOjTzf0h9Bhz062z2eLX+vj2QjQ+P
Rsqf4x3CmVeSJgnEslRu1YiTQbqqhZvRAf6P8tCUuXj8H9K+q8lRrcn2FxGBN697A/JSyVDuhSiL
955fP4uae+dIiBFxvmkT/dAdnWyXduVKtI7NrWsquTNkS1GLQqsnkHyjG6CkRZn7rCcfG/aNLzBc
R9krzSYu4n3oOlQGGW7QyU+evPBlEknKUi1XtSUG4Esy4jmS58nFI780eCeYvjtOEVZi0vsxON+O
NqK3KDkxua0r+V7r5no9Jq4Lpvf+I2j0vKq8UlMAPHBdZIeg8go673/veuCiIGkDDBEy7eMSeoAC
PtvbwznyLUl9pNWBObNP/8FluRIyuvXSgCd1nUw+5vy2U7ZKtAF1SvOvu8tBJgxMDTK2qIoDkTKS
AobkUrXTSh6eL8r0BO8X3OUzJmsCBQApQxTCouICSPcQh12Z6DotXalDruOYhX63bSTbYsBfptcZ
wF5KGLPg0NdAM4hoKV1xtaougj4A2TgwWYH5eFcn1BXiSh5wFZiaAWh6+yUC0LpdUofKkdMsRcLg
btnMZgtlk0KG8XegnQFgb+xcdV7TNplSKki5r8D3JPAbu3h6vI6p14SGg/8RMV5H5aQBl0CEJiDD
5nIfVfpaheh94WYg7HOCRkfncm6LZppMOQr5W+Cqel9bTnWsq7ky8JycsR/A2DKrVhXkFKu+kc6R
0+1Tz/up2RmHdO5wRqGLFKthnduJghuP1taWFK6K4Ta/j49nRsg4YvCaJrS5JFWOPotSM9qPa28d
2fpjIcOW3BZdkPtEARgBEEo4uM63d1mpSlsOOw1pScxXNaD3eCoHnWDkSa9RD10brue4S1ct/20+
FIAWESEKeDQRdqE1aXRWPN8DfxDzsWXGemBxLLUPtLeXj1d3l+77k4JcENjQUEoFR+nt8ho2TLkA
fQ/Ws5kQ/+Dqxc5rh/lRdO0Tl4A4ftksz7Qhs5Na/jIR1zs7Fj269Bhx7TihIsTWRjerH1dHL48R
mz1AO6t4CVY9+hvuks8mNRwzKOjMsd6lX8fSR9srV00TxCUWnn8VRuoRV8LMrAsVnll9rVVGbh4b
cgx0R1/OSR60/d26gc1Bw4qAXR83gnkC40Ze40VWKHwlPmmFRJczl/g9IoyTqj4X7iItQyphJgVP
8hBT1/2ZSOuumWpYPEBpAMeitw9d+yOQgSKGTRezeWS1NRjqFkAEl8XOMXgDvHU87X6iwOx8nQ0W
vbjSFsEuP+QZBaDLlNVVvAUfeWTwy6Lc+B54Qf+l0v37NnTJIRSEk3g3kKXxnZpvAjayNK50dSZR
eTPrYoj2U1oHANM/fgFjJfInDpXoYUIFDPQYGdPlnJjBj4msqO2WPbCcRMxB16Fyi8dy/srn42PH
ruNJQxbYAUcvTeiCRKyBhLPklCqfNVh/macIw/s4yj5zb3ZG2J8ibWnRkDRdg5HcNZnc7EHJ/tWi
pz3VFV8PbaPHXGVx7XhLjl8HL/xWPGX8U4kBuC3lf53I6APdnS2VDOHFo08fvVSgxYOycqvYwgzg
ZiB5bKgMgE8D4llabRh/FWckWTaHuenOf7wdd4IxtAy+NWB18h9f6ZVL46EDz3YU6EBbpspW48gl
sHWv1p8SipFiJOkWJXHBT/vtLQoLE8m72uBLItEvMLcXW3BeV9LMMf71/zz6pJE9AAbcdZEJia3S
1DsD/Ak/5kp+WsSkJl/pr7hcpjQyWeIuKsrPOKt/jWyPZI+uEMqKipthJoDlr+Rj8PEq/h68k7KR
V9HWo/nGwQBs45cWOl1HZ8+UVnuOOgcKUsVFafK6N6NF7hzO4elAfwG3hnzQUEu4tR0sk3Rll0WJ
JbpdkK18pWIAQ7CF6LWuOfa59Iqu1gVwveXU5r34XPUR+9yVavSaCFo4F5EMix9vDuB6QEzhWwaY
xO3XdC7+rlD7xKpKtzfZIsFsQDH6KkpWOtc5O5dLHO78SBwwe6BzGnoOMe1itHitVfxKKpTEAsRF
XKkex5spm3G6wmhA+mZqRDBqR5y5fXcco9hydL8BkgifFI0N40oU33EBl1ZlYvGhLmMuqG/gSWKS
knACIQSoGrqTqGe7XN4I3FJJSQBO7OUcvfddwPv3EYBfigPP1NAocLvTQud2vIS+WYtZytyOz0kj
kmybBabUEex6pYPWXDRi1QApTo+xS1/KjM6eunlQojzQzsBUoAgxOmvRdXjFlbLE+vwMDHAkvieX
kmam9/lYZ99lJIeV/nfyFrOblDvjkMa80LMuVmrnIcFCi/6SuRkpcZuygKegoYxkUnISDRyGVLlD
+96QngOtoihzzSEoJiwVEOsAyyPuRhPU3aJlBbPkgA+x+Nwsk7W1PjP6Wty6BE7K9/OMA39XfPhb
OpIZAws0wEbjhG+OORitI3WJFSC8J3ABNjloKWMq7cHhUBElNlOGzLlGY5DIn1CoE+ShgEJD1+Dt
zVLrgEEum02Q1E0x5TrrFMJXnLjEiKOOMAnoxZVaAHTGVS+N5tiLvmbnODn4iYeNx4XDhusBupAx
DK7mMt/Gy8c32Db70noO8x234JDUY94G6yeXJ65G4EA1F61pUH7WErVQ9naAYXaLzK6DQA/cPq4I
ShhOT7Ouqvwt4sci0Nku4F/iVBBflDbGrDvWLZoC6SKPg80Ag9UWvIgYTqDxjftsp7z0nMdFXZiR
woiWUMezhdkpW4YmYXD0o7wjD+Xt2+0G0biYo1KfWolLfdkASxfqPTpojso0Bqj2k3/D5zBrHoOr
n5osIRVH5c/mNTNlm6ocbXyJyOwcZcldhyEuAWoV+B4eIHaYlpFm5ds+ygF7cixNTBeKwZGAN7m9
rCxal5ZrZ4X+fsUmYWv0wkwO9K9Z4Fapo9UFCGk45wM/5xgTBnI7UQ3a2LP01/fOiFe7Xi9XDHlP
yDs2ghwKmuFnQl0dc7bIFyH0rP8ej3Rtk0bfbqEG9ZqG5I3S5RE/lh05n2N6RimDxDSl6/Wanufi
iXu7hwcDrDBAJEMIOrZ7FTpcM0Gz7QuXvcWNQ4pyFbhP7hxe5f5Z3IoZpaBdO5HUqmPsS8VKhhPu
i9wnyIjSqN8I0Vx72N1sDw18I9eLGmKoK8fPSTIYngDSnEbvaLpSSK0Xv+l2t9uZl4Sufr46jYCG
npJt/xs8STP5mImXcSt/pIi4uswbdpCvy4vSIzvzs6AOcchKfHp6Yc2UyHCoeBxqRaoZPX+v5m9F
j5w8lQ9UJRhEKzZqkr9ccAikuTTxfQh6K2M47OvtdVIHvd6Q4YZWVmXEK2de0oTlhATghzC5Cq30
gHPdSmCa1m56IWEu0dJ++lm063q9b4j2vRPIRtI78thQD4pq/G7xZCEIGoMDA/utNDaTnVrAjL0L
OvQAhVuhEYl0zF7JPkv5pZFmHN/JE4JuGswUAFLjCW42n4s904GFS5MKEhaLSHkWumRmSRM+Dhr9
EJcqCh43KiajGL3rG0AhYgbkrUZgRAt1q5L1r6Or9N+y0A1vbaCIAtxWgWs5Bt7JWaMqRWszl9aJ
zDZd+4VAimKXlf/eZb4VNPLahEJMJC+FIC1uELuhBVlkiYBBwB77FYaz3JtTGut6XSONVQAHVoDM
gblsJBKcGoPHIFuox4Z8cdSIDbqWNzNF8qlnBZcUFQv4SyB1GDnGuZAJYQ+imUuo1YbMuERC3P74
pk/cvSHdPeQG0fQmj4cJpWEB/j4vcqxQzl9yL99mjIjpQV5kPJYz8aJQKAYsEstByPFXUb7SECqa
+Py6LxzgcpM173AHzBF61WLvU8g6koGeFewZM89qIisF4rkrmaMDa8XWdQU1caydeQC8T3cI/mjJ
z8+KLFYExpaul/Y+REx7nvF2/8DOIwVyI3qkrrhckgswcjvW6ytLn2XjuaHdIllKRDfNlWbgEz4v
g/5HviF3SLwRdZlUOi0XyBIWy02q67/LxwcwcXtvvmi4CFcHoDCC5ktl5liepy3BZWbUErvNWk6P
8pIWBT+z+ZPioGSGqAqYpjs0KpeqmDKHpvIAFSLe8CqJyuoyKDdpMsfcOGVckUzn0MenCkh//hn/
q6XxdVCUrag6VrXOVFoA+Y4JvTGwgCv/UD7FumTTAjxxIQysk4D9nIjglibiR4N+9+TNLuY07aB3
xod//T0j61HmPZehNdax9MrgXnc+iDRMYdf++oDlU3vGMg7e6yNhI9PbOrkU1IXmWEW/yE71luU2
HxISSdKuS2e8mDtYIjQ7Evvg6kAlFuwZY2p7Bk2oURaErrWJyK4nHGd039+b5xC5qe9mKTAzGznl
td3IG8UTvu1KNetBXuOv6nLDKVawccHk7BGfJZ69RH7AAzayCvXQFXRB3NTegWNfI23Fl5vGYFmS
MmslNhRpaPjYBuD4evyo/gLIu92/2pFRbNG5YW+zte9aukgzopkoeiREInAvv5013XPvvK+XoKP5
uRwO5mnLLMI9PR/1191meRY/vYOnx3RpG9+KDs4/ssxeHn/f9NP45/ukkdGPBSXtAe93LVBZ+Twp
Xwpf1wriydRX1r60Stad6yMTseL18NjJu+xScKT9KE8Yf9opx9SdScZPJJxurtC4AQjANs9rChyp
pO5K+41jOEPSloKdol1Ls6TETArUy5F7YnM9D9YFmp51RfvJVQxkckgIcu3HOzQRHeKDhiY4xOig
txq33rGd3GK8c+RaLFXXolEs+hf+yaPsa6NHum3TkLIzL3bKFF5LHJmlDujKqHQT11LyJchDu8IM
MZbhHal5wDtmVjcpC4UINHgM6a1xc0eFDC+mUWC7MxGTVCgf6eI534PLPQLCc48uZF1xDwWLYsAC
QGP0bfZUu8x8w6Q6BC4LHVgA2sMlvLU8VSfnkZZUOPJy0cu5wbDC2nc+GodmPPK7sb+K0F3O2woJ
2YJKcyXJKccXo0nAtA2sAmAf445+qcYAjjCG/G4hkew3wSBJkiSEozQwZ+z+pIbEZiPXM2CF7mYz
1r3r4Dp1rhUxkekUz0FvRJgVWbNH3tv4sghrTz2BSPxblhKHAWUApq4+z2z4lE93/RHDgVzZwz7V
WLeNeteqlHOlUk1dcv5WbYma6N0xcI8ARupc4ukiqnIrHiG+nM9B8iaKsaClA0IV3YsyGN3GRckg
7bmwL/ENKIWaUaijg+lNoPE+3luWFYGsKzFd8guVN+MyT5/AkEnmAZRFtmek8doCoHGHlaHxaGQo
pq8z1F4uasP4kOh38inNpI4nbRScnP+RN/LRvQI4i1aCvGqtt9v8Ej8FRrlVlslO1t2PfCns+zWz
2IM5PaUY6kaqT0cP6dyRT70xcBIDlIl4FRi1kaXMwZPLR2HhWUx9DlndOyq5wSWEd9aKto+CrfPN
rIV0RndOernXUkfWz3Mlv81rSAVVp/n6vnO/qkVBC2IOdvAVkXm86qhCOkP2jCeZgKAUZNZ0b+3V
JQBexDp3L5u5GbVTGg8sr8NAdFw8oKNuL/9A06FFiu1aXrpwy0tebWL+TRE2bpuQuV0fNPXY+g9K
ZeDGAOXCeEhBEDtpHwos0nuN4RFn3e08opaU7nmiSJT7T2wnFAuI0lAeQ8p4pEg1jKvKhYDxLIAr
DUn8chQi8EbaFkTTzEp+AsWsVxhM8ltmP9k28nWX8aks0ihfYKjXzOEPwkZrx+6iX0EcyAZhW273
GWWwLPMc3re0ciGHS449NvbCn6NjmQgjMFYHmRgIQCPvuNG1FXwBPWOCb9XlmhFoifYio3Of1P77
sc4cvna0GsBVFLSEAOY4DLK6XQ0vVqpaSkxoBRVmrrYeQcJHrFbeLheWHu8QQfRnAu+J/QPf3UBv
MYDrEJrdSvS4WnaDVguhpw7lujO70+MVTRRckMG9EjCojCsrkBd+B+wqBCT7fhPr/E+6AfYD/h7R
dO3SfDLmY4HTCxoYkDA3A8n20YXIYrgApQh5GLxUFy+Sso/7tR9/PJYyUU7BskAjDd0OjlC0k94u
i4uinC8yP7KeCwOMIKWOwV6XcltvQau+RUzdk1NNUuMpJskqjo3ymUOa/Lx8/BWDkPF1uf6IUTDt
AuDk1BU+QqwEQ+xbkjifjyVM7CbANGjwZuGbgotiFNY1fKVwTZEBqNXCcPcrD3C0Jjs6M7dwYiEw
Gmj7haCBOHT4jOtLEtth2iVYSF5HzwpbqiaX53PtgVMe2I2U0WJqjRNdsRwQStqhrtfC1vZC6kev
IbfrklehXxStS4o5X2yw9KNDupE6solVjja6PnUjePaBcpb6XzCH+Nk+di5cgXho5Terx2c2oUTg
4Q59ZSxQUADajTYz8bQ6DoLIaiRSlQHxg1PXvuWl2fIVuAqPc/H43R2BQoSggdEcNBHohryVVyt8
mCVyElte51OuDVOUjRdoG/LAWv1vmbjAP3oja3SEoppHLecHscUViu7XGnFZMyrqhWe3esV+Pd7I
u1sJYXCih7QkKP2wuNuFJbHSFYoHfFANZeXUn3VefD+WcB/2DSIG4APaklFZGJcqUy70a46rgVME
sMJFTah+feVsNIibzhO/2cyNtLx3S8Hfiuc18LuAEhQlwdslCWnme0Eopih/Q2Gtap0hyAaRH5ko
i55iGgT5fbzC+9B/JHF0YgM5eBswQmpt0nbziV7cRU09+uObNUYZGfRYke8lDb702alGE6c3JP1g
1NDgxwIReLvUxLO9wHe8zEJ0o79rGxCl2yZxeP2jXGi+/j1Xb7h7dlgowBRo/oEhRcvESJ7jJbJq
A7ttiYsExW7DNSVMqQtI+tPOJDXvfMuRpFHk7kdgclYVSKq871DWzxVLzt0cU9jccobtvVLJks/w
cT0IiYjY0VhcyhqxVFufCZTmxIxNmMwEfA6CFCszwDLh+EhEa0bgEu5NuoDu7vFlvHdGhp3DZFAU
GTAVU/2z6leLgp8oDQ0YYHMj8rv6bkbvWrGvVh/14tyALMr4D8ShzRSgi6GjBMwvt3sol25RpsBd
WsC9KmTjfWSJWYj6ixyTs6PLEZlDedzntbBASII+AR0J6HRGV4O1xbTwnCa3UF3rSI9oLzRZjME8
KMhaEd8ULxKNE12xaR2eS4wL/unnPMq7rryBI/r6G0Y3Bx2GPULAMrd2sD/Orqr0NCKlS2kKoEAr
6Y83edjDG/M6kjba41RRajvT2tzKTWcZbubojKc09M1qRhqTBcRfSOQitzJvhXdN9J2pZpj08tYG
+lJ4Ui5z5C73bspoRSONifbvgE+cKrdibSfJi/qV4XF7/OiY2WutAGyWzKUCZ6/NyEfxlVQKSgHX
Rkh2HKP3EeCnL6KRRqb/lfJErA9JhFEKPNDSAAYSDgSTwhugMtLsk7nzlrB4gInRGYCkDTzrkc3F
WAggEJmosDjnFLV6iH49BRNVbVo2SxBw9sZcjf0eMQ8rCF4B4Dy1wTT+mcwrnQAfvqu8wC6sNn8N
AIezwhcJKclogKn7e5Uou3jTNKRfq6aARNHj2zuc5ej2ghsD+gg9TuLQ5HSrIVi2FvxQ0worrV79
ita6XJ8jzJ0XZ+RMmAxMvBmgBBg0gPL+6IAB9otULolKy/dPmJqnWE6+w0VqiNvOVGf+ZquPl4Ro
EnUZkJmgIX1kB5ETySoGuXMLbSXIwXwCZ6SYztqzLjs/xzD0jzWP7MvfRPR44RxiSo3TOf/ZvGZE
D0gzs/Ap/wPdn8hFgV6Yh8Yfvd8+6zRpIMy3QtBSRCZjRpkRb72N0v7iZJchqRa9tgnKldQveZAp
Id/O6OJe/Q1f82DGINynI3HXrj9m9LSd3vPrJldLGNX6O9h8NkYNmCvpTQ1uGCoehATApbmGQpqN
o2/mUjfDbRofDVgCAPGAfyAgV3h727gilWsm7SorlxkQjGpCT6NUnF3lXT4KqwTSEVHxgDSEg3cr
Jm8iwa6YQUyfE27J8M9hvvIWWk2KyPA5qizdGvQ2oNkxxGaRAUxdEAktI/WH2ry46sYXN1VFk7nx
qH8ggtvlY8ocrD5gDBhZBHLz2+9CMO9XSsS3Vs4R+YShwt2izg3hK9CVZciQ3lm4IkGDfpNte15v
EoMTDqFPInapxHoTbAAGrxYdp6fFt61zjCFi+Epi2P13MDve7W74Czjpbr51tIdRGCQB57CtVZAd
biUSDO+oGgzIgZ4gv2Zc4k26l+g5pPAkvh8rpb8cyaONGl1TZBk9Ncn6FiHre0h3nYGcZUBa/XNI
nl52Gnl/8cjbh7TgqEX3Lx8z8u+R2Fg8+HsGFhK8W1B53h4Uo4ltrGZSCzcNM0oCo19GgB8GuR4T
x3R0zHmjNn7OiB22dLzqa6mj1xEJWgmuda21ynbfSfDPwkJPtGXEzUUKwv07vF3fyEvjpV4UvQLr
MyNiHvT3jrZmZfRoFSsBvzDoFlnqTx4ZbDCx0Jzwek4ou6HQ1mQuT33fizLa6+Fbr8yfFkctmAnt
1oqe463wImJ4Sb88hRDlQh9ltMSFc741n+hHlA10I5tR0HcEWMNNv9720avsQbjLcxU+wMm+uXIT
u6QUtwEob/j4LfDTAfgZOnNWf/J9gdAIihDYc3B1jpIkjOckoBxnsGzCfZnu+el9xXyVK9+USfrx
IShAw9oHey+QcMFikjLwaTNv7N4iY9mY14505MCwNL7jkuNpfK86nQXxXUh2Bw9dQGuHnH7E78Vp
FZ4X6BWUKP8p7r+XvxSjr18ef8F959aw8YAmDU3+UNbq6OQZJvRFO4o663nzeth5m0/BzPYHlKo8
cko3i8Vib5w7sl5/FKu9tQ4NlwD0e1w+P/6M4XjvXt3VV4yOnwtLPrH5EPvA0zp/UcA0kFQeeSxk
6sENDPKI/NBiAlz47SUH9CBV8iLtLK837EIxQm6uBXnqOK8ljJ50XtiJ7OZZZxVgSm2lkAgCHm6w
cDhFlwKEm93cFDLp3nccyvf/LGp0flzntxqvJJ2V6s+7HYoFCdl0x9fX3btLD5dsd4GJ12OOnlqy
6snKXjnkImxWEV0QYhhWwhHLXcPaEe1pefbJ2oj3aI61fmP6rT/e/inNKoCzAi7uMM9snCEUmaFA
G+GxNRgH1UggH39PRcOL1JljnpQD2CdiB8BlQaN+e8y+3fd+NLypFLnwIfWpwrliZQAoyt/HK5q6
tUNhHfxHAHphhMStpNQW0rrTgs7CP2oIONVpJfMNqZEB/T8JGjeDFw32LhweqRa92fymZC1hjq19
ctf+WcvdJNkmK9JK9DtLAf2y62wjBAZc8OKkc7W6mU0bA4zrSnIwyQGbVoktAqwY7zBOerQcuavH
mzb13K9ORxs9RqlMOqZTIMhuEFNpqPMnc8SvU2sBb+JAKg0GUaR4bi9ABb7pBMM1O6sOQGQeAjzq
7CV/pnbwB4YeK8drKSNHqFHahs9iSEGqaBsNwcnr7sAaB/MpXdbk1G5Op5q+1cbbh8iTD5bo6M94
vJWTvuD1J4xUJ7ATtS3muICp/rpJCPg9EvQNmIcTTNWi3z8Jx5hsP4xEPy+BowjpjOqYOsq/xhlw
tanAN4yedAea0f++/1ULkHgSYxzm++MVTp8k+kz+n4RBs185QEXqy47fYoFFAMyCq8vOc8rNIfT+
l5P8R8pYYUgRxtaHkOL5y4g875IBnXBYnSRkxK1T8/Qlkga+R200+h7e3rCX6MGY0Y8zS/1zxa6W
qjQ+mIxVfEQ56EftR7LCObq7KREo4iH2QwMlpreM3gU4E7NKcTq8C3RvF7Fk2pm6ymZpUyciaRQL
gekR0dAG0uBxRT7ElDGh4useeJdSH9CO7QrN5/oq2BFji0G3NF8rHyldzrF+TmQ3bwSPq2uuJsSy
VEKwQHJ3IX94waZ4Z58yTP1Do5y41J6Sz8cXdMq1gJPIguUdFW0Aim4vKMvlfikkRW9FADGBcU8E
KMCvToiT3wN/JnszXMOxwoEc9PKjBRWzO0ay4i6Ls6Lhe0vtYlKF54pL9VQg7Cvjgy0mXUfZXM/O
ZLB3LXL0MvwyxljkQugR7G06WiHW5KmzfBf0i+lYJKpoDNzDHGZoMupA1g20uyyGJN/lAjDRLPDV
Wu2tPjC10MxalrRBokfCi4f56ey2qgx0q87YpYn6A+bGXkkdTPHVA3Qw9TrWMru36op2MolrAyBi
RaR19ctRLXrynjCxUoxebX75+A5NnuuV4JEaBcthxvIpBPPak7fmeBIGb2zy5gqLfB3NUYdNOabX
qxxdokSxwXsaD8KcY8M4RPpJk0XYHuewJcJgx+9uK5B9LLQAKGzG1Y4AjbVOJEi9tdsVdGMii7Ss
L5nFGAt0MVLMRNMtjn51pvFxBIM5qZbp4tc3qs1xxkhNLljh8RmoroKAZLS7XGYLXqNpvYVMvaCa
5VJwaUxnKyuTh3glZryvRVKJWgcxcbqrD11GGiiCmGhU1Z5Lfu6JTIbIGHKMwb4DoSHYAG4va1Fx
HpBlLmtxZLVijJNjXA6f7xKaRg+fq9VpBXIV0wFL9gwu+d7igxQXGXkkBZAaAHzyVmxWVXFVlUxt
sT1vMRKmSglzWk64t1KDDLSVglUBjuKYhC3JHTfLK7+x4NHAEstU++Q2sMQkPqx+4uXXS0xA1LNf
FyU5Ly2buMuP9RLEOYruvDx+mBP5l9tPGe0yEAapEjpBYz0LRDiA/INwJgI4QIiiBZDSK3a1eHlD
j9y+OJyP2RxO9R7HNFAQX+3EsFNXGklllCjuMFzcUq3X7he9//TAEXMQDv9O3n69iAeZvO33Je2I
+/6Lav3j9U+f9j8nMdKIfSAWclDiJNLuJSoPmTJTK5+4xbcLHL3NEmxaiiNigame67X5aoq0H7qv
Soc8GTHKPNs1XS6/VUObUbkTyv5W8ui5qhXbKBjh3cCxLEA9xSIi1TVHj7SAhiByUYqlFi5c7pBL
T2G8wTzxGW9vdukjy9qXKts3AfZWIK/B/h3FGFe/CMvVioj6wmDNdbo+QyPOeZkTvtnNwsc+oOJi
djY3yN2AhJWA5ys0Lz8n/8WwyZq6xpJ5WqJZ9vE9mkju3wodhUoYF4mpjgmENlSqiN7q77vP+nwJ
jpdkvVotJOMlRPI6Jqz5BueQVNxQgm+IPtfJOGGUbj9kFDB1GPiQeH+6JTOG59wY7+/lBfz6Q4Jm
J9OLr58W8YZE2+1bIhl76HByHtpuwsX3zBWce91/V/TqdfNahQFfMS4/s3x+Bd9FBt9KpubK1suN
q59+FGNrKOjy5wlnrY+afpx53bMfMDz/qw+o2rqLIhenwu8wyYMM3h3sBzbBI6uWLNLlE6PQF8NY
YwfC3dFdzETQ95b59jBG6q3rVCmqMdrHctFeaDcbNbU4UJvYmMGRzcSR95xzt6r0r3f8aq2+qlWt
NqjSzIhQ0tuJxmFl8Ksng1vvKQ9Dos9d+tntHSk3oUjTqkohEqgEyeT0lXt2SD34BYgrT4A7bbeR
DsW9Rkf/y/dR+JZPc339E2nk2y0eqTklsBnP44fXDlKDzQBUAFqBXWM2KHkPNtC1m4Aq9OnlpdJV
UEgYQkcMkDXHxD6kBBB1HP1yOXPsfwxat57h7UeNVF8QR5mT18NH7RrjgFwjbDvSn6fFF4Hi856g
8x3c9jlG1L8S4gO5f3fk6g70mstEwSAXfLm7iOjldmcq6LW19dOpPW0Jc8RVAMoOcenMU5u56X9K
+UqyDWYdO2AhWciyFfJVZpcmG690qB/0ZlLPTYKdgE3c7PAY7pbnReJGKeTl+mv2sRO28AfJojFR
onvCEs+Oqc8c6kTMdity5BkmmsszQQiRGMSysxeS6a3tpXiwN92c3pzxD8cEbWH0/y3Y0Ku129Xb
PiGHQ6xH1CH2dvGElFssk71gnHGNNnNjDOeOcqS0Sq0tEm14UeDVLYuFjY77KKdhv2KCOWt135x+
q7TGqfkABL5prkFWt8DUGfIKE5URE+UnLHR1elLol3p+S6DHdOv3CHqDzcy1/RsrcfdiFBASaSwH
dl9xdKhqFxY+xk40lrjbvFZIbWbUPAW7k3rxGrpwkdE5rlyz3AgnVC0SPB3PpPFxMFZLtR8we7NA
zgnICO7Z1SeNjFbmeGpe+vik7igGIELZQZWTldIDP2qbX2SPFN2ZIhaY2YrJY78SOzp2tAZGWSTg
KEBPpcs0Vd8iL6V2tog4+thZ+kNRPdr0kdedYCZGWGuwGxLpjvXXEByzcP55+hmjCxRHj9/c5pLj
Fqzwqvd7XkfxN0EFEF26Zv68fREA42VBFlSTn7wkJ371Uplv/l5aGyAJ0o9oE+B3zFbu5jZp2PtH
Xz6yeHwI2mxRjBqrsvl9FbAWwwlz9fnpmAxXcQC0DxNfR75kZseZp6mD24SMlDJ4LMhG2Xj9itHv
gUhDV4eBHpZljOLZxvlcZrPtY/d3AYzaLOYlgVYefVbj+lKf8UWtlChYVmyo+2W5qmwmp6wd7UHV
TmJWCfXHV4Ib1nS7sTcSx4WmLK65xnfjztIZHlOwfJ/6hrg5Mjou44yoe+16K2q0vR14qoLexeIa
yi6kw2aj0s0OXFjwWVw9m3lV99UtCEORFBpmyH+NEXZcjYFfNcYsWrZLvYyg31WfeU0T6MlBhIw6
0DAEAEPlbp1cr0C3X9ejEAt6jaHp/v3dWYKWoCcv3UGtyJ5izIz5eA8ndBSQ8yARY8HtOowHH8nU
ULNrfUw/xh5WRgPA2Ofh1C9lvTCB801WhFq+0ZBfn875exNWGGh6zCwaZlChbWHcx2wHiCiYSuos
v1p3GE+ryKAm2hclIF3gfVXKLxA2kDidSyoObuT4fl6LHbmZNc+7vJdBLDKnBv53Bk7m1nfo7EyK
qdt5LWjkOvpZrtQuutWtZyTZYv2AfEiwuYAnDz1/2qagn8Xi4BkF5ZBtDMErfVhtDX6z9nQLdMML
KzHlZb1Yr+vFPjPPJcWvdWKeWcKSDr23c0CWqesNiiOky4YuY5CP3N49ufT7MJXc3uK6c7zJMkvz
zKBxZ674RKCBQ78SM6jlK++SE4tMyxtcN35dHTMRXRxfIVkYxv6/SPuu3ciRbcsvIkBvXoMurVKO
KfNCSCqJ3rtgfP0s1sWcyqQ4Scy5XUCj0EJrM3zE3stMhaqfp9Q2N62zedp8JFbq3p7qS1sh8oHY
imVYXmK+X4cWqzIrMylnXuAHZmucfAl4tHjPSRnokPpKsIWHgw5xKsj867CPRoZ/9no3/BhVyAJ1
gfzA7UuI5GEKcHg8PGrmJ2p0L/DjIz7hjsie1O4aFup3gvc6+GwwRb+p6y5FgjdIN+q5VHHZ0ZDl
FX8abFt1hQtIuyo8sbTvXzZ4NrK9ERp9kKHBwoGCwltuNM2MOOgf1/BqRDX0BfL9twd0aQcBAQku
9JOoGZ4is4uOMORpL6VC72kv2PIhaVw4lWzJxrH3/GyLM/12vIVevQo3u+x0dcZVAeVhTrKLLXDi
oLkpZCbX3Aeh67cr2euF2XoVbPr5xUKRU6a0aYO2yabGOWNuVfVrdWqDlTrdYh/iZjAheVGyBTH5
Oo7Rt2qsF+3gUT5N71UlOepDUZHQHxW7q2puO8SZQGQoWGddaLiKPHJrx/g0M2Y7MhYKdPyhrzYh
amfHOBCqqozCbO/BZZiPXaWclCy5XfYiPhaf1ac0kOzz9kiqC3vzVchZq7NIFcreR0iZd8v6rfvk
hE85Mstoz+dEqKwI9jPCNqRvPIaZWkp5rPKHEjq2uUuNY+qfs/HUAk6pQPP2OzFa6L3udGrS8Vj4
jzL+b9gpqriVYPCUh/Ed0gUqdUIGyxmzqcxId9Pc7UoyPLGdhKpk+wf+Le0u582qfQnTL1X5yodH
+CJKw1ZpGjPzD2ppU20b7eAwC42T1oSwqzquWMr8ViVUIDUgYrMCqQncPmW2b/S0Q42kRslELvfs
qRFMzunkUzJOlKoi3HUUQs62pEOb/T4HBfsF7n63B2bhcL76gNkmgsTDmEp5hLTHYMkjyX7G8Acl
6qx3O3Vl5i/wC9BYOEBO5BBcuv7OkYsVJvFlK7Y4jDyxchRSHnqrPEiWE596p3ZyN93u9dAMHbbP
PN9hKdKKkuk7GZ6wT9o7hZUqgQ4Gt3JuLN0Br75qtsmkJeV6YcRXQd7yVfHJEbDZCT7L2a8chPqa
aN+Frll6K3vpwnYDTR1eVyFXDtvrv1mai87I1FKFnHBKvZypmKK8mXe4HCGlXIG2F7/eHuWFBS8J
GtiwKMpNYgGzKxgKsHpaDBX1tJaLzj1ep0RWqb8ymxfKBzp8tKDRB8FLqIjMuSqKUYSirwOmr6UF
gY+Bk/qWQUMLUk1lT2rNYyivokrv44abWRE8bMbBTAfNlMcntd41DbTram5ThjZcZm/3wNJKA68O
loPTzRcMl9kGFOuBMCZMo14MFhR16uwgKyWBs9+3CC0MFCuhKIy3NJyeObOq3IBfWWgLT1P96gPm
Sz2LI2zIgI5nZyh8Oe+D/WoFnwl5+NmgsrKBrmsVmOJbDwvIcY//spaDW1jpUAGYANPAYkHJaXa+
iVWPx1aN51QN7DqyRf5gHZONc2KEP6mn4RDdN9t4t7nd7QsgNLT6Iups5rUDg56TCODSvnVSICZI
clcRyTk5z4+Z+92Sw+AcvjQTsNZhu6NHz1z5gKXX8dUHzB4F6AtcT+XpdYxzQHAg6dNb9EMMANF6
WjlXl3oYhW8ZogGg00MU8/pkHwueU4ORxw0U/DMFhQp6ztkzyzajsdX0tcW2cKJK4NoBSAwTD8zp
2c6t4qqQN1RgXpiZ0mv3kQBGgeTbPVGtr5eXu94GPRbSid9PdYKWrnXrWvTp5xfblxZylT5oiN5W
R2hwYt+UQPwhhs/IKJkVrjIQdkk2WmiKz2F1F9q359VCiXay5UTicVpUk+HBdfw0SdSkbEdAq+Dg
fAwFogc/AALsQ7xkU/8QKCfWb4KWjPxK5IVBvgo8b3g9aNBronhPxRtR2AUqEfWDJvekEM2wWHm9
LbwRwaSB1whAqWCmG7OzyajKjtNrPCta6dB/ysZPTZ8NbaVFC3B0vIymtADcJyEZMn+nVXghCq2B
00Ei59EcbOU1/qP+0IPgQO3eVJyKvDOnt3iTHXR3+BCc47MLaAMzyw+c0tWhtw9voDnsbPdwsD/G
rWDLsG3avjDz8Lbb/Tys7GRLIyBrEOMXIe6ArWy2kWp5zw9xIY5eWj5ArtKoLCMB06aF4Qwuzbfn
2UJZCFYiF8Fm86wGqZXXIgTbH0/qR2pBbt0j2mO7+XJdG6xoCEhy0FwXX4bVDXvh9XMVejbTekPq
AMEURk90K1yLIvLp7P+cjw1YZOnZcHcf3FZZ2cGWdsurmLMJNzRl7rcKYmakOmvkNd4ehbvyHK9s
H0uPdRkIbJgpQjIJQKVZHLjXNxzr0a3wwoSGYGGqeHNAUhousCa4p+A/OK2tv2ZWdeK22v0f5Rmy
F89rdj4LpTCM7sVnzM7E3o/9MRzwGRCMF6Dje9eic8Ude7XlE+f1n+BaUpD3oPm6fRLAJ1RWptc0
e2YPMUDQ8UcFxQJyA7Mhlv2mQC9g5Y3FdxPfNfrj7en7F0z7OwAeFyLY2b8RqCxmKKbShnqAc7z3
W8liB/ms74DdVwEnSC2UC9zaTrZVbWmu94TSiGH9TCYBEFfj7nsQGFu4B41Inayt4uWm//uy2bmM
J3DFZ7SlXqTxzT4JFP1O0dOn2+2f+u9G8/9iuy9OqXYwWkkoawTxxTdRDLpzleN2CdZSvuJovNgc
0N0AdYcM+6/cajCCuNBV6OgwDp8qHVx7ae3AXwsx7YsXjZGURuljv6PeuRvNDAYQGNJT6fzFBB2y
LeiHqmS+7Z5Qo77di4urVblo3HysRMox4W/kV3F3dCTwzAr3MXJxcbcqy34TMT82P8Y2RVVlLbO2
OIT/Ys/T5Wou6X3V9dTrVWUz8Gfe+ORVZt9u4dI5e9FAbXZz41uOQp8IkzEovlsY1NIXIXLiMLP+
izCT6TWkRcAgnMsf0wYCPr1EqVeWgam3n4Hk9OVTg6f37ThLjx3cF/4Fmk2VjCXQURFH6ulCY2c5
2NqKXxPMoILkIG6HAA4nEZJpsfgjxZpZQnmv71Ge8hXZqTS6DUT5bNBsZQZPUX+txouvmk0jSQEY
3uAxlAxFzGex0RMnTGsAJVvgT8KwSh7GXv6sOV1agRIuvLXRHah6gEMI3qYyrayLlZPBGsRXOLCi
m7J9GMTIrqqHkZ2VXNzzxlrGfQEWj+oOqAYiXsCgh84T0TTn8OqvkJf1G4BlIkutSW4AMU4amOix
P3ILat8ufWmh5AK5DvqjZiaToHy4ks9cPMsnYYypfoYzdr5yFKU3YFwDFHD1kwWvviBbqWQX/TGW
PjTZiSlMdOCqw4zXlck3pfXnwzyJmE1FNV1G/e66t8NQ7Hm/D3iAPXizQJr4yN3BifzefwlXcihL
uVTIWCJvNpkyA4Mwu0bkI+2DXMyYZwkvAkRNPt0Oxe6cNC/dyh64cBnDCQojHhQJFdyTZ5GkRGW1
n6OWEW/bzqRWAwQcHUn6uPaygXD07/4DehqMVwUqDDIS7df91yWN3CYlLv0GHEuOBmW+ajctksEO
5I0FnaRVK4ZmxXyZOqmocZ8Vlf3XsaA95/J6TlUSTA9DkoRYEmYhhQpkZHuVK76pFLbJc5fD2BAc
CV0OCB8A/G4WspjkjzDObgA6qivkIaK0KNOD3mqRaqulbBR2kSF7+ydJE5934CbH6Uiw6kVk6rLC
j1Yt93x+omGmTJZjYCzbE6U0d/IOSFYiSi1EFwyYQkgkSMYxsugQxOp2YIPxIGV9Kp0KraDpXh4L
MTjWYVRzlhpyvkQyQSx5lxWoo+whrCDGpyxvlfpVK7S+uO/jqDa2tAVa0q2bVCpxtKsRMKJsSGXH
oKkk7ItyHOudmKn+VEMQffUoCnwFcsrgS4KTp03wjD0wpE/ZGKXNMVSUUDNraH7DzU6pIDhb1BGM
0rGdQ/TcUOWovU+yoYwdBsRY52aFodeWzMoR1Iwxg/td5HMJlHjElO9sxRelcCPUOo0g61TxiVfI
aZ9/KUoGJDsJGbJkn5lYivAyS/yCC+9QH5BLuBQPhrzRKIT5H7SqC8EpG2uJI2IrVoWdNlo6outr
GjFTH7Iie8+hWKXaERIGzVeri0H9JTddFkC9ijVcvukK2Rh2Accp8RmKNmFsh2DBps9FEotJReoG
TDo4GmSxetf3mhJ5sF8IQGNDDQgkeiOhJeo9dW8gKR8EnRaZfaPmwmNQDB2zUvy9akmldPh3aeS5
lxjw8LWHMuiDfVMjMfKTBkKUDrumT5Xwjus6VXnDrykBj8i0oX9vpbZtYV+XG88pS8eRUJgZinbV
ZWlh+RUEmW0RPY0vMmKN3rU1F4Z2N8ai6gZFGsWHDlbi8AkTZT9RDkjQcNHer30+P3IpEmIuNhAd
vxQM873E5I4jWd8X1B6jIg9svvCbKjObulASU6/AB4b8VZOP9XMAd0MphnOKMeRPZVlq7JBrFQxH
UpGmnClzoEdtpDwRJVvV0EkCKZGsGCx8SxtsW/ir5lDrznPB7rhayvZVwefovHBoFbil4lYjgPrW
JjolIEsaHOmbIau2WTYI1T0UCFIN8N6xGseNH3EN/6ToFJAZZqi1/h4MmhZ/sqIuFTcYObVB4UON
erv3U2M0RTHqQ0dQg0TCUElUvmMqVJKwNrpqJ4SjCtGKUux4N23qNIdiSyUYX1yewRCBD7pAsRj8
3r4NpHhCBy6WQXgK6zLk7oQ6FxI7zYKqtTk9ooUjRCJf1qTnuZRZAcgo+s+Q55wNuRb2QiHtE8D1
aKDfK4fMwpEOuWQUXaGVBi7IXPtJZn2CU7hgXtRGKCob+z72eH6rRR5qlMRQjjR/7/XnKvkEHodU
YfRDaWkZ/neUQefV+Fn5nIUz73+UryQouKHgPTse6ozlAJpMpe7A4VoC0zrBRTpZJ4Ji6ZV7O9r0
y2YHLKrqSP6hZoTWz0nSuSH4HHRXeS9X9cyROP2s6JGT811sxfyYObejLTw7cOTBxgq3Fih6zA0X
pHq6gPcgMY6xUll5GwU2cDNvt4MIi1HABoWJAuAKUOi9PvSkttNjPgR9MeVAMMdzvCvvhA7d1yI5
rzwrDESMluDh1dppAEkNo7YKXbfUVX7qAt8XPs+TgA0I4iJOqll6Ka2irKAtOHBIIXbE9219Bwxp
+pQe+g175Sq3Oetb1RL2mW6qxwbuLC6lloayZeDqza6FdkFpn0MHyYL4Ye0asnCFBhQKMlCwI9R0
Ye7BHhQUALKo5z2/Umtz6CvULYQEyidYnESkPhxWGUQlI8pVK0+kpToZrEehJKxAhRSC9eL1CBms
SvJBGHi8cIn4wPRH2oC5Pn5quzpxDcGJZJP+UHcoTRR52rvoOYxWbrRLF6PJghHpUGiX/1KnksWq
ThKkC7xUSQeL9dlIxAqE79Lv13QIluYjzIdQK8PdUhFBNrtuLa/g0AWYl/+bOEECFADX9+a1JLty
ZTEv4Hgni+B/kaZWXzxOmg76shKf8Ui59RBIgogKmf7W2dQKNqoLa08TVWqCQmnUkx0gjIoLlZXu
ebTWNrGlyXX5JbNNLEq1XG0VfAmqQ9NHHEEfdO/Bp2uswy4GL3IlkbuUfrtq+rTJXzS9bHGM5NL/
BJx0uK2+J8iwTu3r7cA0TThrrmTc/h4Ms83zKuZso4mbQJSCDgML4OLnp3Hn7gLLhAzravp22idu
BZq9dqNB6zqKAx9cKsdi+9KRt2Zm9Udr7RG0sHUqqCAbItYlFFTmXFolzkq9ByraK0gQme9hbdcv
7DEBAsInE/evs/7EK8fv0kxRBUCAZBTvUECbDVwa+4VYN5T3HIUzhUeOmbsHcc0vby3IbKRUPCOV
KkWQdAtrzYOBVWECLGJYK0fP9LHzgbpszGygUo1rqChgT4XFTfGSvsE8+xwbD+EJmFMInexh9YI7
WxrbrW6HGpHXVsHSRFE1nDYo9ECBVZ9tAENh4Go4DoIHmlXrkwSmrRCzSx399c4zkzWiy9Js0ZF2
h8wsnpbKXP5erSpdH3x59LhC2BbNXsj4lQvDUs0EAg//QswaVGlqpjBOGj325CfQn/t4d8BM3dZ7
CEc/wiKIGEdYBObkDmXvBzwv/twe0CWE7VX82T5WJJwOu0A0UfeUGowu6/0Zd0RXtyI3GXYTlRCb
y4bD3uLbyp81EuVaB8/WBi/QIUt1oFDLlN7parHpOOSBbjdxasF8yl728GxpNCWW5VBrKA0FDpSK
bdx89bJyGr96/i8CofgIVUjU2qS59bFSh4rMpBgYw3ACThjtT8EcWd7ejiJNd4d5e5AyQg0E2KBJ
aAE/vzgIojSiWaH7QO5KBOeA8Dqar/Wr9QoEL7SwMlMAJ254i0zbLgmsi8f9k9fcm2tb9jQvb33F
bOSqRMviOuYgp1Q+hMqRU/fDmijU0sBdNnQ2cGkkgCkCdXrA4AqSaCPwZiOpO6hWSubtPl1K/+GF
BPV0Adk/qHTNtrU2ksQCztFTxkp5zTbCHmyP+DPbQqQ2BQz483a4xWvzRbhf2cZq0EO4BEM+Bo90
sAIA+6EWGMTbwkSd4AB1HNt7808vX7iwwUvp6aEjq0Zhi6+wf02ep/GHLAoymYWozY/HSoMkVvnA
61aAatcA1rDSfESdzSXRWk8vDCpKmDh+sZ3CfHfOIgBQNkgSAQnf7E49BxPKpNtp9b5wYraFAgF4
wtxgGoekJuMaCHipNDNJ6WCMUcFXUeK7XjlamqZqXHW81wcfVHwq0peolbFOicw+sgh+acN92CS7
MJGf2qjfxpzvVpMy82sHaFvWmnq0qcCPaT+qsLCU4EdhwAOt8WsXljeuCcCESQJSpyB0XH8kY2oq
JjIwE/Lx+Apo5vse5wL9og7eKynuKgX0Qe8AfoJ7Obid59szcylJfBl9nk8dA9j3IZvDPNrsusdB
I5n2wnMOlR6iBhTbes11ckFoCNYuGBIFuWm8In9lpQu973tBRQGAklGLTRoYth/59pjc8cjxyOER
qMAd/5yJtggs/EpzF3YxKHAAK4Ib4STmNNtLY5WPurDlJn2lxn6ljlWMbsrZkG0GTqEHEdC+HXDp
uL0KONs22ZgzqisB79EKqE6ga9vBLHokPxKLfnYJI3pq1kA2lv1XELhleccJJ06yVLxvVHeQ3Tqy
kdiTqWEGa7WYhaudCmYPUtBQ6p5cv68nHqxNuJbLIL2HdPi7DhmBjyZZKWothgCGADcOIJFgG3Yd
om792Kh7LMCMcAZhG8Oj59Rb6eKFqzDyhv+CzMYUjqldqyJdB9ZfbYlQOI12mYuNVTUthznlId8q
B2dQTXhkYEK1LraA6inc8fv8GDlrOYjl+Q3nbDDs4FUAtbDrJqOi3ouBVvJeoMlfcRfZYrOth8Tm
0h8Y46qDE3PfXeTAf4jkqwiVhduyiv1OhAo0Smu/IBNakdNYYhXvDZQjtHuNCN/xJq+SJAVcmhGk
BkiYC04RMsKV5zS+vz0WS+U9VYYcKdhbKKIiMXbd+i5lmZ6HGAs/furU1xLJerc764EZhjBpkJ8k
lIXkhoctp9uEMHKw2u4kQUvp9mdMW+bsrgIkJ54M8EmBv9lcEByp0VKNUpX3RJVI/H11rg0r2jah
JcP2dFxBbk9z+Hcw5JskeZLam+uYaXrD5AEZfE/QAdPHOpJkJMhX3kFLpyjW6X+CzA6JsapEGvcI
YjQuVc9QnBeQCexfb/fb4mlwEWZ+YCZ91Ygyx2H+jJqpGW9tf87ifRg+6MoxpXaPrK2wvR1zsfum
rLAE91CU/mctK6gmIDkeCh7M9oy7Plj59X/NSH4Nz7/fP29Sm1TgEfCF6ElBoI6k4eXogee1UnQC
Xk1zEgUsH0ke5+xDGOrsiYOVgkxQm8krK8Y7DtUHA/l7Igew9naGsUztWPEh9DkYeH/beZcYBwod
O5xgsYBsut92eNEwOLUqhNcreGWXPtQm7Wzgkj80S7v3ELX4gdCa4URASokFRKeZ/tGOIwPcKxiT
mETNIOSuoPRDa5Z4ZEBLn8ND2MzLTDnxPe4mdial8rkQcl22RojGQlRbidrCLUcWOrHKINXrKxX3
Wg81pc7tIVueJhd9Otvjmr7IDJRc8ShvG6QftA00nZCVYuYYkty9HWzpwYwk438myN/n0cXzhx+k
seL6WPDqg2A5Dcwk0i1zoo3+7Yhme2KPMF6+Gw86ZNHCffccgxmx8gULN+erL5h23Ysv6HgZ3N5q
mqL8vc7BYRelqJMiHarULtk9qm+03Oi5bqW1w1evsmpYvZpbsv8whk7SQlNBvzfSNTb30ql32S3T
S/vio8JCQbFTxY6QNjY2Hp6Zqf8iriKMlk7wyzCzE3xsWhRvS4SBVnksHbTQ7g1XQqYpa1ZW6uJt
HbBVeaLcQA5uXrkx2OQkLGCgFaLATAtZ3T3oGPAmyLChxoDS8gd5ExJxk+7ih+EThq/VlHFeTYJO
s/f3jvHvO2Y9m5RhXoCSLnhZb7X3LRwr9/ohZ8RGTfnl9tRaSrhO6EYkuCdhyl9+i3yY0m4scsHj
YePqgh8p9KhZWMZD8Lrzv5pTCSuLp81K0KUXx2XQ2Zj6rMrGUS0EL9ziVtaQXJ26uAYYxdJPvVeX
TrpmnrF4fklw59AmIPUvrLYYhD6cg0sBWS9xV+RW19hiuHLqL66Iixizu0cQlE1WCogBK1P+Qc1t
PvcKFMLIuMZMWzyzYOeD0wrvNRCVrtcexixXGrBAPT11/fRTUfd8sXKrmI69X5NQlyYDWFyef2GA
24INEsVz0SsKu4JtAbhPwaFUCX+v0G20puC5Fm3WdWMYdKlUIFrtuxS49pM/pUES0LzLlXzA4n5y
0a5pEC+2LZ61SSD2iKSnVosrcHhfxXbff4JxeHuWL80GwPg0XIcnoNCczy/WYxC2uDZ50U8SQAux
jYDoeyt4iICr/815eBlr1qgCmbEh72rRYycelwkjIpzwJYG6ZRRmcap35VpWZWkCXgacxvOiF9Uu
UrTRQMAE3Io430jKa/p9u/+WpsRFiHnKSmeQmJB8hOig3Gqzw3u/z8+6YIUr+Y/FB9NloNllohwg
pqYECKRUkAIKdDNkZx+i8/UHw5hBf5zKT91TFXaERur2diMXbzKXwaet8qIjdVoEfVrkohcacOOy
MHiwEheQBX8ANmXNUXS1qbOLhA8FpKYX0dSmdtLWLNJtUN5zza48RMUj46mZtk7UbZpVi9jl+TIp
W0BUAz4R088vmik3cpWJaSN6Gbwbp+yOpUPzU97U5Yk+p46SAyYW2HppAYWkOmwVcruQ9ofmC+RE
4J3+1wDoOr7YFJyPNYpEXGvW7VMOwQiLmootFTshdnn10MhbKlvGvRGtPJyWsudXoWdLhRPHum3x
YPWULyfZKA7bYnnWB/giQb/RgX19blZmAkGirfYgb6AFlO7EvcgTEX84l3PlAzOBm2zd2zNv6UD8
1yPAoV73SKzAUAPJafgewHwP6VeQC24HWFq/YJAARw2s6QQLuA4QcFVJ/aEWvAGZVbcMraEkILIH
z0i6rlyQl/hmoJqBLDhlYUCTmu1/YwFxgECmuItawqdvQVV1hwrSw2Rm9P/fKBweqM5BNUOFEvt1
o+hYp0kwCIIH5MmQ9BvfKCwqNvbQJ1ZdVwTwQ8iGrARdgjuooMIoEipjvPDL56P0Nb4fSx2Pb2jc
M6AQR7u5V84+YLt28rQv9mt3+6XyBPSfQUrGjQnY3XnJp5ekno3ACU7i4fXhOLipRirHDCz58XaH
Ll5AUSyDWDDesjzQQtc9WtE6AbjcF+By/D5w35y2HYI/arPN7dKtY1MMLZ6369qM3uJhXwkrh/TS
JL2MPq2Si32Jk5vR8IspurrvClf+qIKXRN/WwUlBVniVZbywDYEZh7QQWN7I/s5F7mnU4EdjJEIV
LmGmCE80g1TsVcptEDiAQEeeyK6PebLJvprKfpJTGzq3AIJvlC3sI2nwkweTAPbb7TFY+KrJtBjE
GBRDgPydHYANg8xTMVHZDLziWRVBuH2t7Lq0Qq9izM65bsx6VcwRg2tkZ+AyR+bkg9p4Q7eh9TEO
jpSzwlo3y2Jwiuok1P/rL5gtXbh9iB1LUPcuRkDkerdmeKk3sk1xOxO4fesH+74C6t5vSTNQRzay
bdWsYKQWexoSC1AV0GS8RWbTDTo8De0oP3qj1L9TXzO5OF4ZzAV1YlhQX8SYXaV1rSi1iqGnR3d0
40O4DbeN/Q6DO/xxW0IfkVza/lWf3j11ZC0DvFRvQHgAHwFe+LuyrlcUgMGwKqcosMMv6TMAYY8z
oba4SUwXhX1vEmqCjMAmdB/WnL8WDrTLwPM639gCp6EawBV0MJxX77TuY8hfU3WloLAWZbZW9IIV
Q19jFrVZlJlG1d03mb5hMVJufMc5txfm/6MzAVuH7aeIjXi2asrw/3ZmZ7bW8XjKncaNbEYeCXoT
6uXdFlpYD3/W1CuXpikefkAlgX0/OTrPxpDyygilLuAK1F0SPIrwVb7dsL8b3ex1iTfRfyLML/eC
ROMaWS0UZckwmvoRdrzgQJ6eMTlhp3w2jsaRmi35ykyKeQv9eEu06Rby7SirfL8Qbte6iimYyK6b
nESGtfz9kjDC1ffNhplLWyXII3wfwHbILyLrlzqxU7jF0b/3J6sv+w5CcIlTu5mT2kjfglvHObmJ
S8ftnlo6ia++ZDYFMn0wAHtgINEEG9mEKMc7CLlHdjfG/81kuxyT2QaparUArjnqwBma3Eydjibr
29DqCUA5UPeGnjZuicMeYjArN5y/l8Fb82GakRfncILdJDPUv7HfnxliQ1+JhNuM4NpBMOiU3H91
Tmn3pN18H16g2kXApMzN9BhYzX4VJbR4XKGAIwhT4R7ig7PvkeVGkvyQTUzrGjSMTfGgW0N9J0tP
mSBYgHN3OkmgYbldGe2FTC881v7Fnd2GYIHT6W2KuKILA8XX5ts3CCi+G+t/GWfa5i76u48GaQgS
xElI6/A7S2FQNhzIn5UwS7ulBs0CCBpqqOPPFcl6+HeIlTrwCKN8nWCe58Isj48tdgYNDKbP/t3K
a2txuVxGnDWMgTElCQMiVuV9roD2IptDinQiyPj9ITwayp2/hhpaesPruNEBji6Cr46y43Vncrys
VjIFFPLYW0j9vUewJ9waKunAV7FXenRpglzGmr10IuSFdTEZ8WzryPF10EHO19jRslcdwxeE//Ha
QItEHatAwG3lulV6OPpGNQjAWPO62bmVdjCwCoVdtnXJ42SX6zSO+ZMfdUh6uA976fks350Nq2iw
Fa6N6rTc5tsDjGggowJNNtAI5o/VhrFckNHqY/waPGimsDNbd7Lv/cHiX5m00kKGEA3/F2y29w9a
6g9BPQ3nnjmf78575w6uvnMwdR8fDbMn6f7++dt+sT8q86V2qZeam9Q2rOBp/b25BMLW8S385G6t
K8ocIzFQPUkNDrWAtpfz/ZhkVm2kOsacgXYIZP1OEbvQMhgtTjwXTBIvo7ZPcrU4R2rObxWU5tyY
Z9pdX0QT3awcXFCstFODf0jUBcbKDrZ4ZdF1CPeAY6vg3jLbwTgWhSXj/CmvYPmuxhMZpsK8FW8s
nI3G9qH4/OEs+FRsO6Kba2iXpaHTDcAeUMEB2mMOtoZ8gB4OBTLwDbOZ8CkJzyPnhKRUxpUDay3Q
NGEv9k89zqTQR7Lf6zXvXe5KM+ofSnRouSYpvXidv2zSrD9jVSrQJKRRtJzAKRD3kQ6lX7t+C3Wi
gMQHk0yS3Ov70uQ48mdzXtlvllbepL071UyggzofzgyswiDNEL6sAzPVjor0LccQ744i8Ot+/oon
g2nXV6g4kqbcCYGdyOz59kcszinkBybaLZDRoIlf93abl36qJ63g5YE7WR8YHy+N47ZwmoFUavB2
t9s9aG/YdYQ1ryZh4QCDfjpko8Biw3Y4vwnrGSdprAZ4sNslBIbdzWCzEf0NPZ3Ng3TfkZXr3tJw
wxdKQ9pl6nTQc6+bShM9laOpv/cSuNKUvNQ/k2cSHB0ISiG5aVjVPjel7Xmzud3J051+tsUaSNLh
oTGJ3oFUcx24oth/pFoEbW1wjPy9Cr7a4ZDCXAf4eim2oIOy8gaYWnIr4GwJKWIOwiQSbV78JRRH
TagtVV8D+y0sUzy0BR6CmSA0Y0O6blQmQvOrqBAj649jbzMzYuDIregXLGGOrqLMpqesFk0ZRojC
GjPYnaKHZMPb0LH7Eo0AlkDqBmfiJhvOfGmvTJelzOCUSUCKDkxLEcfEdQMjNZQjo8duq+cw4tCf
DOFQZHYGEmhOKtpZNVcR+g0p6ZEz08Zbs1BcaDo2B2g9TfwW3Frn2g1RKQtZz1oR2FHxQfuaoBiJ
7QraHf/qR2QDFEJj+za7vz1XFyxhrsPOxpXJIZdDpVX08vpBHQNLzAGqOxqOPmzqnuhQyS81x7Dw
CVn4oTzyyHMolnzoz0YC4diV28nvPQIfI4KWjvajkD43VuuDoUnwlhVx/dtGJNyvFGIX3iLXv3+2
UJBCl4a0g2kb4JJE1bZyFJpILZoK2+f1k6zCKq45GrFVjduCHdt+bY79XqjX8WedjSQE7bOpfeJI
ihd63yjPfmL52WPif7CPRD1pg6n9KaAyA/zq7YFeuFpfx54trVIbe6lS0PY0BQPc6ZuScMU9fama
TQ2ctC03a6WE6QJ9vS0hogyEHioXwDDOyVOd2I6JAmEvT0raFGhNvs80onUpCJTaoMpPiS/yT10T
9VbVM6aYQx4qcLOvoelC5IoHtLDPFGl0aKVHe5YlZQm554F+JmwYPwo+Y38KLagy+3ZH/d7orr96
9ixgEEcQDRUIoVoOIZOpbiTgtpNwr9DGjPV0JdrCjABpYcLtTljPXxoigtCWegGylBcpL3K11ePn
rHP+D2df2twqsmX7Vyrud24zJcOL7hvRDJos2ZJtefpCyMNhSkggIRP49W/hrvvK5iis1xUnKuK4
dKxNJjnsYe21fh7Q79cR5POgjgis9MQcMm+E6qgjjXIQEwYG8lac+kPN10qSB3b1YNBA0sJn7FIK
5HdnB+kugFcnknK0ZcxVWm23c7vONAESyZsMPDz01ItEueA6nvEpYEVHTQXMKKDz+4w/vviOpTSL
OEoT/WhxwPvphjdeau66BPIQNFoIUWceb8bA6RZp8dTQZVccClDnkeztEnvTmeILHsUwCCgakZFG
F9H36yPmeWflotCP0a66B3leQEJwKldXPAgdbwxL0zMu+HJnStAwOSG+0bWES2OeElASZ+hUglLd
cGAeqJwhxmgG2nXvX+cB+Rv+G7LQaMieOPY18P7M9gWCJttOJQWIAJICIWCM1bt60v3CBz+HBmVh
r3uy8D9v5WO2/HkBn4ncUI3EzAJxBHo3tAl/n9t0sJRIgfNxTJiHOhaoCFfRur2ywWIHmbo23HzU
a8Dujwgd1z+bPnOEfbU8F8tCW2ZBY70yjprIfaVaqmDvk4BuhiMo5S4x4lwapz5zQRR9lExRME71
VxXU10awjjeFj27Q6KYJTbSHRUggtss88epL9bSzW+nLHH8GDl+2UuuMZhHlsF3t+9brlmUQXxno
ufPVJPQV0LJcYX794vFvpHy+vdy5t9zCg+9yG4btKshPpk9vSL8lvnoPB4Nekqs/dwsirwTZHKQG
0Sxmz5ZS2SK55rg9ECr9VS984XrvMVlUbgBstExOI78EiTl3wH8xOOcc1UfNhT69wLULAD+YWXRQ
twTWFi3uZCO3p+hxQxGDXIreL1mdrSQkuvu27mEV3GZq6fMOLOd/a2SgjbAQzkHgfH7EK1Lv2jwz
gLfRH1rFXBvaGLQgjyT6sTY8R1kXqvOilb94BPamhZ6tlGgl+YUrYHpfMx+DgBQFUFPcohoYub8f
DTTJWaWmpXGUfr+mr906XmA+L/lOU2XgByvzl1iBsgn9h7AyKeaZL33QLbWX+omtUca/lMA/E7fi
vkfgOrW5g195HqIPLa4ZCjpADCkoVmBR00u/h9jYm3xz3o6652qedaXvxhs0/CYLAwznt+WlaO/M
ufftGSYn6ctp0POR5IzgGXK037h+mu6NTQSh0NeLzL9n4q7vw53dKylVM7ubhguCbut9GS+9R8/Y
/GJQu+WXilFntsXECm5+Tu2Ujv0+LKUZoqyfbO1I+H5xlZz/dsRwljUBFT9B0V8mrdOtmLkGM0A8
Xt7r/qJYgTqSB+oiZM9YJsHPV9O5YAaD+cvc9DhfzDW57QCIO70jr1nwX3IJYDWuQ/Wm2951K5H9
rU1gTnhu4GdUAGa/2yOOVld52RlQQMk8uRFGqDu77DU9gMLFM/eiuVXHLS8vanGdXYtQkUJbJWiQ
QDv63W4HuRtN5lI/BiDlHBGqZP514vVHeYfE0eESXucMyGzKUeEWgFQ6qM3NWYzYOnk3JG0FYEkR
VmqQu37UpQFVKXoY8zCmTgBKIszBtqpST1bMS4yDZsMBS2QohqNGr5JxQ0GSzdmqBQik2uY6dDXu
pOabjW+9GBAQGwJVvFPUUS4pEZ0hr8HTo8rgTmVuZLlnk5VUQE1L0unHBxCzeWK1zn2xUnE4IsID
9215q18F3Ea+GIQ6P6/HM/wu303PNnIma5IXMe6c4aBDzL4J2iA6iMD1SOoZj2oThs/Ivflm6j0/
L6/FDtp0lxrbz7nEUyCgo0KGvjmEBt/XSh+jqcvVcb0bHqQiY+ZHGoh90Q96kH8jlv9majbTVpQC
JzzC1EMQPJmbOvZyxdN2Khy01cq8gHY5o0GJyUVW0Z2U1BBPzawh+2bHTY6rlTzxk/pgX/WBuDeu
8/De9pdbDRQyINk7NMe7O+N4bKBD+ViutlBF39wdIHP685s+k6X59iyzF233g1GCjAtwbDSagpJp
QUy8bvNSxuLcvgeNKdrcgZ2DetisUiVIbeeDMxrHltxmrleUyzjs4RqWYZoffx7ROc8bhJd/2Zpd
DIPS6xHY+3B0B2iOce+gwP6aHpVwWGzLE6TtN6vK/+VfsHou9/bN6uxEFah28EzqxnEqAYCldhtt
rI24h7DBPtxuG+hYnsbRT1bE5+8/D/jcVQU+G2QFLFCxAM37fZ+kUVuOXW4h0nB8IWJP3mXy+WcT
51YJKOKQ0NQBfSGfAfPX62lMwZjHMTg6AJTrgpW322bFJrmQMjzTUzaFLSDTQF56yjLNVqPexo5d
KBiKRDvZ8BA/onV4z0HIIFYeFMzfsEAREr9BBVQJXw3uJcNSuzCb1rnp/PoMMy+UEzMB7aNjHBkB
taWn55ySZWmM7qNbJ/WxzdkAikVif1iRa3UB6yJ0i5tKYu/6eEQvoFuLtghbOYBAsab1YHgkh4vh
WVWuvuqFCWAOEygqeXWtcOIbMVgh0UcSlei71TKKPFVMyjdqmQVdWFFhh43SvY5oObkekq6C2nYz
ds/A43frUeu7OihchRxtnVv3YMale501AimLVq9qH1SzNfON0jLikAPRFOPvyfCcMbtBrlSrqpVi
FnDMWtsF4DzJnF1ODLqqqD2uksqK33WCmq/fmQTs/WVbat5YiHbjlLqyphVIIT2qVbbwK512Jdrl
qSrDskEbpgcqAUCny6Q5qVQ2qmdJ2UU+GnXz1wJTxb1Jq038Ha/mr1cHMZPvO0GmAo2dUN44Zve1
A5AzuXPByqkzT1knV1Hoxos4uZCQO+vyfrU5P20ciw8lSq7HZGv5yd1NFsQHbamBF4KGdEkubMQz
NT/sEFSQ0UCN3f5bx4AjaelmZYTVGSbbQCx2kMOpAUxi3hO5AQPaiVVgJA0s6vsKWwYXbovzo7WQ
20RNZaLvmG0OYqbRYPWFeTRFIJTDyA75g4lGocZT11hTtgHCIr7r+uvhEjZu+uZ52Gb8ZXl+g8RM
L6qRpObRfdIrP/eMZqmzLRNLLvYX3IGzJwB8CzBB40wlc4gHekLBc9uXJgLuJ3fYdQKggQvVi/Mn
3Rcb5velWlSDnhIVNprF7grkIuAMSoLbj2gRbwWEhTaru18re/3gXIx/zw4OkElTA6YasdP0+Zej
XDFGZdDi0TxepTDz8zUxOS6/vaMv3z3z2Dqkjm1j+u7hGG6OCQCAP3//WZdwwnv+++FnnpNN+gzk
mTDgZKtomQBY+MQESnomynl25Y3GgXWW57KtbC84bZ/e5k9jm11NNahhi6qGaRbudi83C6C1PFkD
7wO2we22Xl9fb3QvuLMzDxLtPw/7rDf+ddizXdfHWZXFiWpObQe74dcL4hHPDNEgtL6lV8vq1+Nz
cX+9OQJBclghh/C3Nv1fsz5HpSpapRoyw9DFk7a9mQKAKIBA6XBz1wL9uMwurKKzhwwCNvj9CE8B
sp9NdQ/ibE1LcaTmQDvuIBtBgjYc7jfg2XmPLvE5nvNMvxqbza3byyweB4I0ghnmG9untyvt+ef3
dwZ9B28UGA3XAEkscvuzfVGKPG6jjppIVSyqK3Xhrw7vq0tKyWdzTQjpka+AnBfR1bkHin3hEBsn
ZNr40a/Fa+2VEe6FV/fqZv0swuQWlN/XPriYj+KYB3c/j/Gchwig30S5CyVbPMH3Y4XaXWFArM08
ZtZrPZwGdl8op0EPf7ZyBhCLmfxiZjZGxTBKanEDp9fTdGomvthnQEzV3us91LyxH0zP2yoHx5Nb
v/WtHOSVKZRgFCjEgLurQ8Xh5wc6u3qADQE6VQOiYn4fVoleq/pgm0f1Rbmhcml1a6YH6KCwLtT2
zxuyIJzmImzE6/0+v7YOrmvmJOTYBo61MF7VaFWWochX1SVaaMM4c4qD1gHM25PuHjThvptS4lip
igKmWMghdKTcjYvR8On6ZQc5p+oOTbsf8ZScop52oL9CqHLcg0qz2KMrOQ1A7Xf8eYrPVTNQbwYP
km0gNQxe2e/PExWKq8UJllawk/6u2TIPZX2/eaRXxZZsEgua45d27BkBaqziLzZn17NDokRpKWzC
0UD2A/Rb3gvumLsFlpm3fPO2YVv74WqiYD0EDxcGfO4FoOkI8BWgnQCfnR0XvDUnpgOct8pdRd2F
QZ+c5NYATVBfhuA9y/oKhO9LuF8KVvelJPzZO/ar9dkda6ZiZKYzTEPfBc3efbRVtP56Tub/Avvd
6sJYp8U0v1bhFVgTThj58XmGbnSiXlNSyzwWaIdp19CwbPwysYM8E+gLd4I+C9rk7WejZ+/yr0Zn
PlCXDiWv4N7CZ394inaAcnm7G+6tP+R+v39k263hX/urlf9w6bg44yCBMwD4APjv4FmzZrs4r7Mo
s3hBjvovkJRIpHkDcNX0l+Rhp+efTeo3M7Mdw8yY5i3UD5BtGavlmDmYUyXN/CFCBeLnuTyXbQG0
G54saARBrjsP2WMoGpJR1OSIXKQ3MabeLvdLv/GSSb/x6sLWmLbdt4HhcoM17AsIqOCSmd0y+ajW
kpJYHkuHxkHSYWCdTLoLt8zvidfJDCTyICoxXafzfjSJTDxpYkcc+5v8WguMVbFDWvwDdF3L1Ce7
xzY0Ax644nBheO5vu2FmeLb3SEqyEow28hhb11Fzpdy1a6NYp8kCqFbRnmz9vRj8xLe2aLphizxZ
vLonaobQi6bus85BNx8Ut9Cl3tXHoVvn6SP4Kaju022ybCKPC3Rn8IDDbQ7je3bDqC+27lHLHp3C
TwKIUDb0pq+WpPZ5CjqwVXVn1ftGa70GDWqKl63KE3QLD9xdxDriXHNVoc13kwIEmm0LLZB6UPg5
apSQDoo94oTSABxFbyGf2k/d+7uaFB4ag1Bsb5VHsJkgL2CGyc58zfjF1vZpK/22VL68w+lC/RLn
uFGKYrRjiyNBQ/8DZFSNFnTIWw1kfngY+0CUkCfhJe26367pzxeImpSGQjgEAeb3Rp4Mwp5eoLZI
bmzkqiJotl44My/ZmJ1egqG4D10Lebwyl+h+q670S3v6/DL8axSzCwiiE4NTx9hmIKsPyhuIi4mH
HEvEq6+i04Xz47ezajZjsyUvh7okQptseWgWJGxl0JAcriOv8jS/Xsgrzb9z/9eiXpNRQGAQA8N5
A7X698VRDFbNWzWH0ZZ3iy6i1Bu0vA+ZXDcFEEd9CxXcRL3EWPU7LvTTLvxX9LgCmmrOJrZgWQEl
ULy6LHtRR/Sr6eiGuS5TbcITc9UzwDjZL633VN9WH+pN4wSQFfDMbv/zpP+WS5k9xmzOgZscSrXM
5FTtLxcKyuANhhyFKeo59U1hX9Kx/qyW/rYZUcT597hnmzEjbDT7FvNt1os28YgLxYA0Wzdm0L4x
4tkjBAQYKN98aw/p+GKd2yv2pn0IKKwhxA7Vdw0oQvb48yxcfBuz0I8nacdsCPxg6TG6yrtbovnJ
a1zdu34BXaF19yTTbY4pgTaXFeTKVTrc/vwIv0f2eBM22Bng6kG4A8XV7wsRMmAQPKqIPHLrKrWQ
I96Xe9fwWyiRV88kKr1+RUqPrmsCbQW0jGSee6ulj72xGKCpheZPNL8Q5HKlZ2RLQ+4sc00u4mzO
HaXTPTgRWMIJn2f/B1THTL208JCNZ22yHi/QOpTm2mqXcb+k6SYnL9zdE+Pu59n5PREAo6BAmJgy
DBuScLMXZCCq5IoFhcMEB3d6y8feH3vQT9fpPjNeeksFpc+m0RcatNkVKGhZ7kvTXUC+zkMBNDlC
n8BBrx60TlWEt7O1myuRzUmHJqsnc/mEFeJknvOMwHLJlsUy7Xwg1YZVvkAbyC66BbIqsHYloCTk
88/PEzIdD1+20W+PMpsPBZAyoPlH9agC1m7k0svVa4C5o+LCmOcxwNyQNjsfDVAwiFyBoQYMh6n2
3kd7p648cNuFpCGLtvCLK6ODOHr7MnTl4udRzk6n34zPnLw4HYXJuKoeW3bPTlFxN6qbVKxSLdDa
haVcSK7NbtPfrM1cck1VnFYZ8HpzFHOs+1RKyOZ0QdHcFNAY+3lkF+d1tt2hcqX2jKANs1yrYcwX
tboqIcwHwp3Mb3H6r0jYX6TX+Hxb82UDvAWIFTQLXCmfAf8XV0hLm8EedbxNlEOFs4Q8yyIDnTbU
IoC+1F4vMdycHeVEaYSjAsI7gHl+P9S6TAUpKqD4x8wMCfVJu8rWrrGqhz2cyIT+4u6ywY2rRW8X
pvfcu0SOWUXaEGw0wO9+NzzmtQ1tZLSfGV0SPVjdIJe9jooa9NJ0zyiS4WVIRfEArc5sran2sCqU
AW14lD0XY/Mr1wq55LbJDhRYuJuR6cAtqeRUDRlb/fyk5zYyCuHoZDJ0y3TnWOe+UBNGIzxoyhcd
bsNEW7LAcEr/ZzPzdNnn4p48DSBIrAkrNXNHhYi4RDkDhKBNgDqRn+3B0rkvDlaYvctlC5p7JSTh
1l6ka7KUQbFWFzVKZSA3PeSBu4ZoAfz1dKFccjCnLTxfkV+fa75CmKZHhoHnsvUPq6ArsWh5GvZI
68Txiy0RxhilT/7H6n+89f8n/mD7//l+/q//xM9v0EdsUhDJzX781393vG1OND2Vf3hd83Hq/mC/
/rhrT23K2/SN/+f0Zf/vl//1/Ud815+2glN7+vZDCAWxdjh0H81w+8E72n4+BZ5q+pf/vx/+8fH5
LfdD9fFf/3hjXdlO3xZDze8ff360fv+vf2Cq/uPrt//50fWpwG/99/jRvJ7S7DT/lY8Tb/G76j9B
ggKwLFiTpq7sqbooP6ZPTPOfqIsCYoQSrIo21antuWRNm+Aj7Z/o+QA1C1KBWElYs//4g7Nu+shw
/omyBJqs7CkmB0rH/Me/H+3b6/jr9fxRdsWepWXL8cXfFgXye4iaLKT7AeVDihPLdbZ7EzXJhi5R
Q3tk6UqpI+VZ6cziQiFn5vV9mgG4H93SpgFSaMjXfDdTukLTRhxbYR6V9hq52yq0SjRNWvogHwfD
fJe6rFai0QEZAwP/3spiqKbmWn6yetrurFHEyEmVqbUSJLe9kbYgF26i+kIV5PtZ9vmYgK7hOQyC
QwKJ9e+PmZoq4RA4xYVrmOCWZkkJKuHRja+6tv+IExrtUjD2By20wC7dUtMM/LU7/zQN+RQXdW1I
EM9PpzLTZDo4uR6OSU5vJeXtY1tINUyNrlmMnV37I2ujUxHFyC4kavvIsoQ/ml3Gd4XVhBoVw/rL
Kv5zqVxYGsCeQMcNzRFYbvOmgSwBl4LaAVAxNHpHvF5R8wW1i+Ltf28GLS7alGIHk9m8rbXmWluY
vEUcmBTNOmtl7RMimwv+zZl1Dp8WDj8AwVOf0OzwY1ZV1qZT92FKR9enSaUsHDV6/Xko0/KYvUPw
oCJNBrb3SUtl5kRFdS4dF3LZIU0jYwc0wRAMomS3wInEgTFGSIa44NH62eh3zw0LByeIA4JgcBki
nwsMz/c1qxs8KlsR6aGk8qXKWbofHdDJZm4Zv+gM1SgbnfoLXhgg+BKMPPxs/bd5nazjBIEDgEAF
Gdbv1sdRgfhd7eqhJeieuMzeW5Hobn82AgzAfGZNFNkmORzXRmYQcgLfzcSVJrEbeRbWTBkCSRK5
yyBEu8lHg44QS4mz58gd8hAhU7NrpBEvR6B+cMagzYR2/AOQxvalUoc892s1LsFjLgz5EncaWdGI
yKsklxAFcNJskae50L0II7Kjsa+93BmyQ6mNgCdGY2c9R7WQoDTNVb50Cg5WjzQTaSiIBShRrpvC
8iBo3R27ZkjDpjX0K94QeuiNGnFk0ljPec7GZZa5th+ZNPtl16Zyj1B9WIhOAn6F1zz4OQ7lMKst
sTGhtLejTWb5xjAYC1I1mWfU9GOIefXRkWxn0D7aAOFrDKFUIxaCWTm6LnrGUUPpM/tKldTdGLVF
AeMUxvg+mrTbFPjtTRLJ7Mix/2svVtKB+1VsAfGJmSqgS1lpz52VAVnUlo/CbhufpTXFv+lNGyC0
lPmJ1aK2Z8dioUQDH70q1oGj4LwKnLFsQds2iEe0kQxBmhVuoIzUvFZjhzfQABbjKdbglZoN58Cc
FaZB/cpMx7CRHbsdCl08cYM6IQQ2K0/PbPTLpla/cqwu9goG8nA6VPVa55mxstsyW9umki8hyavU
GwOv0LfS/ikBIiu0jMZckqqPVxUOcQ+3tLZuFGats8zSglE6INQGhHCJW9q+rQb1Bc0Q4x4+/WIc
DdCHWEq7z7LO9WLZWmGrMrFiZq4GOuKVSER3Q6fcxl07rGtVXeSNPXh1xxZjysstqMdOpsgS8E0U
yLhGFfhFFaEjNZl327Y3Ie1LahHmlKzQ5NlvMujthErN+IvdtSvDijS/gl5GU4FYsey2iWGYyLqn
jxS96WjxvepS/bUrkCWOTbJPc36bWRl4JuK0WrssdvcQ/i3WTDH1dckAqGZIqZcZCVF9EytT1V+A
5WAZe2sNuuVK91DGbePFQ7uBEPITqQyxdmLMGLWQsdUKIgI9RrpDJtHgQ2BQT71cE9SLG9KFCHTG
UPS8DzX05aP24bG2zzwohd8x8A6ulCZTV+hmjAOwMXQLiHV70dAenAGINbM0eZAnxo3qZNfpiFx2
o4JgN7MnEZg8VyNPbzJ+bUaa7nHNXXMnNYKu1MdbDsDpOqkFKLCa/LUHIGyZDp3Y6UkCjvk87jef
4s0QU6aBKO0wLYphJ6oBjF6xQL9yxcWKM+NqqOUKhDnPCH3ZyknLp1JAZ4715CYby4NSGs7RZUzs
odHtPosOrLyZSm/qsnX3kwayn8q6DDSlGUO9Ee8QGfAGw8Zjk2pvIU9T5ul71I0oAyhNEyRRxYHg
Io3fjvGR6eaWEWiZA8tYoSnlRaSV8Gx9ONG8HAJ0lb+OTrXSuAaxS3grruPpqd7etb0Ekwkbm1CA
kCtQTLN4iwmkewz7Kq4rFVhRBu2ksXpU0v4dCncxUqwJGF6psjKlPV7zXnlTEiMCvNBNINGRGcPN
AKfPq+Rg+FhVmTeoWFptG4Ee1+KvEcBLXmElS+kmL4qR3DDWPDppUu8sGyy9SsGxQadDcCBrncS5
DxnwbDmk0F2obXeZaxEwpJYSmv1w0Ea61uqRLJiioxQyfG4nuu9V5vh6ZhCcB6i0Ji4OcG4vedNu
ZJ29Ztmw6ezO2JC4G9HIN5xErYCMwiRYKHjFrOoemyRuUGoZnjvXvu66AnVb6aaB2pAoNI3SfLUK
leM5XG2dqsmx5NnTIKEh/PNdBV/xt7vKnSRn4GzAA0BxbnZXUU7VvE7tKnQVZRwWtJNVuVB7YUYL
AgnJD2ckMeWAlA4ALriWgKpRlRf1GAim19Gib9vkNk0LrIWoNzT0RxWMvUreuaeIwodeaFwtQfLa
yvtOMv4rNmtm+poCpZIVB/TV9WveTUG3m7wq6ajGPs8HFM5JGUfFIu5IhUp+W5zAv6FAOhY0X2/l
AJc7rSDW7clC0fpgtJ3il02V/NSZgKR6I3NaGM7Gqg5UNWMcV67NlYWAGt8rlpx+0ypqs1dJXOHE
Fgk6AodESfeMdQyk/THaiEEMgfYardB5sQHlpSQ+xDkq7jlOz4tAAaD3Gqy5zq1atWO2dLguqnUv
4/6UKBJZGnQ4jSfZ0R6lHajOj4dENaIuVOsGLSYMrShO4JqytiGjJZvWj+GKcciWlba9kE7E3oDp
rauFKxQdao5NicPMjNrixjGzPvMpQ3UYJMS08RS9BYONGRm4UYjgmEzF6R0vRkv7VskTdH5Yet83
XoXWbAjBRyqRQd1Kx/KguCpuDYvZwAfQBuA4qdsVJJ41t0AQoYKiJ8jzptilegbJK8VqQKrS6kbf
bkAmLMG1akir9ws1zbJFVZUGSMnKLH/sbQW8s2kn0M2ptMwZAlvPxgQa0oUOSryuLIYr1+7dYtGQ
NlrZVox0qa7mtgqmALO3/Dyr3WFFu47GnqtTmwSQpqoG37Kj+J1MlZGARnEN9gAxMDcgCkk/TE5x
vBeCguuw6mkFYS46kXokhWkv9bpQ+7BRZVXg2hbA3bdZXFgr/CdeuiHXkVUv+roO0c+l69fWqBT5
1iYNUAdeYZZc21BHlGXql2rfRGssC5YHgvcDGMtiPV1nQhfjg+sIRQYuItJHhbPU8KMEIKgwBdZq
k4HjrAl6CupGv8tcDd4RUA5G2BZ9d2xKFUcys6P+DqrXeR4kuA0qryYSRVEb6+BQ66gyBXEeF4bX
50k7ycrkueGPA9fCqhl1CMypMRjIUTuA5ttQx4PmDYUTgz7Bzps7i6XtU6JpysHSxv4JXxl3fp5k
+VuHYO1UD7Q/6UNN9ljyTe0LJSXdatDtngVqnImbwahL1KDGQkKvsmvcGoeSaT/HtU5QcYZIWA72
ChtNBTg4U9XP2hH0sOCsba/STkItkeZcvvGU4HBToq7F1WgkEqI6RGtQvVMEuU1ju7E8qjA4UNAA
d9wFjnDbQlN7nD0qikMB006bLkVMOYqtE8vspHDBo6C3dFxhptanA/YQVx60yMFEIL3Xi5BqNYrZ
rEhazQO/l74xIbqe39hap0O5TtEjoOjLflvmdgUib01GzK9lCxhL4bi89RQjjnaNqw7A48nW7Dwa
c+cF1Aoo9WCv8BqQ+FzcsDiXDXR03ZwseVu4uW+if4x6TW64T6NqZ/QKinl6t8mSzlQwjRag/K7D
MnAWdGq/hmPinIjZ9MehYbq10DSqctzTpdEucEyQh2LIVLGAbE+VLwclG3GAdW3h6a01guueD/Y7
HawcAJFmqK+Ai1Su5aBGj6NLdWvjYnWkoYYXJnHJQ7Jk05uZO3pjH3cIFtIeB9GAdShXpda4qEeM
jWzDqjSHm14CLOAnQx4daruNqA8+DxNsRiX2jFcKeyx8UHo36kJBFWD0Sry8d5yvpg7NdoSNaA2u
VcfjbmreGUTEQPraBt+PUhvTm4kOpl7mxIquBelNIJhpnqoe1zNV9dQS/idKF2mZhxUyG/cuIN33
VBpK6gsGbpAgcfoc7F12LW+semheXRmnUCSMLahtqEM7HhBlZE9RnFQUfRTEuDHNSG8CbdTiVwtL
ZF2MGYKH2snQAuBKibSJ6fIGfdPTYeUNEVoffU1vmgeb2XaMzWj26MlFrNVc1apUM0+lydQbW6Eu
mjSKScCtoQPtYZVx6VlK796WbDQMv7JqHdcRJA23klb1wXGV5K0ylepODAhc/Mgp+SkyFXVd5I6J
gpFacsfvUe0G1z5G9qz0yaj7dpvVdaBxWh0BCW+h46NRtJeXEo+xHippu/CKOkKWGm+jN73uzQ9Q
ZDEU/AxF7FuHKR8uUUB+lusAnwIvFYOVj8W4OcvKIC9qEbM2rI0ufixw8udeotaCgTncUUDP6kQj
A3KjsV7GLq5uO9miikYJixEnAAJgAp8Rl5UX2+4oPXvQcDXZZUo8vGl4jnSIcI5Jg49iafZxfqQI
GlCyTfsqXttIjt0gaZodGjWpcQ8QZgGGVKo896u80xJPaB2YNGK4L+Maehn0ZMS8X8RSTbEDYgcX
E9A5EsKXaQIgUxvDtbJyCt1gx2UUe8TQinXCFYHSbFc56AkYwRHqjxXSRx4yK2NYg2HmXk+V2PYY
H9mtxDmGhTXFMkAF3OuRlLet1Rl9kDlFsZetK+Fv4GKFXrattPCLLIRNQZpS+poIF41drFAzsEfx
hj/k3HJujCwzDb+xmYZAtUxE6qWuTGJ/FAk96Ojq5V7e95O2KWEMMUwcNThK+2R4rQTEFzC2MX9s
RYtYprdb3OiKIszYU4Sg9bJ0eZ3cIz1uwtvPkmfQHVqg/c0UcVWAeYdcSeiYXedIVtw2falnoa5H
ToeQx+wSn3YmWFMKYZPKb3vKaj92I+cO1wUaV3Mn5mAInsSeFqkl2x52u6knx44iT9Or7NT3EmiM
sqPceURgBM3RyOnBtssjQ4duY8rjjS216FnoLMt9AxdS7ye4IIcQ2cr2rspID2hWl7XWo+N0piPx
dspRhk4mIOUxqhIpiN5u+KJFJeCJtJBsv4JymjzQjuROaMOB6FDXbFsW6HUrsKThxC0N4dZKmLKh
fjZsAdm3IRsGd1dJPiogKdBU4hUKGKkQ5Nr6jndkJEE8Jj34rhyu0sX/Ze87luzGoSz/ZfaooDeb
WTySz+V76a02iEwpRdAABEgANF8/h6mOHilbLUX1ahazqVCFDJMkCNx77jGYnYa7hQPb2QpvUnd9
XVL0BdXI3uPKw0E4ckxSNh1jCyLgUM+ZDFZ+pizSIWjfGeh7C/RgqoTEwGvrIyu5lleBbgazaUTV
0/zP9fsnHhrwtJVDBIWoB1cGMOw+oOyfBncQOU6xV5Ya4q1Q3HtBmfJNFVbNvIGbeQtD+MC9lyF3
T8gNl5krdV+ATWBU5gmLz6VNh+SgUjsdekkkgZmDwMwYT8L1i5pM7re6SqYfP/O/GrKcq699N3Tf
9a/zk18nM//7Sr6LO92/v+vzq/z8J3+Zw/y/MXgBwvqHwUvP30X1+vOgBn/+x9QliP5BniuMEj8c
90BlABb7H1MX/x94fYfYl2EzgCHLOrD8v1MXpPFiFoLgLAgi3dj7eeqyWl8nUNBjjAObovTfTF1c
MCd/7RKR77KmMYN/C3/FEAOeT7BtHw16JrGpi6QXFYAzhJKgnbQI0WNxBpy1zELlY0JSxfrBH3my
83j0BYOkvK6aMyNNhM3rEcfuoZzlkz9Hx4GVF3E3503v7uE/v++k2o9jFQCQmILtFFCEmgn+2JCB
XTS1PDTQIA48pZnf91HuplX7xeepBko3bON2uaGRpHDO8L0j5jBnZypf3aZaqQg4I6CB3LBw5U3F
01tJO1hooCDMyHo4+4zfqQTUgTpJi8UMj2QGxyiQ4whCTe1dM1h746hYbrUOdyXmOucqEMltVHNz
A8FLnTlKt8VkBxdpDAplI6YbA9yLrkx3N9DuwQkEUkWJc+NB4LERClIEaia7mSiauqHiB8yREahN
0UCJPkofBkdelVSG25Q3l9L4ej/bUm6XyW/fButsEWhfH2xslg3jZshcQVE2kOow1vOLwowoc30A
nwufTtbDAWrcYVu7Tbptq1HvpoTWKEFLc9E3KcItk4chIMUYc/Avh/phmr1+z33r3niDiYrUL9ON
VWgsZnI70JfOznbTTzh6LcT2YBfHuQM0US/xkyTDu+8ZCw5x6mXo2IJcSZGPmNN2DgznR/9ZcByt
Llu+0FiWGW8xc5+k7JGka+68SqB2EANceKeuf0DYidiEpE03SaydZ4h99QYwwkOaAHljl7O2edQM
z0LiVEPgdOpSmBdG5SnSA5SNA5hqJU5RhGuBMTE7fRaMSCRc0Jg/othOLwcgEltnkV8ASI5vQecN
e0HaB9vHt0SnbMnCernm9YwZTwLWGZAktnGnGu0g8U4eOr8coiQ8xzjc6IXGp5aTfkM9lEylINcg
Gr2LtN0184QqhkdHv0NHnaAt2qi+uaROm3mjQD3RmLfaeez6+rFPGgHk2Ng3JoAe0KpB2EQ/rq54
I73ycAChMuRk25Bx2McTs48W8PoRpKS5UFiS275pbuWYkEyB83ztC87yGsc6hgdNmJlopO8VbBA3
FZ0e4BDtF1Xd+5dwnZkyTC8wqmtJlCdi8fbl2LNCBnS+TULAo6XDUW0B33MzGpXBxgNefZGqSX1F
SdGcresVwVL5G2PrzCKFCXDOuR2iCh9p+7D46HSxfyEZK9ixuNQ3y2Tks5gShGUFTvsQWzhbsc7F
4nRrMM/bBAsl5JnwS47G3tzaPlHnsCxFPseK34Te/JYGzXhOgo4fgeGK3HHrqiBSw90ibDXAvT5a
Wlh2mrHNHRGrcxUq8BOoNzyYKmDZWHrsGMeheIK3Qno9fJSdMwYdW3gfIyUTLK6vgKb4fmaThFy5
Dtvz1NnlBjtmnVeuBpkLtWj94BLqXjVCxTbnHyUuX4y3LphoukVvPV1pkOEu2jEWt/FHfRx/1MpN
qnq2qdCvZIZGDJTKGpkbdvHgR6zi8SEVDHvVENPgC0r/6mgkKoxNA0gYjlzlArxD9EhXT/3ef63K
pHzqY9n6W3cOIMRJ9FK4c42+rG7Y3iMNVn2AfNrDEE2pRYfmpIU7DeyRG9zMAt/ijXUccopaREpu
fIpHX9VVeK4TNV5PQDW+Dn48ZRUyEw+Q1WoE/XWA0oWm4xaUrvTgdviIDVHNW2BiN9Nxv1y6E0Hk
VlQ26BLkEqGFBqlmu4QmhcTKi+yjcPGlDmGPJ1kucMOMA0Tn+nwJtq7sXPyY47Lkvt+7F70B1GZx
vwdHsenGX6bodlJOfxGwcHxXKTCpTRoDSph7iXTFVMwPcSXJYfzorWLd4atKahMDZBDf5oGpvYNp
xan3HVS97ujBhhlQA2E1fIFdEuccW/GlF5LkuaSsLYjQ4w6NeFkCaUamxYbUINF7LaevChiLB3So
tV/qETW+55V6rxp3uAHyNm5ZCKMXii0u80CRzjC3k1sWsfbBwb9emMU1hygcgfnLhm4bnKsA7z46
zNlFezBzHb7ztHZPhjXii/7oSblbVTlvQ/VAUPNnGPoBXgeeh38c1CCG8DtHiuikAU+e6UCAk/N0
hhFLJLzkMPNoQZ7hAsWFZ4ZdyPSyY2gQAb1XYYbpDmY+QGVZboBoFV23DCc4YGJIZtkajxmbp4QB
wyxDp7mpaPmqKXO35WxBv25X3cjUie1kaggeJHGLSXfxswL4+DZDUHJf+sl89I3nXcCnGv86YM9m
M0+j3JoolAfmmhLfftV0e+WEcjtI2V6T0iRbYD3jZajGhzCq9D71wjCTMQ03M2wPblASxbmuR7C3
YghWOo7drpVWneDmg/jkxo1zNi7x3oHvRd7zhOwTFiM3uun8L/PSYe2Vi9oSXydbn9AnlZTz94C7
/GQg4S38Pr0hE4cwgIBACr93xO6NhdvpF0pwbMs5hRSi3VIrpgOQ4kPv27uy8gtAZWxLgddsouSt
F7oACpM3FFIlV7whLvs4cTiAV0BHAj14wHTdXMq4y1JeDzlSqhHNq7x2Q3ov2QIZ3TEbPZfWnzZd
ZOkZP3yWhOZ5mLucBrAoTs06Z4SzwrsdluZWeLR+1NMMn3N0Y880ivHAiLgClZ3sdO3652YeHZAi
guopmWx6O9caQdcrTtlFYwqnHjaCXV87R9QQtwGgrGZEvVWF/i6CrMyNiQV2EF/xgG15n4Bnq+CX
NFYeuqFo20bkNuKQkEwquGUkeJkdop9DjLo5+ohTiPHoHnSUvTR7n3p5Eg7bQJfm0CY0l36yZGJG
3ISGnCAB0n6wqvxOFM8ZGq0Mjg2ISTalj9BRCv0K5ClRUMMrzYIqgJAMjO+UyiIVVkXC1T0oD3If
E9i+hw0tmhkRM1wmGzWr9wTfLTgbtxO/M/G4h83cS1qJAgPLS8di6jxFJbhF85arcGfSb1M33/Z9
w9fZDDo6bPq5dRoc5OMlS+SlQdFlqoRjmG2vB5ykkKS12xJ4Es7WnVZRAablVETGi/MKbpsXVcu3
jTMbfLvpA2AzYB7x/N0ZgL/YCHxHZYMp99oSE39SV3kInBWM+V1io0Kgij4CSMvdin9XpYffHO+k
xfwGQzipELDibWU4fZ+i+QE2oUseeO6C2ghYclnugJMPpyjkNK+shBu6HczeiyLwoZWX7sIKFAyc
feTZ0W61C0pMjM0AVgLihbs5zJcUFiUBUk/2xFnC26SKL+RgxmxAUHbntcBhtO84Oz2G88YE9oZW
bndVQiJ1DAc8LiErMPfn4EL1QK8hnjigjAO2MObenLhd4ar2fiHIb9S0m+9mD2ypLjIo3lh5amOk
YgD23KVO9V1PDbp1z0YHDNIBdbeYwsWjCKLN5I44OqLlqUwnYHoYwJwlcBgDNxJYcEXJRUrqZK/T
Mr4ILRcQpCakexp7+EKXEx8PwPvBqAjssh8xtzt0fd/v+l6QDGuXPjjU7TLbpvGVYUzDFrjpwCmf
kR7hTUAVKks2UvkEc9ouQBI0qPmqg7bH6Zx91Grv2k2JPSN6wb73xqhbKkL2HOB423raWS4wyFqD
5KOEnzri4EwT03xPk1bJwrMlphapSjMg+fCyj+CkMvk0QCE9VZfBaJPjMDcBnMZQjA7uDLZBFNf2
fRSJ2dUGzBGqlmu1KMwtgcq4l12qAZ1IWR8xZ3IvEBNLM6lAMNaj4z0Zb2lOXhvV18im73JXaH0p
ZSihxaqdDbIg6pu4qxEy7LfkGVtA8sU0TXgxIWU8S+PAXCQajwcORyab5+aV+iiBI07EPogV2Zdq
RJiN/sZLAXYENZmR7mMixa5mVRF7u3mpnjrYaCTLdwpaFah53z2nAtNTKohfPFlAQH7qMTXyEHpH
PWzEzQSMqKO7ZAG2SZJ7ze07qu3h0LnM3cTB+NIHtNr2tb5izfXsLns3Qj1lu3nH1cqW8+emznta
I9NutAJ47JIcaIrB2tDjXLXIqbyKDEf5v9jM0+oaRD7tF2W6tEXUl+N+ZWs8d22FsS9fysLWHXgg
U3jdVxXD9YHCOA5DMc46cm9pW1McDPDMcapGFqChLnkT2Q45NFBIooOBkY9fLe1NZVh0VRF7H4IN
AW0x8V1kfHu+ejFeAFiXQ7gJSrJSb5jgDEUqHGjoqkE9DwTk8Y3fUbGTw1Tt2sH0hQZn+d3jBP0z
0iCwDuZxOIGDMm8gy6RnIutpWzdl9yibuD15qntonFrfAcSacuUC3d+IchpOOBNxWJRdcjTDiP4P
PPI62iw0RWM+B/EM2BFcJeCXgfNaDcZxsVf7eqdcmeQ8cbptpMbk+5QEoLIZ6MpwW1G1b2I+7Pp1
oBjKpoYCse1PogIENYXSwEd6FIdYs+6RoL+F2LeL7ya5xgwu1u4bq+1Op1pu64rSvRJt/EZmXV6U
wulvPfBTMagJ3AsApaw/2pC3u2gl4LgrFadZSTlqjJ596+0SB/MD3/GHOA8B1K/0h6RQaT0+2y7q
AAB3C1Czlfjj9ysJaHQNQccMZtDyQRICiutfspU5BKbkjJ25sU8Ddoot6cEw0rWlW/pBO+JWWMCp
AC6JXhWZskpOHeovdOyj7LOYtU9wSLHrF+q+wHIN5KZu5TkRulKe+h/0p5UJxXHEHeeVHcUS7nyL
KXgQG0eb9AhefXzBlxCUKiDJ5NKuPCuQT4O5ADGLHvnUnqM5lu8eiFnBytBa+tAHH2hlba38rWpl
cmEaUhfTB71raXubVyvnS3g9ucdsp/5erYwwJy6XnaBJ+IKJNA4DqOFvRGvWCF4wtc3KK6s/KGbm
g27GVuYZXjdIaHTlo8EEC9S0dGWp8Q/CWoIJ8k30QWODDLwAcgRqGx8T4E0r361ZmW/dpMO9v7Lh
5AcxrvsgyeFB6S/Mk++NY7xrtRLqEDelzulKsptWul39wbwT4G1hIYCOBwP1OYfz06tXLi82pNeY
IGGzJN2Fbod85ib+QbT4/6Dn/1pNRv571HPzKsr29dv7wH4GPte/8wP5TL1/VvUW0lMRL42QqlXv
/gP5TJJ/HLhmwA4wcGJk16yWKP+BfHqASz1YoKdwZERdg7Td/0Q+PfcfOJvA4Q7kcIRvQdLwb5DP
lQ/6E0V2pbSvVFXUWS4wTwhW8Ps/oeu89GYwwNIKMZVdsAX0U+9K5sdZtIh2V/pNsP3p2fyGxPyJ
khtAwYaoN1iuQ3gMh7v00/WE72JXEaLcYwY5ZYE70PvAMn6YF1uf54Q5OJ1b+mNp/qJ5+Jk5vZKJ
f77J9aIIeoEFKpQ/Kdx0fr1Jb0hGA8VwudcqJKehbRhOfojZCX75l/v7xP5d7w8oMmj8kBCsTO2V
OPvT8xQW7DsZedV+Nrw+pUuA6FqwrDfUaZAI6YYBYqBjHAjrr1jijA9/frwfot2fbjVBKoIDboXr
QTuAn+Lz9aXWLpQHFcfBPcLFfhFq8HOtJZLIejjBdLGcHrtUodiZjZteOq1stvCEL0+9AcMeOxD0
MJwOb7CuI9cLhmZ3bWicL1M6R8Bp6/aublz5knQhwLDB1N98d82KR8rLq1kIGIoTMAUnU571HwPA
kKgzxDKcR25tocq0vfvz7X5iO/+4W3i0RDiLoRNYVRk/P21iR4oyl7X7ZWWhRQYT5mEO/5bK8Okb
Wa8C2Se+N9eHXvq/MOITDHHNhAW3R4laPpMVN6B6ONh+Cd+TBvXIn2/q02r9cTmQuEFXwLKNPpvm
x+Bvs6XH5XzelWcQyI/4wSaU/JP9y2zt08f440r47H1sNdiFvPUn+Wmx8skTpT8M7R5D4fLcoiyH
c5HT3i1EDUfjVy0SLVl1++fb+/SFfFx0JeMjHiTFGPKzWxBEKanTasH3Gt3xGxCOBPV6o1IkIYSd
629iFvmPczrJl0avjVcfkr+90N89YYyToNfBcBFc+fWF/3TfZFxbCGetSLuY4OR3Oqwbg0xXDOg5
/YuO9DerB28S0gxMlUAK/XD2+eli1q/BaGrKfi9J3N4F1TgVuhrjXYe9FkJArb/++fl+HpiuD9j3
oTz04LyAZfsht/7pgl3o1JVKebd3lILbagCcXBcs7jDLD3RnebaQZrl2Y6DOjNS0zGmXVCdMRtA0
WlYl9QES1/QsaDW8mag3b9yTFrvVSP3tWEXkBAMV+fLnH/q3bwSxJ7B5xreGKeGvbwSztCbyADjs
MZtCZh3BvkzjVlykYFPe//lSv1v06EFSKLxgs4/85F8vJZJKDQq3hMOgp2fXG9yzGabxSDyVHAO/
ERfMt9H+zxf9zf1BRLFqJkA7jOJw/aF+eifLGKjGE+gTJxBft7Ev6BlNSrQXISV/SaH+zfflo/YD
7RuCemjZPu2JHZsVQmJlt6d6ZGLLoxq+JP6SFDZQw43R7nzwfA3TutB04WlMePmXBf+7e8XVP7w/
IF3/zLc1SJQcCYQAex6UBq0c7tCdZXplqi79i45tvZdPp52PsW2AuAY/hvXYp4Md5Um0bpYIFcCZ
dZyEPxyHaOkrSAsW/7EEY7nOEcs9HIn66yv9zXPGQHp1r8bFsXI/rSOF8M0lHCO5r5Rjdz7a8Fum
gI9iDgxdWr3M2Luq0ZvgqtFDo4m+UfxP9u/ViiAOMbOGhcKnV70MCbU2CeU+YA74noC7DqOmToFW
+YaXxA3hjtCSv/hm/Ob1YscM4YIMLSS8AD5VcKuY0FEDNs+yDtJLChEFgAhwUMERiui/S11C0iqO
XrRCMSyVkihGjfrrdyNRHyYQcQE678v0EuGHD3bACPLPH+f6pj6tIoQN+TChAJ0AfuqfNJccw6Zw
4Qw7Qgla3caVJK1BqER/+efr/ObJeQ7OHQ8rFnf1+cm16OnBQIGucgJf9rGpALuDSgg6p218IfM/
X+w3nwZS4RPUkYhvghfip5vqO0A7YF31+wh3vOMsrbw8dYTeLYDhLkBTItfUdLYC9hiB0vGf/c/1
jyf3c7n9u+cJ4XmKTAVwNrAD/PrSSI23qifR79smInlvgzdS49T780V+s437sKbC4oeL/H89w1Pi
qHhyYr5XJMQyXFA0LEBxjqUeq+3QKHTeVVr+rXj5zWGObx2qSNwZjqrP5soIFwRvraV8T7QIHgVG
W9cJpgT3id/V+zrif/vC17bx89r0wUaByzFOD8RTf/oASgg1ebtE3b72fXC6QcqmCkkAhH3HxxA/
YGNIwblN0/FhkQm9TsWYwhG86iBRKcNafUcIY3s31h66gF7M8Q6jZB+M2JG9wcYYtX8T6nG1WrHA
phOV+oUPEc++U95wj8JFPv35pf3mC4BkF6Te9exF9/ppw0LyDnz9BJQ9ngTJbyPbyM9jaJyfMLyx
f4ne/M211o0RBwPCE2ACsP7+T0du7CUSs5AGxW1ESpB1Rzg49gSozNqJ/evbAn0JJ5CLoRwq90/H
0AyGjJi9ud1/9HuDg5myQxOSB5TV+z9f6oPu9utmBejQW9NuIWlF+vynR8irkozORPFxTaUDinbk
gxfoRnLn9q3zRWgPdL+gh9fQlW5nHD5mTqJv4Ly2dwMZRZO1WGfXc2KXk44lfwiWCSQnvBII4Dry
twzQVUv/afkG2INWH7nVeAFxfb++BBXMQzgzV+2Bc5YXcvTlawsdywngLQO1tKrKN+Ow/l6HqgTa
7VKSdb2HSWzMFBRfQZkx19E3fadBAorRi3StsTm0jsMxgtH5zZiIaQcIHSNQGvGLMarMXzZtNFy/
bqVARVBKQc0bwgcUM1j3syK6HnrbNF4rIVAjIbgtvXmhEGrzdSINzUXQKwC2doj424h6AI+8KcH1
nhc1WohqLE83akoSpMpJmPYUNTSbU9YnKUsylpDgkSUVpFNwF0IuUddFMQx1Yl8W3bygcJmCdpr2
KTgQdKuDmiRgUtXlXERz07+yIJFV0TgSegQ0buA/B+AaBJuku2gaEt84DRNHhQndeQ4mjFdtr1gW
hqV3BSflld4+xGrJeuhDxx2UAd1byNqa5B2Nqhx2+KBJziDimqWOjzRt4gcX88hVxQKuUdClkEdO
e+q5QzEpF1pqYIvtXdWW5FsiKVSsum7tezwst0sjvjsuLGHB5V8KNrkYlTWpwbAHjiQScrxXCE8I
PJucYINkgfiy9ciC+7fyHnT9bymNq7MvU8ipBmeATxewlwfmh6DB+C2LDl462LNKyGJ2rbuON0Td
XpVMtWCIzHgdo6DkXnVz9Tx7kHSArwXbAhZO5HvoDbJIUh3YjQOZuD6FVZveV8qnVwJjR6zXQEDC
m/QgVksNypqWQ7gUZAEToDYSPDEaW30GSSQFEcFQ+5oqv3G2FghsNsnxywDh4hsWQgdNTsjnlx5U
hMNQKwi90IU0O0N9EBmSPgoLMQ71LarmFoy/1r5g7+RfXViwHdYkETCwWvmYltZs5tDAf0Gk8NRr
vEbiHSHljQf0bogRYctbPm5EsKTBFvYwXbSpwQ28GkbklNZTm/abZV6MXcUAoMm3VdttmQM1xgR6
Qu4tXpAlndNdEyWGU4UT/KmKGkT79LQ6JhhdHogvnK3gQXKeUw7euuh08hIFpD8swzpNJ9CmsdE+
xzLCnI4TdoSC8Fvd23BL9QQLSYxUMBhP7oKpe4215nuBk+BO26a/D+vY3w8LmlDjdRPyIXpuL7lx
ggYsLZ8VgxtZtemV94aWZbhhPpyJZhs0xyFYvEOpopWz5JJiQSd7cmCvGPH6fqG2zg2YgUcY0UH/
EBHwpkTtIZnLBRO7g0NGUQ10YVnXTFCr1VEKo8keY+8tdRW8LpM6KaGzApi3KbU1ptDOJJE1ELfo
oJLZ0TSDmKbNcIjtXE2St0lVDVqdAPwGgcF+M1GwOgSDfHhJoDhb2vJkFtAK4pjZM8NYXsNcqrV5
ueogMS+fIZmDruTCDzySiQqyHNeGyRc71tisMfSEosGAFok17h54X6+MZuuTR1DDz+DqLU89ZpW7
aarc9woDwO+0DMsH4kTd26JuKNjuOOexc+7c1JRbqKDrq2mh8gRBA4NQlesqztDxdFkYKfx/PGJE
D2rBLqlGeQmHHedN9tW0FwyC3nEhzi044eUX4xKvsC1GWbOclmNgo3iT9iGOwVG69lZpC4cbwyGd
gq4wH5xJb0PhPQ2ODyCYCAUotp/0gnkkc+aLBmNNmO6UEo+rg5A0i6SKH+hIzFPQoM0rIZG0BbSt
gkOY59j9pL35axJPAkOmCdVMMzowlo0lCAcbXkOkDjKTfzUjiYtvQh5MN4KmyxMU2y585SYvn2Jj
5XXlgyO5MWoib249Y7ToeAwjGlglScaSi8lpRKZ6rLUcQ3QIS3wInTNw+P0hs6LRMOKv6oJOpNoH
KGaOYUqHexKysIe6Bp4RWMSevEYCHSPZzCD72DScBtvS0Y1buMOycjlGZast6qH0NHEICB0Dak9V
Sv8+lCls8PCemwNenqe2HUJQdmXD+bcIzcqdBST0Nojv09hAowJPgXdgk34Rg8bQjCeNDTJP6yC8
GXxsvlNMY5gZE0znWie+Uy5PL7Q2ySYuI4H59WixmTNf0dcIgssrLWtxHDurjhrCHthXhI55jkY+
nV2uoyy0SBLuy3bPp9rJhOs3W793kckL4lrmql7t8NmaLVSTpliWAPcaegZaQUu2LodTn5r1eoKg
hvgyRpEDPwjAc3eYr6bNc0ugvWxiT+/dYIQTjTGSb5Se30MizZkgw/Aww3vgJYziaZcwU994Mux3
QxLLu9YLx4LHhH2bA7E8yrFuC6WQBe557Y2Jg8ehZ2LjkHGE8cA0OWCOTTN2r466Q2YayP83FO31
S9AGCOBNwvLIfRNlCyZ1cjOBGnEIZ98BVQoYbp2RxdcXMuire8GFi/y6gTQnboPxSs1R3x2NDmEb
h78QQrk/WbwE1pY3S1CvTFIwkTnpcLKFKVi3DgSf994YO1ta+tN935FkR1liiySsOMSm8pIEFgIN
kIyBdItKJ3dL3EVzDlCTkk0byeSexRO/gT2NVJn0CKt2o3ZRnQ6x/86cvtwGrT84uZhVBclkCAUj
hzppIxnkOXRO5SFEWGKOp9+eAofsZ4wb3nzINA5gjNVAMoLQ7iI6plDQ27492XkZvjGqGIPwKCyh
bA+UBI1jRHuWlzFI6hOGoJAdt+J7S4x7KSMYq9tUhKAquRZhH23lt5sKPC9spp01OcjZMio6EZkb
cMO9/ZJ03cEDiwTs6cq7mOFrDXeEiF3K2V+XtlkuYFla7aBMRXs0yciFWaULznLgvw7oA7KEtALu
vQOULonvNPkYQX0LSSi/daA8KYKQSUyjEG1xgQ3rnfmpKBZUKxeDKBWMGax4tVOJBR+XueyIPWid
pqCeKnsqKwwdINmHCYGOywI48JwlU1fnMvDfajv2TxC8T5t6Me5zNYCmp2n86Ep3yZJGeRugSI6G
Hi32D9WUQuPX8QYCsbTeR0vHitKOCJ0TIdlX45zmriv8E0WJ4I1jB5Y6WsesxO63wex/RPo5pyAa
Knbnacp3ddmz86LBfMBvW7EFlde/auDucAvXxOWSSNi+OWOqAQSu6ilJh7uedUpnjQf6PlReZjM6
c3LA2u+emN+TXI89fZxqwIhk7Oo+q7q42/L1EQ1xM+9DMLzzuIr6fdyPZeE3zzj9sIsLr3TvA7dZ
UPZDY78BAIzGxC1FdS6HCGwFUR6dYXlNmIdQrQGMRQ+WGntXdAgKHhUouKQH3wEFzveI8O6LXUR/
YVn/ZOjUv8R9+jbIGaV2jD0QPur7sQlBJe3dL1CDd9c+9oVClHy5jRsNmgWl29oj1Q0zCySGyBSZ
d8hcB/fdEwvkv9GYG1BwUISgse5Tzc9ONKRFEGlVUMX7iySFmh7OdfB/pmPGh7o/BHFVndGEQL4a
e2Al+LMLft0C8nJCSpBT2W3g8/t2ZhK6ai2R+UigdQuoOKU+N+s3oHNFgzcDXjxquwnKBA//QbFZ
CC6rl0pABMBQPOZuH9F9nSxdrhaWFKSG6B9E+ha0Pp5iM5iGwuNiLTT781wbiA96/Qgh/LRp/NAc
YcsOErgDhWiGcBEwNd2oSp0tFG9g75HooZ458iglUTXIPa4M8Lm5KfwKyrQQhkTnutUscxcEDllO
yA7MeNDSLY/BqJ741VSH8qsUoNTFYrozHf2wKHC2zFT8yYyl3Y1ofQqvG+8VEosx5JHhY1tBP9PD
Z7kYmrE5lyRNcwdEykDMx9aRzsFrR+eyN2DCMNgX7F1VJhvNIZJVRA7HhZf+17Hyna2O6gEa6RjF
mUmmhyCA8wKev8xiGYASD8EHGIb+l6qFewq0JkvR6hEr3KU9IIFu3/N6yeoQTjqt28LdVZNKXKaj
lkXTw1XFG1VwlXR+fHBZ+9UdKv2oqQr22NHtkfYasCFUKEVgwvJtnOGCESnBMAf1m8chMuYVXKDu
JoUrx7Nn4RaiQrEzPPEv9EiHHHPyHurl1B6JdUW6rwSwhC6YZDFLf8C7a1eVBrPiO+RLFfhN8GkA
YZAZwMyVs3e8nl2m/4e6M+uRFEm79C+ixWrALeB77HvGDcrIzGDHwMDYfv08XjPfaKpG6p7vcqRW
qlXVneHhjpu9yznPEXkfuxmXrkm2+M7IdX9WK9V0PqXT3rekmfCR1XHeGYoSHMt4OAcHh/c04nII
WFDjXumHMTaKytt5Je6SKrApPnGDGGut9s1clbEzhN3TUtUQfArOwrmp1K6rVxdxHGePoIdJSvgY
twLHJ41pMBpxWFTt3hp7xMi4RxAMZQ6gGQp7wkbLarpd0c0++GISF2Y0ar8KZ+M5FWeFoaBNQmeW
91bhWfctFeDRoKo7EWiK/G6kIx5Qfj7V9EwRP2BOxiBA71m0OBCARBxrA+L5YnYWh0pvRvh8b2pZ
fJmrKe7qHhUndq27qaXAn4ztt9uPZew31S3UmTCyZ9v+lvmUx7pv10c4H/XeNnPUVMVqXGok5DYa
b40A3RT6NZ3s9gZF5Jrgwrobp+mTnQAmrMF8byskdoaWdaJz24jsTozxYKKsq7E708uO1WM3Se5t
huDom6AU1Z0zR8iZ9Nma7ILGvE8Ppl3kfNuXape7afg2Wzhd67L4VXnzdtMPzCtjWW5+7BcsP9xp
XA/elje/J2qr/ahyJGEYWh/mUmIltTlzfZNiJVKK9WPcN7376U6VifOzNnawfZpXYxjSS4C7d1+l
ALAALuDVIb4nspdsvfcW8QV9YU00XNw8Urn/VfWdjOmbrGOYu+6LRk0VtY3oEktLQNdjUzpRIWqf
66PcYCrxaWHV3MAlFZB3wvDGqjRSb3+Wh3lYxrsaatVrA+2KC0WCXu+c6jyzC98NYkVwi/X/BcX4
YZXzcArdHBVvOKmfo8YnaqrlTta4uoyWhxtfRvcossb7Zdb9m+3O7Q1mky4uVsy5W7AU57BJxb70
kcZVosDcAGFH36hUDs9rNc6xbugf47legjrqlqK6OOlaoa7PvzeTDYtGdwjtT5jgKqbmbKbMVaOp
7Zb96OT2Hn/RlpQNdCerxUwYMMeyDQeClR5Ihi91dbQ9d/teqEhvgCxbu3lDsVg447MjiDZgxZTu
GsRAyUAk728nxdXn9MZAdcA3jxESYQI+C5KHEnkABAdOx3e/WOaD53ZnXeX93ZjNNgLB5TOs1J+8
KP29ryx5nD21YhELzQN4gOa8IAN0o7oT0x8DKhfhCJmcXstwzd/roFSAlL5L5dNreih+7bRVOBFF
E/v21vzIZF8koDn0WU2ze0ZVOT1s9soVMsOU3NkIKI9paQWYZsZMHMzGcuPl2st3eSb3zO3Sp2zm
8EqzrT4W6BefuV3x5HUtMS9QQeK0qxYJcsaV+1qOfJMqOD7I5fuBglFW3WfazMtR98DbF2wZu1EX
uIM8C1eGH34pZOJnNYfpoUJQ+sZk2r9fWwAt5E2aN54TZjezrKGUuaYM96pASUyHrnJcLnQYFlZy
7M+Y+MhMj9xVVWDMesmSzXNXt46tTJmQtIy+m5PBXnuqY1ZwQyLnDUGrN7/IeWn3kkn1ya+qh9zz
nZ3MKMHzLajJSK3quKwwaphyq04W0xcujqB72xqJ3pRidsliGjxgKGjm170YVbVEnqUtvEYAIXe6
KJ6YWbERQO06divloO9XAJvCRSSOQH6fmW2958fMd2kwpAfsZPpuSWsztvPN3dWNH1voJ7EWVLe+
Ln5O2EmYIuJHaZmY7dF17/pN9HCKYbVtfagvsxOmx3p2H9QsFVMaZOL0Tt2rCbAaP95iI5nVhbGT
c7q8sxwp4sajk5am6L9nFl0/0duXj6UxrXFI9YWut8sPWKacW2Cw9kcrfKJEMyptJ2pA6vzpssw6
XP1iYdfhQwivqBZ0cyfLrOqTb1iXTHrvUCXQ0TZoUYtev0rLqi61C1otRCudeL277ZowGH9MQovg
sKZXBIgLVAd1kgvzF9PNM6LmKqkd3R+crta3S6mqc4codZ/bbv7pMHStIryDQdIPU3dr1+mw88Oh
+LaDorgzpj440Glh26TiO2ue0guVgcT064fHwc2MWI3CPTfNZlLDjgRl5kH40w+kfVG5GG69afEf
wjBjYTOHPIUyoA7Xa9vtxcBXlnYKa0+94DBMC/FAXnEVbTkTHS9T+lqLeZcBoBVFW+Xon7jpMAWP
4UJswsJ7+GyOTmEADsmuoQoms0rqF/WA+58LQ610M9QN51Rnwy2XNbLXIPUv/SiIA7/axo7arprT
1fdqR37PfKf3hvRj83N5Kv3JPF1BG28WM6Z9tVVTSCWRa47WaaNFRunyqdJFHMuiG/fAuQB++giD
kd7NLkhqv3w3A0c9W8rt7zLYO1yE5bxl8cJJJtHOGnBzwqwKc5gPeM8zufJ3KzE1WbLCW7jFkOOD
8qyXX2OOYUL0+dWYaoGiSOU232+GoR5lWtmXOm27l9LKKqqJdqUXnFCo97mYLhX+GpjL5ajx6m0E
YkVbZVm/Z6hRN4BEmi+zEYzmc7FAjl7zto2x1hbipiFymAaul+UNzkS2/VWvgzzxl8J+J0Cq/x50
BfoKy1t7sYkfKvBC+oERGdiYHtq50Fy9dNw3Jmi0/lb5rWHH1uyJY9+b/u+1QD+4cS5+Z6vMggt1
mDhajsu9uhhWnsY6tK7gvEq1l07gMSYFy+hfjCx338K6GX+ZbdcxLYRPCyNoZEc6c1R96sGcEgJs
ebm6NIqbTKP3qoCnvdVh1X/jtTc/+ZB9UDVFqHazbbiRzsuuA+cVZBhPxFjj33QMZECIC4P9QEvH
/L6yj2nu2GR1qYGMXtNpuBmJmAJtIt3bfGjYVc0mgOuIqIHeIbboKooMs+W13QJrinvZGA9oqa+v
y0knAqK70iz3FJj9j2FdvDBCLM2f3ciJh7uY38Tyw3sHecmtp3PgkixU0uO6+MurTKEDHuZmDc+l
2rY+soWu+tus9fGeoPUphueymxFMpCbGIb9hTVpMUz48T2VXWXu3Kd19UxptDgHOqZ8ds82qq4sr
L+JxCpSTmJVSsJqa1gGlE7pMNmy+9akuHWCQA0shLoQc0WSzomcLg7S5+JBEnsHxjIdON6DuR1/z
hgzrwFtqITfKKP87yyUWCPDwnoUZlUUzsLqtBjZewDyZbsSpv9XPjDSyD8bwdNCh0bl7bc3mpxz8
4cz8vMRUX9Zv5lJOFbgV9kwwp8ZD2q7jr2HW4521LutZeKUuLiHr3jsGsvz1oAfwEV03lsEY8pzS
0ae4gnkwY+TJCPFC3f2A3ZrehiXOFF+yQYW7Wh6DVLDGbf01+7KMrLzBP4OmYSJtZtopweAJxioN
0q5iaElCshmCMjHBmj37TQfnrYCE1yRYjvnUs9RjTzkE/FflpAXWUMd5YyIAcEYVneKwqIflpwy9
/qWc2/EXlgPbZ0TnGD8NG1mmJ53+hammQXO3SpEUQeX4sDqn+VWZjnrH7ADzxWqDN3oGcec72bJF
dRXeSiWoD4CpCi751hCRP3BesTalHk8BPCZh3WV6X5JOfWsNnh2bi0FdOXKQ3vE9IAZiYThbxaWu
0TA6FihYIG0pywPtBOj0ceGZHx34pwCfOApAJlg8WWoq3beACX2Lgcnhg+hLj6WEMms+THAQl6lA
nuusakifUFhw7zIMbu4L1K1JPwX5bViH9UM4tmlN8gdz1Qg75/gLo7tkANpg7UfBsOZnBGLem9M3
PASD6H7U9ih+Cycvb3IAsYwh15njwRxRPY6G6zdRTWcOx3EtypUdg8mXp5ZXnUpJsKZOvNoLX3K8
jyxjQ55Ao+v5EFrN5mg/YJGGnlV6DqwskB5v2RRazZEZ1fxqYKs/mggc7h0WBjhJTR3XMw8u10J6
m/uifl6BEr1UYZAP58Ib/N80O3OTyGnku1GMSJApCDYDkaohqcxG5HQH6mjQABL0lYw35ogf9YrP
/AQWxh5O6PHzJ66iHuO/qtLyJFZdHlXgZ+om4/vRxDMrjs+85tGu2F7dtRXfztWT1R6sDKdutWYf
bKd4O33LXtv7eQhWio48I4qHjVG5/2txrRGgfePUkBh/04njXmD1xB1XXr/fY0ejcxdYDYv5daj2
VzGLR5PdQjS3qpnznh/CXxoCXa8dmOzRHNrqecTAxCoqLcd9eT2ZWy6Afbgty43ppfjQWtk9tUW7
sDmy4HRT1HMDVYJ/zcTZPNhlu94ShaF4D9D9PmC2l95nVasakkCZC4aozNWvEyo+pKWpx4PElM+t
2jQiiFe7FPV9Pi7ToR97eTKNToKwNczzuOV8FlxynYj5gBlywy6CgbzwZ5JvFWc72Kr0vvbwrSfF
5nDOeankEDF7w3mjpTQPdQmx0iPt/UnxfN/3S5Xezojzd2PuTUeDSPm4W6ipyR7aeJOAgTXjxZ/k
AGaxbZm0tkaQGue1MeuVtCQeOBv8mQu3FIebbbNzTdqqp9g2mZIectY1NyxMtyAqwa1BOARHTnIN
NHcm8rp/WTqL7+IVS3I/dYDkeR/EMe1DI66cRvXJrCTwP2/wzpJ9AiyVAFmRbXXei8vTfagGoyFO
vZbez5oLhSoZm8+xy+bbslHDdMMqlCtrFIiMWxf1H8VDeQwXzFm6XLx9mXk8KhMb2rgL2Hzg8+S+
MPN1fnXNUVA3Ki4pyPjoG521fqbQMkDBBhkP71iG7CjzDrR4PPs1FybVoX2hjdf3az9hDOtyd4ny
YUDGXy4WWN7xXlvA64IW55pouRsMY0EC3S3GWet5ODOa4LfxANEOMaNx47hg0IQa5U+c8UY7DBxV
o+dm/0Go9k8dJb6MACwAXSVCkf8bvONBISbOMFDHasTNOteNsx/lRjEA1gyAs1TEbo65ewenqf9q
nWA4/AdFzT+FQqZATYNCzneJcODPfyjlKj6kVAs0Kqm++lKqxX4lcan4rCb2LflasFFLVe5eOrtP
srrXh75pydPLFhsOyDQO1rMvNPsnS88f8+qQyfjvX+A/NWfX14fYkjA923NQzP/j9RWSKnqszf7Y
s+KKaq60ZGACcwzqCSk5M7WHf//z/gqQ/D8lRvzA4KpY93xUlwin/qHwNNQYjNOohyOUcE4x19Lc
FPxmItjRKuJ9l335RH+UwEVnOhGwbQD16K83C4XBuPv3r+Yf0VN/SUBNpNOYpJCGW+4/HUMY1aS6
4miPwOJcrBcIQfnSMM8997TyuBoZb91MXSg/Ct39Zvo3HoZZbLuBsSQMm/QaG7ul5icYHEobZ1HX
cFWncN+yUXcndeWgRBm8PBZWzEGZhgZ4hCSWqBvKcuPU5BwXsQ32AhqCTG/962n+16/433LOvciG
//yTAPa3IJb/N6LY4Y+8xqD8/5Dicv2o/7eu9BoS87cYl9v1Z9v8VH8z1fF/+J+mOvw4/0JNJtA9
C8t0EGX9l6kOu53lX78miGyvFcVVrfVfprrgX6hhr6YIqlaUvtfUgv8V4hL+K2T974UIjvHdICgV
/x1T3fWn/032ZhI7gR47/EuZHXK+/V32lnu69V1Xou8PImdLGMPQf+M6s/3/JE+zxT/yjfiC+H9F
Tni+zer9Glf99x/msj1ACNzahyXbWEgO6Hi2vWFPQBhIdGruQ42udK9rnH5nzuAx29Wc/CwB8m2+
zHZhurHPKmuEMdHZT2vuq3cXZO8al/Rhv8zZVR+UiR28I6IXIHypcCUGs+2oCtXERmlPBknjJH3n
1kWyTRo4r+/mvo6RhrFItKjeWXastkcEQtXlVtKLPCMQwAcmJjc+Q76Uk2QJ2rjWoZET7J1+RfWj
vBHC70Lz3h5r9ncgXFoJkou5hARvUNXpjcuL+dnkDkosQ3W0w3JejT+84tlAp1f3zxiN5j+MHgAo
BGUHKAbDTXrgp1o3Sw1NGA6vC0htrJd9sFaigfbtjc5h2NZcJxvreKiZEC2XK5fYnGNF3kqZSFe7
v0DHhPDIMMdFlTvbgEBNZ6PmtzPvXi2dax/YGXh0IHzmCulfl/3IIcV4zMoMFzJPprCYDyUcibjs
2+m9K9Keg8nOxYsyUadFCDUbNMxppl4H0x7e7JX+PF9qDjG1OeTPQOBoJWo2j5eUu9b2lKeTgHwB
tX6LfH/xoC6b3fJlcDRDvHZSx4qk7cJmmXVD8G0xK/Y7vmoY7U8WdU7dKKONbcHwDLt+RXfgVSwq
885sfveOu6ioUP5mRWYwdB+CXurFk712gBQQlBqLoCxvN4GB537y2QQwX0gNYukz0/sN+Rdc2Vr6
+mtQvfnhmV3/sK4bNviZUXkeD/WASISaX3/7hAFZAL7nECHBsBYn4N3DfA7ASXmnNXWM5Y/XW2g3
GBzY38tUWqe6EBJ1pm3VRjx6/ogadLbXP9u81lM06b5yI29crtbwSYlL6hDujfiwvEbpoEzAK1kZ
IG9hdAIBKaYl6FAlQl1ARy3M07qOw68BS30dgdZla9WkYR6S4DmwLJNkSnR4BbrJiNGGB6ium8q5
7zOrRwFgmPpJBLr8GFVpN2dlGuW7WARsz3QqXCfymiEAftvlJdT8vCnTOAMTRFqBBSqFoOpK5wc7
w1L8AEWhGpDmdGUdo03X3e3mkypy9DLQya2Lu4UmKfCQ0Bbd8rQObGNY4F4nwTzU7SNaQMGXLaz9
X36Jz3GHFIAvrjappvGgmawXUfiwPKsW0iHiriSMEg3LhkDBmyViiHJpFjShTjN/OVMNiG9pDFbm
1piTgriq4GoBMa/r1GIu0H5RzvyWjp3f+gFN+1o3rK4FuzewHtcNXiJ1huSxVpC5o9C0iFvgGBiN
O4PVy53IfRgbW8AGLQEwiMxzFi7HRmexIY1ZUKcH23HWH5mSiOXq3k8B4BnmQKsagpSTAolAOpBi
KweXxIMV4+iFiV3wXrFLh+fqM61jlOtZN5nhuucORtJL2LgjObN43jZyYHqjJO7BM17H+ar26bOS
MTwsIDaFyNSmOzNAvrNbR3v4PSyMpU8rxxtVRGVuH2lVAUj1Vxq0JFxm47WvxZIewhyFyT4TrGqh
HIBb2HNyLuNR8UQuiUAB+M6P5T2FBCO7xIAfc9B8mMz8Gdiy5rA1pPwgmNVjxnFjvE65hFYr+ww6
RYeEotlRp/j3oRWyx1ayZ4wvmgbmbA464RGt3Mp6uEMcGQEPdyFWpEUzMdrTpGP4LUCHaDUnFHSe
0D7YuZVchgTkd/EaSFJlGBF141eYm4xuzc4Q+GPU4ALG1N0g42XwOrSMfveFWpPnehQQ5Xd5I9GB
Nf2AkGSdQ7uP9DhwzWRlZ9UnkZcc0jnt2+dWpam1Gx1d3jY+s+3I9ER5KOfOJYmvmML6RGuCoMgP
rO1XMA3yoV0b8hyM3GGhrWpQ7MnEmbbtAwdN8b64drn7EtV2GEF+zocTskt4BwIDMgnDvd05kTPC
+6LTnRGu2fPy7m6I5iML8+8PH8amnZQoVwFS0LqS8JMuHNwDQRFQSqg8FtbiPBmIxSbZJrynzVMg
mi5LGo5dm6arhM3cZVZJCsHi5Z/VEg4fRdPC2B5z4fUATJbpPoNil5ItlNo/t4IBHye+N5JLOYbM
VMoyn76x0Q9s0YLFI9Vn1M0JH3/tnAtSZcJLy2dHJs5iDQ0Bk0t2M0qnZKsPqY1BEoRy5s2qdv29
8LwrYlpmaCLhq3foAy0I6YEO0D272+BS2W6iw/NvdGyCUumMfjIYG0T1rWyYOFa5Veww/JHJyxbM
21B+hrzyTdvmkzRo2yIhmd2DSTOrm6Xj5Ew6vaBGB4WclrHLsY8THV7goyNDGwg5Yr4fme+OP2Xb
29OlnTNgTXPXB5o6qe7bHdAZjjWsUsxTyAIFeiVl+WauqYm5BT49pBQ4Vsa9C2h/PYPUaZGtEqkO
zCtLja8MF3qOWiltmLnNiIN2go2I3nE1qGt6GkEuHNDVbmPGe+9RGZknBwWsyVq5UGLn21rwzgxl
+i1E4dhMUrf56FYq5POrdf/MKDSbyA4bCBDqjZCChyAcD0TODFf7sMl5AryzsatgnzAT5OMMtl7B
MK01t4xHJvyQ2cHEisUKvib0aNzLYa0O5eA057R1/XPNtOKyukZpsBEo0WIM/bb+YXGwvsqK49iU
3ZcYXWxc6nYcbKBUE8MsFa8yUD+QDBk/BsQUpAs1qJvVOXehl3RemZ9Qm5mxLtS+XZ1l75L8zAVM
7xqqEM5afQLSPp61QEMWoT7l346NZf7xBBxZyFU+QjX7L6xbJv2oYmXssvjNqu/N67ZYs15NZm9m
w80YMqnb1KtgAW4kV+AR5Fd3DO3dWN3m1cdcSS5lAQ3fiDf4qjGHvXh1Vv/Y6PChmhhH1anl77Qp
nYTx5b3R+SbLVtJ2M+E8NKY3sNDSlECRhte/UX3k2b5T2C+DfDQYWowiZMrBjqrJl5Q9lsU5R8yD
eHI3q3rr0KtFFCuKlYsg+6RTiu0u0IoIj962W8qZZzgg+cYOC+sLD6IXswNZnB04IEzKIP0AHfni
R9C0HOqIJhqXi4KVdc9Uat3zcBG9JHqLtwe/Lw4A6FWzb/WJs6CSzEL7vTGQiA/kEXkRoTDpx2wD
+lx8/6RR4izHxqRAjCrPdP8w+WvueuB5R8uYpuvK7q+Plvs2aRZsHf5cqZiw1ytt14UvmRqOvt0I
39micBnqnyLLws+RLKneN5wIfptAXVLc9bSzEcE+6Z23BWlsMiJGuUMMGjYMAFgMko40z8ahIror
CWecL10xbnuf/cbjVo3GUWYY7RQsw2b7DAH4P/c6qy56Qt7DQo6Ih6J/KrfRUVSC1cQWx68SDPfA
XFXdk73UMtFAm+WD3drku0RZHbGCSiTmAzRoQ2O/DQqwBDURjgey4IxbcnyqF2dzbvpOb/wP/YbJ
Fd4ZzlAYa7p/S+f6pBnbPG50e6xRWyFPq1kah86tkgWBQaIl8idnNDBdemJHUNodhjQeqI3aZJk4
eJ1tYCgGDSjaGu+71KAOEZ+tT/NgfVLAFxnyORut44icbTBQjsxZy1tP5OdIuMRkEp3j69fFbOpH
ZhJUd1UX7rVTpsfR4BDQVt99e6Ox3rrKzvbSTJnmELMGuhNPOic2GhvRB2RJyQnpTtagozTaF5Mj
uGIB1OZlRHswH2XT78qggcE4cL5kBnrYzjnArgO+qihGTYZnMeow+FQtxwNaATRNngDUtd0Huuji
HJn9BafeE2u+RwuXQ9yMjhsNDgw1sTbGYUpZu2vr3SFevM3U76God9t8BWCxlt4VlnAPxlTu3VXX
5zVfXwgHfcPGM1wsDF6oolZ0K+WPsLdP0tl+eq79tVqDkFFeGeS2YGGLnB6JLvY0KHMdurW8976d
eWYEDUCX9BR4UCNP4C2QzXoXuPO8t69aEQTfNB9+PURkB7PDGYOtS6Q/LxEbZx9NOwl7DFV1e0N1
Z586sbb7uZYWkq5qP7nNG1aa+TSJnGUHieZxv5HVp9TIcmcCv5htJBKM6OmjwsncQzERAkRu1JfL
jL5wcpivUEDuOZI+c396EdoalzjLWXsla9E6sK8Z0d+GbYWAZUBx2VCORkZddzjB3A2iFNrHtnrW
nf8wFtZjq8DrmbQpw073TXpX+OIBxLGxH+2SUouzgOfNsf9s3qrYGgZmePDD9nNohotvDrzXFV+v
sDDfHZaku8VOt9jHMnYxrHn8ZBDyu/BDddDYmFD+tXDLsuKG704awXv9ERgg68LpQYoAttkwkhTD
TeZ5e6OW00XZoHiZx16bsQlVkau3Z9fPPtjG0z31qXMM7HLeF5YR/tROhXydqCSNRIDchlM9oEKi
P7D5HSrh83u143szhDeMgWmBnWDPpPrPxmWSwwRTQyKkcdKde542u4cWGjxQ8GVJ67OW6ICZ+v5I
42XBkWU5lCjHvRVhdQVJu6caQfYZs+mfwu9KtsT8I68RJiywgIgPLT+2CgYCVqXanBFCp9YP28qv
ztng3M/ytDi+2NXaWKgdqJMuFQCu/caeK3GcFEYu/gxU2CnNV1sTn5KKw6j4yL2Q9DXkgMUwYwaC
r9uJiwybH+myoAn3xa/RMM5EqfwOhb9e+m68D2wAfKA5w/BiGNZjJrbytl8RGDI83tMv7JUbHC3S
fOLCrnyGj2txZ2fOQeHKjXp0rujsguCeepuQCp/SthyND7vllxJzrXZBgYmpMuun1c9crqLK/XAo
zij26mO6mi+BXzxuK1RHZfBOYvAFBqZ6N5Z4Q1ATfmfbfAPaJzvYeJpWrjIA+N680o5ny7FY6zmq
C0WzJ9wFGUKDRt8FaR3Y3XyDmtZJ2s16X0edX7PbLepXI4VDiB9tOCLBueAngDIPi2r+tAkbjtHE
mgkZRYiZpJ5OuVMOaTypbCsipklkhyE1um9qs71p8rn5KBEBfWb5tCbklVU/eJr0hx78nqVn8RC0
hOS1A4j3rAnvNiguk9tZiTtk28Qhvqm7tVw/4Ds2034dZflY0btgMAp687HOp9/kKSZNaG6RrJxx
pxDw8Y7mSe9kEMTHLxjP+jBbxm0HLDJh0S8/utx71DPSXh7gGxg1MONamM+dQFAjw2r7KGS9/bE3
h0cCmJ7LNOHRJWcxHFaOJqjdAHHJMc335eKYfyqNDWau4Qrb472z0IYGGwEy2gp+bOSGHX0bu1pe
AkVO/X5vFdv4we518egiRH+WIf4XSx4C9M+XXk6YKcbbasuex7Lk10+bz1l3c4QL5TBkzVeq2ocF
829Z4aZqLfmADMr7EMuVjWw271bdvzgm0MkFfXmC5Pi7x1N76+VMylIbZqqA3tsU+k+emuPZYN6C
9Qt0eneeLfejMsbDZLvewXNWxiRyQEvt8bQO8uo1hW9ZVkt1P+vAeA23/M5g4ZgEjJgATStv3882
H8s0BhgoGuk8wQqjNV6ykZvLAIfuEZ1nOfQZOXokAnbSH9TcVTTmxaNzRS7bOn83LV1T1ppBpMYK
U+h6VoE+GtbVldvBzp+wTSIUGu9SPX82vfGHKa2OzIFYsWCmXGsReSRGQz7LKoKCW25qv7Ic7TIK
ktsafa8RGi29c8e0ATv1uHNr3MtDgB0jGcUMQZ1Oimy94LuaWUqH7ZAipy+ue3hcAKs/s7VkOsMI
Dyg8+vf+hj70J9emjzDF+OS+I/J94Efz27j2jcnPhpba+Ttpmfeji9w4bafm6h4qnGhDS4yqmdV1
2CP4xQSzhY1Fl462ka/8kUWx3Kfo1zgOVJZf8FdxqxnDDjZ5QoH1UvloB5M586fsQtTD9pTVzglm
fU56gw6L2HOWP77o570R8KvB1LlLlcQG4o4n21teMP2m9nXw6ieWN+EelMdm413bHI858rq1h6kF
04sZhFTevH+Ybe0Y0aQQc6krLtVHcbDDyJjGV0hdlZRuZe/hFHHHjtn15be4haWzQ17jJpOVei/d
xgG15KMVu2HhHPNu2JKgyEw8CjCvb82uuOm96RkKdAL84iAtnUhHrH8IeoDwNDK+iNhbBbuMUXek
msW8/lK8fI/5Mr44x95xIADNzjwqrJlJVzIzXmcc2K6Mv6ZJlp9rb7XtTjUb19XCc1bOqj8ams04
AQk5gu5BJ73p1cwnG/MsnOzcZXDoSV34Nlt2/TZDQ+0e1nB8HxjT3XpVZrxuM+DWWb1N7vQLA+4u
TDlJr20jp9LaMNazLXajAZ8JtqT0RXnBE9uNABWO1SMDkOC78PQS05Z3+nMKkI6GRsUMYsldRu9Z
eAnmkFZpdJl/pNJnWFtqtKADvQlugZi8OgCYtvgJWni7yHb+RlW7b+VVoQqm6qTDADtYPf5prQ6z
8Fy9ED51mBb5vhFqiZ1tw0PQHYnX236uNuVUg9ZGdVaF0Y54I1zY2zkw/demL0+K5NCq2xwW1K0d
kyqSzBXDSiO/KvQBhL8QkNDGNfWg27lM5qsPDgfmdZn1wSe57mzfugcPS+4WjebiQK0npIzxdjC7
jADKgz0OF1IY0NaVJTaJ0WE+RcCDibN5m2jM2u0S2rlzrrBfnPtWfafhyPIc5sJHnf116GWTuikm
5PHVWnzSpZk7sswmPOvrTTMPH2wCAWtOOVayOg8em6qbb1tuFTUj2ugZzIClR8PUWYQCYF6j7BT3
G2ODZ6nWi0YBcgfTBmJubel73FHPGC35FvdAcq9a+kxzl7fh+mRypiJeeWBMeF8MOV0ihuzDFfjy
lvrmty7bI/lSUIjN+zVk5gZ28K2XthlzANuxp/W704XIGsPm3Q8m/6QmzH0coSYrCnkoFdndMxbL
1eWsGemYiOwiMTYbT5ng43BCOb/6U8eoivUbgkiBkg8dN2aNF9HXNl02Xi3s1tVT2GN0pZHocSZv
1tHK1mGveucR0ndwCfT8P6g7jyXZkTNLvwv3TgMcDmU23YvQIiNSi5sbWKoLLRwaePr5QHLYJLub
Ri7HalNldUVGBML9F+d8R9+6lXnqdJI957Yqv5vaIi5EorqDn5vuYl+X9IaEC/qR88H1XODPBpC+
NsopR4oDHVs3ya0ilo2sJwOYoc0pmFdlW6ywrzLKtXNb34qAgmonU//bwz5PlyoO9uiF18GoTcam
vr/N2Z+QykKkuI+DiXiA2dxqkz1FgOxkO7clHvFk1HuGky/EUg4o8cmA9ZdUR98bvqdy9G+cUXY2
I80Qe3/WvucVsu81WeyEfbZdjx4k6PeMCeDrTgEpHNmP5WTId4aD79ef4xIrrJ2medE4I9O18Ohi
oAJL4Nqq8TSyqcAythEIAYRVJEuseSBTZOptOr3SQoB0cXLeMR1Sa9piFDOEceGRaeEsxrKSxbfm
Sv+cDAM3ZQJofESFvh46PT2i/QMFZ9q2OjNgYTSHqK14Uw49d1AZ+mt2hhCWrUFtyOjcwKlK+TfQ
WiHBnYdjTbPLUzRVuwA++lLpp6ztiMkYHrj/unU11Ok+NvPH0iv8dVJEH1NqTeEGEgrOKKUIQ9j4
rIritdM2W4e8FeSFGlykJgyBupYQgdkIY56zYr5R3JqbqaHYrO06+y1n7y0xTWtdBpa3AvT43RLM
zGDVWlsROXqz0+ZPZHlUG+KE40OUYKII56Y9qYiM696d4HHPib2vI8Z84Fvah7Ca2w2ggeE6KuSt
tJvk7rZ5CtsiCIltDYvXgi6kMeNPP/TqTQ3LNzTNLQEqrHBH4VyxR5kH3fHQ9iIojibJaivTAzO8
nQqzYcKKwXXXO2XwWKWN+mXWBKcN8cdUhPcp2M0tCYMN0ZbhoTYCMmZZkaLckeZ5dOPfRLN1myoY
vpyg/DQkzys57Y9o38pNha33KWyC8D0woyfWg7ekD9xnSeY8p/PUEUQ6t1i39AtLQj5IMRM2bt32
I+6GsMdWQCSLfC0L65XBW7Nhvvk1Y/7nI272DpmKWHC19xEliEE11m8uMByA9riEBY8T96ONwDqH
5H0xB7Z+JB0xxdHdO4ZFvQVI+JmnZvdjVJWt1x0JJsdiMD+8OEj58oKXsWPcUXqo9o5T0Dr50U3o
Yepp8gQoOgyzJkkearaAG3zZkj5cLv5CIk1cqSARWHxBSbTrJjS4jrgWfbvNXKM4T3joscfs0o5J
aG7sVJfedXjD7tyxY5gYz+nOHa0TJi0yrIwBEBzzu4b36Ejhd+wb5xZPZ7pu4eRrxEbx+DJgH1nZ
7uCTPQg4kbyKcl142KPLSZHeW1eAvbnSd3ZAViawqCWv+/eYRA/ClCwDtALWrajaQu+BTt5eeT0F
m9U40W7kOTmbpdiPPgB+tztroOTBWgR4dbAS1Am8+P6pSzG8Gm18hDrRYfvLwK5no7qP8+jsRvMh
qRK9JKOzqpmt8YRK0iKkbHK3aZcy5wrY5REQaD3AnDFhBgzD9J6xkL7i6eCPXQD14ZKNNKafOSU1
24XhhXhzaAOE+n4PtsWSy3cbtIVd5Z0MV1vHxi8wrvRHh4gBsn5L+YYvJsGWbBRIgLxFXUcUQYFb
loECyosaz74T/bLCKrowRhweiqqm+wuo0RjmSuIeUEPWD/ys3bfDNhNrq7Z3VuRKtL5eU3x6bSy8
FfhgChmHXWGxDRHiskWfWp82paIs0e7AbiBA6kZIAhlV+GGN+scw02Kgj1x6eCIv412UEnKcVR6N
N2zvPd/Q8TRNZXYVkm01tzFjuUahRC9Vg3kOQuNqbhr12644vRg6fKDkXWKRlHFF4AhHqkqF+9Tq
yhAcFqa1T8fQvR8JROYecRr1adUxyBx3cvMvvyn7A2s2Jjg5X0BCHAALABxdk8XibspC3VRqFOc2
Lr7ambjnxurXcVcS7uTY1JxenOvHWSavPrFQ6yhzo6307QOLQG5PK6RgNXIyPgjkpXwdE3wTNP9B
UlTPIbP9XwJt4lutxl/zgGoqtnJ4/X4n7VORzxRxiAM5+/tkQkLgJHZ0qeeqrKi7kB2slDfDNUkz
QRwbCdUEo41N/9JM4CdIdavfsEujMNQlHlDcbKFm5aHUgyglQxrJYtrd+BGCelY6iffupmSnb5qs
mp94Vzhuxp5pOpFUlLVmhbpuXfZO8UtrxdiwDxKHPjUiDluV9Ze7HD7dPO7jBFZAY/DHGVpt05l9
ocQ9diDml8mj4vnZ0GsIMrEyP/6OjDH2ONbIhwmD8Wo3ndi26KHXudVUJ5kG6pWdEzr3Znot6ia/
nQnL4WccYk5Ey7rpkxCDlCg9PqWstVayzew3uyBrDFJHw8ZlnJ+qcIyw1Bt6g3SVzXfATUbSStrc
B0kX3nVO/RIEBUdJzRIYE5WTxhcFKNnYynSwD4YZdXtEpjyYGkeJI3sT4qofLkK7ZiR/djKio8Gh
TyVfzvuRiLOzNQkqmGHGfEcfdtEQzTKC0dYNLM6j8nj6EpyyxHWl6Y1oXc0ANg2ekJEg2UunaD4m
jtYXE3HKCX/uTjUKq3FPHcVhHR9kCm5rFZrds5tVJvt3IDU2txvROeIz6cxDPRi/yQrtNpYI76Pe
qBnoLbmDBnCKDbr06r0esc7z+C6zidyl18y68BHXWbKhQskwD0rjMTX9AFSB6JtfqcDMkhXNuYon
eZV8Q38AGoRv1PoehgtZNLwDUb43Ggm1u+ghngwe1aidx0iJA2con7FBtpuCIPgjdFVgIIMgPYVM
Wbf1cH9jhWeSNIXXekZZJFmY2W1+IwRrMcVZTBJrN5c/VtuJNSv0HuMN0QhmxnTS0nZ3pj3v1yY6
ewozdt1OG+0amU7PKXbPZMXBWm+CMZs21RwPuxqb2K3nesNXIllj2RGbodoPloadPNkQYMmnxkGL
bcsaXr3EsQj/acY12vXoLcSf+cpUPvnupGF3N4l253UTmeMT6hj7lKSAPhcMV/QScJ4dRhfnvi5H
bw9zu3z2YjUnGxvkyBr9Tspr9w295gcgVGUgag81AuOCuy4l7IXMRTbTCe0iMwcBB9B/p0GuJ464
yXiA45WiS4h/F6ni8ypAMW8TK5hXFkiXtTWCqiRFIF13wsp+F5XZffRTFh3IaieMFRLfNRlgoQQT
6iXVPom8dS/wEEj+YRqBjzehpvBmixhLTp+JhfqEiDxu2mQ7m9h0UbPb4kpkCoHYKHeehYpZuIpp
BIoCp4e7YDbRLQWqvY7dGOUsmQP5EgVxggRLGg3pfb1Mb4UZT3zvEUCcKW5mg9JuZP0ZzzPXVV4W
JBwNkRhOhhrsX87sL+uqmog5mUbpaQzmeB1HHB9r4PDouXoyj7GVTTP7QRhw0bnN2+qxbkpaLm/0
EdOHRgJyDWOFgMBSzJs2JJGW/TSqfBahRbSz6dMdR+gT2gTi463Gonp1ms+sGofbqDQJRg/4ShRt
6N8IOJJbB1cOvIbB+zKTvj+D95zH1dBlrFjB7qwiJfFCSgbRumBWLMNXY5jaSx0wjQg77w4NhY+H
kxkabaiYoNEsGdO8ntnfhtCrblKw91C22mWFmhCKnDiyRD0yDkdZhjgn8uaNlq1etYuJdVIxV3ft
nKpOsT5kFomparqNgvQB06k+SSZDSMacgqGdukVEtMEjS9hPIByFoTpy8YG75YNhML2TDoB5bOCj
psaYveEgdDlx/+D6WTH7s1ZBTztlMstd10VHYordqo3FjGMN4/29wWGOXEsib6Fle2EF0ewDY/Z+
B55PtIgqEeetPAHLkCc8DT8iOh+GKF6m8OdFT4lqcfj4bFTWaYCMYZn3YK7OyC1ZEaDMfqSv7DNr
1hzDo6rID5zccRNHnbGj9qQGRGaCCWmOc5Jgy+AVWgv11TBaKe0yCrQnETTjCeE/0oF2UQrpJL4z
UC7ta7IAPgCcx6+Oo8WriUJCrR1/9n+x702uhkK0zFlh+C/McGmHZN1fozY0mVlkC5rMbJUZMSND
1xEHg3VqvMx8jUYZPRCfo1ZCGQPBx8wPvxlx1ufQTJ3bbPS/C6N5jmPED2QF/aT4RQ4DKjjsQ0W2
ag2MlYnZEAA/b3H9yY2DqqzamWy0kH1Y6ScxUc+aZRMzX+uBfvTcdskN9DjWsotvc+VPDY2qk5MG
4zXfofIfK8bmxxkOSV/H0XVwGSW54Tdurv4dZNm3Zbb+XdxW3G7Y7bqNgXaPJVmx7aNkq4Jk2mMA
fqM4cx/mXot3n+Q8Lr4lIRGWtIe+XBSzsfOS4KnC5LFVMggPRTPTo1iNBx0K1BtQbR5SC2/ktMbV
mMKUTz5TIklPQy9+zbn1O+fiOkIIq+ANTUvJ9zRZfndLNk95rgb75I2I3jDiH4eGwJlYWhFC2YhI
W/uKb1S/upN9FlDs4m48kRfLEGPC64ilCpEcsmMgGJhDkQmxjKQPlJW8oRmdyEdPJyYmjJIZBIwK
PthgLulaRnOwfRYTfpXeTAlBOOOYP0xj9Ag8bty0pb8Hlk/0HzRivsgB+HhrTZlQfIxqmO9SzNw4
R26504vvtCGLnIMF/QyIteRhYGR6TMKquid5iJ9Y5qZTMm8Hg+d70CmkabUMklIrdu8UNtF8z0xd
Epybce0saZDDfEqLwKAF4VuxMggVfelsCwhTnYnomWohOwVl/bsp7WjnBLnAu25kVrJa8PHRSrty
uo3dEi8886s3RDvFrTNGploZQ036UMf4c151MbA/0JE0vXzJDfvSamynkkrvOlhF+qRlvGThOTbn
b65zZMJ6JHAO1WXLREHocxw1mxh9qijfrGpxXtmVgDFJZ1LRQyRzdddWwxVg3XbWHa7SDklgZY0T
6Wm5fQoHt64uiJtHiDq+WQ9rOZYRgwiQMs0u9Jb7LBLB1DIASDAQNW0GaoxDlfVVmAX9VyxGGi6P
FKv4s2I+P3N7AKvgo4fZkv+uREYCckx3QU/Xz0Z/Z0duWxOZaFXPmqDZ+4TD0363qrx89Ie4fSb5
iqD5sI9ma5enks+hn1wiEjDJ1noLqaC4b3rVCfAZQVF8AyiKsuXIdeJz3BvgJWUaG/0xTtFB7IzW
nINj0VTS2PrlRFdBD4bxXiUjtEtCJrCc1WTQ+4BmqjbfOGg7i52IHWlha/L98lI0ysTU2qaOPPZj
jsEtmslvuVhjwRAsAzBCynFtRt4LwjDnm1m/4KrXquQj0fX0hGSQlQZ5nNAi/Cht2p+cm4n7UrB2
YxwGohQiRT+bDDkdme+cqZTepo572zvDtAIiIXrP7d/nhuv7UqVZ9thKr3uM05o1v0dYM5KqgCX/
RtF1m2cni4Npi7xdWk8Qk8hAQhxB9iJgiNZfTyEbowOBwqZ/z4iipadgSg8pIWqRzuGv4msh0IxD
aSO2zyYPimS/Q+yFqfyOLWG/IMUkr0wWi0YyDUyDZLMAfeemZgZoAElIp4mlnqJrsUJMT+sx7Pxf
DtKe+JKGtDT8xCr/toZIX9zGjAzErkINuy4kiPlMKJr1O0vQRaKq8NK70mA4ytd0tpxDOrQxj9w8
YSeomBdlJ7+u/zQxgLGFpHOy6XjTjmYTLqKcdlOMRukQG1XYrhxEf8Yhj2p32nkMk2rc9amhb0ed
m6+2QRrZah4TjFUl0C/GHh0YmD0Ymilb8xBhmOOkaDyAiC20COo3RKVWbFYAhQiibfC2xcAz1z6g
FBRJsRM6m2qY2/h3VdeMiNzWQraVR5hynpIy0YxJTSu+yapOOiubx0Aem7ICkMimCavVYE1FhLp/
zrtzPKu02lR0bs5twQJB3GbxPDUHX2ZztR3Yl1YcNiXsBT2o1D4geB3hvOnIapLDYEmCN2PWkAwX
yeRF+qS1/9pavQtqwHOs8hzrUHMzoz5UwObwBpwRjg74srGVUHZT8L7h4M6Z0CUmbuCMvZZkIpCl
am/Fcd0e/dSxSeJyoT+vZhsn37efE33U0f7UibokDWajV4too+lXC6kyQHlUhzdBGo7xEXnjPD5S
AJRU40ngdYsTus+p3Fz04JtQ5Y6Nk9ewx53gzpT7nrcsuUJQ7Xh4hdk6JLM6bXVTAkr6rIbONHeE
gYOmHeJaYEEvkcSRFkm4z8UpWfFwvSJEW1OdYgGpkqnONoypw1+Rj5IZASRb8Wces+E+CLIqA7lT
pTOUEHS91yRJ1HTj0KAOHKdp+M7gpMCWXvrwsqy2dH/3njmqV6+u3YoiS2flfaQJ9z2mRm0sM20k
mZhKFZ+CDWkZIDG3EY9mjKQKlgkseVS+ZaK0elyAeGKPBdjCgawrsF0wZ0g4xSISsh7G9BNu2efl
0W0WcTYwJC7t7rXKCH/YMGyR46nOCHx+qCyUfNywbB8pDkfUu4x2WEO8TQ4Q9ecK6dtwSMi1zy6q
UKhVbDAD8a5DhWnzGaB/3Y85TrkVGmsfl74XNt820XXjpjE0G3IxRD047dhrrGNYV2rYMK4e7hFH
j/WWwEf/2oeqGa8MqTviTk2iYbDKo7T66YdwLM8m8LYnpNwsz3gvKWCE4ZCXFIVx4N8P/Txme3e2
UVuSpExB3MdRHe0ZJ6XTtoWwAenP0rRSSPDbj7EDtMI7u4hQYwiGSH7QT3mnOgwQlfm6tV8qiqTw
MBqidRiUuyRlR03tqm2PY6M/2FXFNeYQsFncSjT8A+mLZccDwpXrrJO2nn5FaFxJUo+M1EL6mPSE
3sOm7nZ2iTnylOCrUzvIoRnVh7ADonTwHDDiYFn8Q3+KCqroxrZat35l5lvLCOcvB+FuxD0NmHij
2tF79oXfXUppIqXMMm3q69R5ljzyHKfxrm1K50PZuZVtzSRrWmq9zCRtl1b6i7dp1OxHU++znKz4
S8GRQi6shH2H7EfxXebvmm/9uGn2gz8QdZzZcZzdxhlW+S2j766Djh1mLiLBkR4EtaS0HqjIOVX/
sHjY/i2v379m5LutforHtv75aS8f1T8aA5e/74t9Qx2HUdv89e9fTHR/9x/boo3b6b77qaeHn6bL
2v/8P39OTVt+5b/6P/9iy3uaqp//+MNXSRW+/GkhLqu/NectvrT/3c23irr247/9+r8m5JlSOQpI
P1MC03YwnA4/TfsffyAhz7VxB5NLZ9EG4fb7WzMfo2LE0RLJGAksJr/pL2a+JTyPFCn++Wvi3v97
2XzcU1gWvGN/fhv+8t9/m2aBqgQD3X/5YYVcrMGeZfn/YKwLmdwo/GDyYDvMC0p85pvY8lOJSF3n
B7Dt9UkuqJa6wIe9Zv7BOEMRVjYt41azfY4zL30Rhv0aKTuBYuBXSFmydoQEgK7fS8ANutE9UVh9
xmDG7cE4OijDPLh71SZikvlrNKvoHXOZ8+AJkoxcVmlEHSwqGBPMW1mBfh0a5qgttprwhjvHPjWA
StlwucQi45FvCSlFnEBss9EyHYAnjdiBbuFk9zJ80Z4MpoNV4Pmgy4sCqOZS1ztTVdODU9tTfCdk
Ecu1sDSJsaJ2fUwX85Qg4Xem1t50WYP0OFZe8ZTmZrL0GfMdWsPhZPkIvwIrq9eG0hmiWqe4MM/K
3kGdTCeb/KIbCHvxwRkJWUaPiRMEIWu5NnFyfQZdU+xIL4UKU88D5UJUXpooH89hnkH3MuUed4Mi
I4CxtXZzFJBmCxyWKRUIeFuP8jAMMbpwagefmq1WiDO0h8CPVb13mGybZVbmxM6vLBblIQ1DdQM2
Rp/pL5p7mq1HzZrqEARhh7/FIJgZnTiLCYYqobIvBAeOXwFbdmY+03RVadOfoIFP2ywV6qny3OJ2
tpnNslmBs23BZ97kXq9fsXDbJ52hP1khznSPUylClC6VWxzzVI24g3vz1mPv9Wxg+dy58+JYKdP5
fubJ5GxOs2bLgRaPGy755gEpDPN7s19GgY1PlyXGaN5DiC5Xo8gUz4+hzzppD/DpYIixsTgyjSdI
vk/xDYSGenUt0je4T18FJrIzcyK15PSFr0HfYQCaOahXaa/pXCsNARCWxRrmanRQS3IidkjSC3Ln
NeEMhyQZqQMmeJbp5AIwDQMghBZGsHyCLpsL+nBhk1kK6sQLBobqvBjmmaX6btn1YUEIp+oIUjbe
TrFn7v1aYaGqHDVdmAqIs9Wl7CbnrmNpmk51TsPHBl0eAGLBKqFx7e4GRwQP8WwDzJptk9snDDIw
czPL9NtuGsN6G0YZAPsWzKLHIDqxUEAhITkXUW5eoGbOL64tXA9wYN5Xhy4MzZusto2n2HfEvI8L
hsXUWiwmbddQ5kMNh8Zl9USwHhm4OjHhZja9FPxOHTJdT+Hf55FdnoZqHHdFCLJ+Y5lK3MvQZXwv
pbs3rD997QZtoHC2Wyq1pLrEEkQwL7LsmOCaADpdjHt7C4FdfuCGJqN+UMlFdAOyWWMozhktHyYg
JPhsbfiIoDsoTXg9qb0YO6ao3aJ6Es+GaRWXrF+m80NrPCi7lBxK6PVx06CsWFmFPxwdu7ePFqLq
3+7kB/ehGeT1Zqpa+YSIpqUyJ+jb3EQmZJxtgP6gBH4U1Lfa9swQVJ1JcBtjfpnuBXGJXx1pd0fH
Q366alqR3SG6m05dlqDJTOJFRj42DW5oadnl7SxNcV860t0x4UHJZ0dhszdQxaPepgrGPzCInKEe
G98VAI9x4BwOzffWS0p0Pv5QsNNjWGFYXs1kK17Gn8ngqTserom8Z4jqzDJnRnqpUwu9MurER94p
JQqSmDVVQ211tvAr3rVZwjPnaLiCGatzk7FPL28m2JjmuvVSOMIVFry93+TuMQAljF5+SLMromL3
xug1vuiMIQsL00lt8tBGyDVGYEOk7nJA1k3b4nZsxREfR41+lyi6M1Dv5ib3RP2qQa5MfB97VML0
sA9lI5/d2I0fHT8ff1Weoz89KkcEXLaQhz4Yh59/vzT5FzAE/x8BBqx/ChjAt1H8xH9XwvwXX8C0
/0iClbIcvoZLRcLd/+eSxDTVHxl1ecR3EWsDr4S0mL/wBew/UkoqA0W3r0zpqSWZ8S8lCb/HsAxk
jKZnLWG7nv1v8QX+IRXKNy2Dx5OYR+VTAnn/mD034yzG8T3kxzkeESCEz4Lx4paChX25P70MjFhW
fnKT9kemXOmRfAMCfufqOvnJn9kV/2t19Pe1EYkPy09CqSUdmt/ldVM7/U3KUtdExBhgJT1W6XDk
3EUVJ1X8y6bKX/1Nvfg/1GHm//SieQ+lpZCIUw7+QzmGCswyohwXZGsEnF7FVo7yZgwc6wACxNxV
Aav+NBzY7S8AoTkumXzXWbKbJYUG43F/+89/IPArf1cY/unFKz4GilNpI2te6ta/ffExOLA2tn2Y
7lrQdU/4nYKD55vFY4+aaJtG8znt2gQBkUk6Coe+rTalZxhnnynD3lRxfp5GTAgrOHAPfmR/hM2E
uuzYZ82ORfOuiftt4CcfdCNmhrE5ar4DBCaIpnPC6arpRrV70t3aQ6clQyBG5Vo4r92cO9t5sSN1
+SkWLlLy545eD/ubGK8BLv8ZO/FFJUcfa81vk6yBOyIWu8/lQGyN5NoBPGU7LOSmC+cbYzRYzqMB
IE6lG8+Rfw2h+21RVx6FlzzORRqtZMi+Pcjma9l3R8dtg89yxnndZ/2jaY7tWZVC33k5y4QWkvBd
pGvCnp2I/IyeTUk0V3pDCtT0Gc1z9lrG7tYm6YYA8wj7QsncX+cX7cyXgjABLGtsm6f8bbADie3X
IzEBXnLjOhcn8kE7+Gh4c9bJJLvQJ3Z3gVs9D1aktlhomGgl3Jtr8j3SaJ3LCO9z05SbIocUXQ9R
vbUx8a/ZPQVnt8bMxzmAJK5C0w+RSjtrr8+I98nmd3JTUbb3OigoNvHGiWHAvgaUpuiMiegF87WU
pb3uauNUq0pcRD1/sxwLry67J4oRn1FpCMQVeMOKKUeyHiXf5GQyx33OPA0qL+27k0Vqo4OS3VqN
9iQPU4quOHfW1Z9sVYu8pLTq2ybDKQ8bY4/t9Svxq6uV88WY7edpNk+FoY6WjNPtlOfvlmu8EEb5
xjparYFcTCQ8OWzZnSE+FDmrhdBAgFWS0XCeERxSMPO5Rk1hHCYjZ0wz5jO2T5aYae3pS9oSiUKx
/oRKHSO+LaKbQM7JQ2lRxLaZ6X8OUSju/BzZLFvpeVoRQeadXFVHX00gm1twDy6ibQRJK4eD+L0J
E/8cohQ98S8Od33gRsdI8NgnswhfTa2CBwtJPcir0p4+URHJq5UY0a1v1PYmYOAKDJd4t1XuCN40
N5X+o99HyBEyllfIX0xEFowaP/0cFNe2Iv/4mBVVf4e6bjz6DgLb1s6qE9Rs79i6yIqHUAwPrWrm
fEPnpQ9zE6cfRTLNv9FuBQhcYGxMVvElO9N5NQxVf2AnLu56PxyOHby0h2EMh0sOuOgSG3gl81T0
l44gi3A1AFY727bt3zSVW+6nufUsfKigma7eVLeHajKm50rH1h1a8P5iJxPiiXD4ShtH5yvp5sNP
Jq2L0xXR41yZSEM0znVYMwcTN1mEBHyslVhZdtV+adv4BnhWfRRG+2GP1S18AWqPahuhX9wnWrBW
yfu4pd/BPdW8FwNnF7LwbeWDnJrz8SUlYupQm9346o7miUAf924uXp3l11czPLKuo8kgMStLck6m
5tkib+/UTR4QMbx8Ql1MYb/BwU3j1RSDRWmW5ZzsB73x1PvkTsa+Vfqbt4RYqo4BPs3XNlNU1RUd
G8YBolRT0G5tvZMj3Vt76vW4w3NGdtlt0M8HQlg2kALoN3kmkdmsOvEUGNVZ5nubCTYnrQk1Sn1m
QdutW5OktSbemCOAYygIcSJPHmZSuK+vFeg6q8DjguVNRORP9MdugFgRWud4nHcVCtohcjdzuRuq
V92f0aSjlUGvRPADCjYcQqzT7O6rGwp31ZMLNGvSxzhKGM8O8pC6qCng1Xd9d5EMtJPkREbAJkxc
dI/1WtsfpMJvyy46AG6GYu1UcOAQHzLTXieIVNcKeOAxapgozh2dtSaH1eoOs/XI2IatuVg1/W8B
fnQ7wYIJdbsSnLC90Z1D3PUDxOogDu46Ve/tmuVihLEH3Mamn5GlARxfAWp3GejDkS5gpPckIPkU
tW6JGo9tjXDXoibC3rgP8bz6VmVuneWmmed9Nj25HGhdcptU6kyvu8r6pyyKPy3vxynBakLcz/YV
0t0NqYjXerywVnsUo3a36AqztWuKu0g2m7mavcuINGEM0X2UAairnA1g5eDnpoe81oV55gBZ//O7
HN/0f7/LPUIpUZN6UJQAg//9XU6OadRDN0+PMZqmvowpnVCPqyDbaI6OqrZfigLQiF2KbZiegOvJ
bau8Nzk1TGXHPRXjrukdf+ubZXgkTy9r2bzneZFeoxKXqirkpgr1ht603AyGKB/IQTLvukI3nIrq
E3P+rZ5pmsvEfAv8ReduINiX5gE3DupepXeN0zwTAAhzru/4TsG8xXbj8THghDIUcQb4AJmku946
AUO4GaV3pX2W28EKype6VbD8ur74JRvBXDUpT5MVPRnglHd20r+KXq3xb56gJNoIp+SjCcIddm0Y
XRC+X2BJs4tgORFEuLWwxyBwSU9mJ3YeXeoBfTZoXsblaybOE9Kl7pm7a+m60NGTSmM+8qygrShw
fyGiqy0yXqblpbsARlU99tweuHR7/wGCQrPS5gj5r8k4E3rEORxFnYh+teRGYnBfReQOgRQvgJf6
15plsBdXzwYuwagD/yItjSRnXzZfjhzEahYxgSl1Wh67EohxaODuHhuY3KU8UKi+9VN7G6fyJ01I
w6ltByMd44IFdrAetMIa5jDoYTx8qAquwmSwnkOu6NpoPkWAo6/R5QI+eIdPwXhN03S3qCFR2mzy
jqi1nDHEqiZ94MbuwjeMlca+b0gEw5yGj7uBiaA89VjXy5gu1ldowOQTGTaOk5QdDZjRO0kCIhoc
fkHpvLgmD4iPmmRrxLn30nYOcS9T8i5LQ+K3w3mGkheDcEXRSyDVhncerEvvIvcvpTwBMXHWeije
7Kr/qBpXPZOx9zkapt5hMso2CVFmRd9tPZ8WFK05p4q1JZXpZjLkfhCoRrQxbgsN9lt/KbHEZE33
mWlsRUQRx9YKa11kbUTUnuBikiel43NkFshhA2OD3OchEPIeGkyLOUGcsItdDawvqmx5BgBGGH0L
bJflALvDhzkx8YHHAyoRgqsy+SLn+GG0nAvtwVr0XFhj8uqRA9SYj9IvjuH4HUbyJpOwNNmcZGQt
dPYGnQLCX6g088bu66MX1IQ1TtsKN1gsWYxGEbTYx5BeohzUtkDNZQsU2wjKRvfNYgzG5mUrNeCo
zlg3XbN28puy3XoL5N48imy8T7X/4oHUwGLph+UdQh4M9Htl/7g4Gq0Rv+jFs0mD6UgIT6/UBjcV
/jOSqxYTRlfvp36gfQEpO28M9lTG+M7oo2OvqdPuptO3adXvSrQPs363velDRR9V9y2wxndYO0DT
uMl3K4xtZt6F5nPd6o1gIGjIO7Q/m5FMKxjRB5YsQ/idFAwxo9/jDCog3lXtdzyMtAbAwNEgy37n
VSekJ3/aovnmdgCcVfHwINon+uia55w/ZrsBD7USTMCXe0Nazlb4fOves3HjWnQxsj4t2Qe8u34z
PoyKryilSjxcq/L/sndeS3IjWbb9lfmAAQ3CAbi/BkJHSqYkX2ApSGit8fWzQNZMM7M4zK77Nma3
H7uqEoEIwN3POXuvjXYl5RumCV0X5hpW94UG6sHUT4J9E1UjQypxjHS11jh/xRzok4Cnts+WsQ9Z
HSw6zrVVvdjZjDdlMUvutJm/w8xJMgk0+x7XidwQRFOYjtfWDA1bfw0KYL2Ytc2WV5H5fIVoz2z2
AgaNqsBGxFtOyp/tCtZVcMMhbNNLCV6u3NFdBCONvrfqt0u0VENaWO4/ZsYM0GQzK7xTPIEpkJBu
HPaTwv0BKDqpOZmb08kxn/qgxgawJDPrZ/0sjwFRCfWu0ut7xyfkLBfnZpxc6kTvjra9svWzKauR
ldQnmGi8VsUaR+p+7sVmjje2AFpCiIqw6zO6rUf8fWvHOWExWVaP8xw7lCMuY/MrkU5elhlriAfX
SKDOVf005JdBDscneLELslyG82hs1oRfrG0dP+PgI1+4wJu2M5kzr5oZK0/Gl0eQC8CXyk7Vjh4K
JD4L+01Zlxe4HzaoPfVdlkSwC+Q13qTbyIcpNDFe3AYddQRMdYe/wlTXCqdt0vd0lefag+eNoo5D
0JgV91kdfIdJfT4QQ3uM0uFmFJgUfQOtdZEm2bHsF1HI7YSP1jL7KyxcQjk7TQRyHWn1qUB9P7Zy
pyO3hB2EbFxLv4GjZ47Oh2wjzDtOLMW90ZAD6dvZ7j8bB2mOm7jJofLr+mJGKXSempV6rCqkwQFU
c2qxTEOqI9KUS1fBlixMdUApaV1ZcoQGS2jWKanseIf6tz39+fhhmEur4F8zJno4aPeZgFmOK9gr
/5YxXFajlk0EpR1KhALZenCr8TO1YUvX05D8n1159Jf6ZJaYSMta769SA+cRdxWxeC01jb9UN9lS
5/g/Sh65VD/5j0Io/lEUaUt95C+VklhqJnzI5sW41FHiR0lVVon2WWMwhUBxbF6lFmNBMUZarihG
0mNTN+pEJoH42ricVPEFCvdcGmF7ibEhfEmkLY+WxpnBjphXL7kg2pUN4Oo5gOFy17Va/LmEv3aG
XYDX1+huE50SLSmz+lw6RIM6S205L1XmHIpm65s2XWUkltT4I3xtGgezdg3grXshIri/yS31IDIC
lQpma6tSPMLUUYA7gqukhe1oo9LJ0/5pdtD1CLIETmMBU8jtfbT+lDlZvMGMQuMCC5feERsS1pS7
kRGwh5khqyjBQ23jPoxpzb5k9Y8J8nMezoBkvgOT4u4xnJqexKMxdTczXrZghexeHZFXGe4KI3Gf
bKSmQz5aDMGb0Fyc6pOqVHOd8TjdNEtJR26OdVUsZZ67FHwEX1P7jT/qQDzVBbsIxeEQzgWi46Vi
ZMDUn5PfmF6lS0HJoG8g85Uis1vKTbEUnvNSghpLMYosMX/pqU+Ra/j7bClZp6V4tZYy9s9P79t8
7B9tMJcWIA1OR+gMa5d//ksPkAT6YlK6nh78YkBibKvHQWbRpi7FATmNi+ga9GmrO3d/vuxvum9v
LvvuxK45CdKRakoPA5BoL7c5VxlJY6HUkNd/vtJvmpy/Xsl9h3MlbSdMkxpoXRgOz9iKdj66bAZY
7iu63w/uynhbiCwrASMopB7Ld0mbU393W/9aqUIg8qd0WXF41eVJLKtQu6xHzPwVAJshAA/PaoVa
Nzto0bKEkT1g7JJlXdMH4gx/dmD/kXbh3xgQ/Hvyhv9DYwTB7/2/Kxu8p+y5eI2efh0kLP/Ff4OK
3U8OHWLTtqWtrEXA8NccQTc/0cCXpqDodA126v+ZIzBhcBRTRFiNLphim73irzECmGLDUi5yB53e
v3BN9x+NEZbn9l+bDqNDkOKuULDPHIdxxo9N6ZcXV1VNhp577Pa8PLjmq7RbE2xdb6IRJSbjh/qC
pa5AA2Zj6XNIGJ1kGt7/8mX9rq3/duf78SEsF3mFsF3kzhDO364euQQrBvi13aOUXdR/eupp8ANQ
5IUTEGGQnTpVYdk/80CnCBvbAS1jj7uBSKU8ussSBL1//kigwN59Ma4udJsRjkSXwrZsv5tqKDsY
cXUnQCBKN9VhckoqS4zdS3p2WGWP47BYvHLweTS9QCsBagWBGgGHG9ajMGuIoLA/K683THfYJprW
RN40QNl8Guwq+G4bkm0VwhPVIbYPt9y5DCZDDxHUTIhFQfycGXQvQxnVuCcEI1g4BlYu920gqYLM
wkz3Rls01bnlJ2Pvaa2lHqdGk2epW38TgFe/WwDx8tXyINnXIhv8YBOlnGgXm/UwbiYpNeeYJwVc
A4hDVbyPjEpe6Kpn8K4Gw8Dtm8gxOBnB4GS7wh7Jj2U226GNJHy0x+VH9McxSU3j1ZVw/ui/h4pb
qtljNqbws2bTZrVVrVVHHMIq9EEFbPtR5fD5bFrDq6IpKlIMpmR4TatFZIcq80tgFQyjzRRA1dYI
szmECW2jpGhriqHMz4pHrST1b60ahS7bbmYWRP4oKEKa0uQL1WasViQg8XnsoOvVzujKzFqJTC8P
JgMEJOTCxEfkogZ5ovWOXidGLLSYX5APcg8I8ynENSb7AdULRQPv9LgBHVk/z6iuUXUbbR3tE4BZ
5VlsGVm5oXnLOQLpH1HWILKqq4aBeOQpIgMygBSDeQl/dfrmE+mHoHAaSYRE1JXT2x40sfbJIDpg
Pi6ys2EKxJehnnvAEz0ICiEg7EcydxA9OqZxvxzSWuLytJgQsN56qfH1XUwa7m8alkN2J0IMTF6j
GDYBcQ0IOZ5GV7sg3zUjby+m384PgzJlm5O8sikiI+b7H03nZAoGahS+RZaeep90IvqnXYUth0pI
QJnKcN7WozE/d9VCZ8OOqUU0irnoctDpkHW7w23ZOrwMSveRbjr9VO/M3tTlenAaYlDR/+W3rGaA
35RPOwznFL4wr+XxC+KNlotW3M5lGphnJEZBYq7Z5cDp1s4Em6RHJkCrOh+YnQ3xxElQK2sfMe9I
PZ1lNcgyjpiYT8Zw8FTqhFSnqZy+0+OczwBXVMjjJcrljQ4Op0Dl0Pa0b/HNWrBPCtw6auzsnt7m
VJ+1kx3Y1yOnt2klRgYxnlFOsubzkjEnQ4BT2DLvy4wSIR6+sYiDUoEFvOlosj+hRr2JO3OZMB2Y
Gz2jye4PFraz86EwX1ofa0h97HxhnifI5JHNA9uWqB6Dafzu4g/DC6ODzyLRbFurYcXxeE1S3RSt
bN6pKHHWsDxe9XJE80R+JF/QZEfHuW22ee2elxhegD6naycbr922P4tdpKC+cUt4wmrSKF9x0fM5
Vm0sSGgPIH8XEYWevi3DMoKmdKur5jO552viJjYjU90zl6i3glgTXgl0xjDCnWBtDIXxvY3E+CiR
F5kERUpph3uELkXX8MNhdQ8Mje4Bgk535O/EZ8w6j7WLLNkC6AQ8yha3MqDvo2zU/gpPrsKTnuQu
0JTC5VvWO6BAQkEonAovqeqT0evp2q5DPKfaZ72ou5VWBet2VteFHJpNHk30Kgj7WsXj+LXOAMHF
srw2CuqHcLIfGiJdKz29xHsM12Bokx3KVtAxTel7RZ7Mp1yIy9x8tAdEKpGxn+F31omhv87UqKYR
eOTHA7IqoMXgPEHdjHP8BN6+OQfVYqySIYvuDVXe+aV9oZp0SxR8vKa/2q07AsWBfs1tgkOOWUUZ
jshxsuFgW9j+af+BTGqqa6Rtd35tXdtNfkQd9NSP7RFTYfkd/3CyMUBSf/H1kd6TIEkduRKsl6Gb
V6iQ051lZ2pDou7nrEOhYznNCnvHTRMAuUx9eauNJq09wJABQMsboC4rs4BtrQ+byUC0v6UJ5ulW
+T2A3Ll2xfQZcNpWEYGCHxanNi1aoAil1R3UOF022mit8M6uO6WuMW4/DDHEjAU9x7JyZlnmveFk
N/6CK2JQT5MMyA85fbZnNEn7NM/RhVPGl6YgBDicXmT9aoBRr5r6XAFSH/Jy2jW+Ks6kbxU41WLs
Go1qqkdtME5xgYyZnvtelf4lMF3sZ1Y0988TKXmeW0eW5zT6nZaFu6bPLzqsLl+RTtIWK3XrjHgq
kDp6jyGbWY/ozg1GQEGKTbAwyNziFE7NCTZyq3L6CrD5Hvqg+qIgKrvymqrSXaFbPyut4CxFIExb
WuCBiTaFXh8Tky6nK75Y+kgCEymTM+wa3EM5HrcZvJvKaUBG5E5piLCqJD0b3OBy6oL4OAv1aIxW
tYsQqOPADgAe60C2txpV4rUeIQxuSxpViKXa/Cz2iy2yttRjCduNhXvn41Y9Z45xZloFyDy9vAOh
N3stVrSZnjM2XeTrZdQTH7y029J4/FwJXF18cq322qC5zcvWRqm/4LYL6ae3GvQBjMGPs6YOmF6+
MBw/9D1klMDpHST4Bk6UmrRZ27ehEjtOZ16PenMlUTrATtO10tqzsFqYDBQt+3vlxDg5I7jwM4ms
tUGalJlnqzpSO3YUTOPBQY9xiQ3+/eToIKaqZm+hXTn1WnOnCoxcGU30ZtQ6TkigsUG4XdXkdDKQ
m08a/9iO8CVjbFrISOz3ujOex75eJKcMDeOqMu1bw41ThibRMaiFIN/RjV5hI566uoDHga5Un5cG
r5DBGk9r4SYi8srQzXYQDEIYGhBUwVHn5rlJ2hQOZAD5RGTNw6YK/Ah5hGO8cIOXTp1lO2WZM3u5
fZdbRMXhhvpeaURwThZ+bi+A0gHVf4dXPdoBUjpNpX404gbci6NdchxzH8xk+mYO9amuwHLlvXbu
B668Gotu3KMkPWP5za8iu6xelAQGPab+JWQROHN1vnVt15NNfY9cYzuHIzibgDRlPWBt4BwKW6Hb
s3nVXq9sz3R9RCUTsBo7/9406Zouty76MwOoI28y/trC4pSGVDHBiNCVt1E+HIzYWYkkZ2Mxp6dY
K5IrO8iuMKnF5rouycYJbHCisf46gSUWwQs2+TM3DjdD1h2dor7P2b48S/R7dMOvk51Nu9YQqPCt
gJd+hv9iXJa1Ch/J5GE74jTjliAB9NLUvGxqV00WBk8dRAqWffugtzY0TXAZxyaRp0kPNjDk1jMx
kXduKO2bCXgHx9CiKe/TkUBgpHcjCD5wPvE3rSEiEDBl6sfbNovi64Hwn9IjyQBBQRbELXt0Ylk7
0dC1JfauAmJm965LvG2pgb0qMvkldkfETUUSEJGlN/Kybgfte1zBB9vrDW88uGhEfp3VDXSBTC0R
Xt6A6TpknBg59uAWKXeJ7kact3Bho/cumvlR5mX2KJ2RMsDShi+BKWH+gJB/dlo9/Zan83hX+cyK
yhLB9WrA/HRmDVYGEH+qBfoJyxWLUqPsYE3EA0tjT4wI36UMk7VqXfEUKI2TO2ZiZuPO7FgH8M1A
gSNi7zhiJkyUdpM1lNCCFNNdAVcfa187xD6a7zbcuHy15Xnu5invixsuLPB68bxDVKxukqwlRsUl
3izYVv5YPQEW0V+QmyOKwSccPRiBwDDmyFol1BqZfshjLbmcelVfxqoGON8ZaapdkM9bpls0ENLc
zV073pSlru76Fv6jF/k6oJHAIsYVamcyop3IAKf2qJ3BJc7YVpdpMUwd8F6jlwQtOEUXrQRjxSTQ
XTAPkjnEqMv2SiVTySlZMwPTaxJNXkedP3KEonXFnM1XFQZAfWLN4IiUr21b47krQiTGR+K85wdR
+BCMdN/QvhlQbWwvycPueoox1K0bDoHMlADJ4x1Hjw4iCfFv6s2x1tG3DkftBs7AMzGp2ZleKEg2
gziMMtOcTelq3VVqV+Erbzrh9hbnAN8jMzUAGVzL+LnLWBe9KnOGXTsF2bdZoqxducPYdRfUJA4r
FSE8/gYJdALlwRgScy0SLEb7igQcZjBAR2KvWZIlEXWJ6cLqkLCvh3yYqE+TWhiINIr6uVI2U66k
nmLtsowt4GWmHzHsrXp4hDlhqyYy6AYzg+V0ZUgwG+LUvW84/pds0BQGqyHKV/DEsbQlgiO2N0Qz
E2Y4TtFzEkZmtJaFj84hzRPLWemDoGgofGk/DvgPkBXHqrA3idn154ia8nwdBiE6IDTLmbZtfAO4
JPa3bn60YbHcOOTm6HDmA+qRqreYT6pQZu2eNOaxWmccl251wqVvKnIenrMR3ENYGkgHtB6t/SGw
FrjyUHfVtyqSmCu1JvO/1lbPcG1CQfgdBiEWVzsq+q84v0tn7YJ1/MIKFZMxT3mjIOTogr0MKz5r
sS2rlz4t/G8Byidm6NbAukfsB8TRimSjfF1rNej+3qxAjGZDgOgpCKPqKZgSbLJYbnR0KJVihw0S
O79ygpgieMYsstK6ObquZU8YPaUWLmQ0a03vTa1T3duxUw9bCRHkKajtRHmMrNTJDudp9ADhoS3s
Zkf/wvVnogPx/5cfNEvedWFpkQhSs6TpOAYCSUcuvdNfekiWqekMqwmLs1PTPxQAL3GpG2Cqp/qj
ILy3nVFMzsul0H05BjFdSGhR6/56KdzREnah0+xj/hVsLG1CAD3zjj93f/5+Fdsg5sOlKeWadLPf
XQWpuWEikURXU1valk2U4SYUsw+usvyVX1tvcBppLXF6pPPl6jT2396LZiV2WUuGs2iQUUOpDlIQ
juPuasbHfBdRPtyS0DNe/uN7sxbpMtc0FSfyRWL7y4+VcljIWqb7+9mhrGMUFABgWXK1//llHKS6
jk1z03Ktdy1sjOaqGxM930chcwDXzBfU1pic/fkqv/kKxY9G+RIOaBMD9/ZmGEOHOMOZ55K6PWxz
NH23jm/0hwkJ5FXth8YKtmly/PNF//6420JiFnYdYtV0LDJvL6oAdbKx4kE2NSzg5LSTn9QIJGCD
+Cj58N1Yhccd9R9wZ4UcCVOa8+7+7BjxUakvtRChvt+cJKb/JEQD06QRSrvunQ6EvZWHzRYzrRzX
f77Rv78GaNlt2rKuI1FD/VBj//KoGFHXtxpb416f0+gYq5FeSDR1H+iufnsVqUuLF1oInsy3X2c1
j7pZVQ1g0ZpEWsSoXwIF3Pkf34rD/xaLIb+dfH8rAXVSFwPMw+2bU7rTSn2QTfzPnwxWDdryCIsF
Xl717slom7GaXKvG9uYIuh5Za192WYytpouSDwZui7fx3epB7q8uXQg1NobC93cUESqh51XYwIvX
62FVReAW9HggiEY6ZXujCZiCSEQL5y6cLCq3kV7UqxVPcbYqqDcqLyG++SOB/t+fV35DRhkWRh1K
NePdbznHbQtKJGr2bHnPckK/2TOHd+TL5ATfDItaNtOqD1aaxVLxt29CSJ4d9hTbcN13FzW7zCht
KMP7ktd1K0B7ngvodEfT9MPjGDfmdd3IZGMWrUKPD9lDlel8KsPQvLSs1D1KQQkQudVwgciRjr2Z
oW7giDVsSUdONn9+EJdH4N2ij0lAtxi7cN8Iud4+7bAJyO9ueKOJZe7Xjh/kl9lQYxWzWr88V0qQ
3vHnK/59uUJSYJrmYq7FGfpj0PHLW2xz0jGxDPb7HLraLq8KRQi1ToIN//bPV/kfTQf/vdHf/zVn
s+D1+9/nfzd19B9nT3nydgDIf/JzACiNT8t7yoxNZzv8mUf6cwLoqk+2abFauMLRf44G/zISqU8s
iIwWOB3wX+msjf8zAbQ/MSRbjieOLhVvmy3+yQTw3eOB1JWZPZNJFkd8SRxI3j6QJY1dE7vnuDHq
3r5GAF+dWseg99/E2bD95Vu5+vmY/+qjfvfw/7yWxBtFQ42h5vv1MRqBjhHcMG5cAKeMLLT8fC6x
Nfp9iWgjNo0Ptpbf3ZsLKdNgcWCW/v7Rd0cSQnK3pOVaNHCAB07qWcbesqBDP7jUu0Xox62RHW2Y
Nvqd5eV++zWKCKuAidx0I5SvrgytqZ87f+pu3cE0kG6DGDtf0kiQGMHddjd//l5/d3Fc8+7iRluM
SO9+Q4YxqpkqbdxQNeR7y11AF3CychRhEUh822iudDOWBzj78cufL/1u9/5x31i+dJTKhqlz42/v
2wwMmDiuOW4YSmXnppMle6vsog+2b2OZtv6ybC6XYU4K6Bw0CELmHzasXxYxN51SeypIuk8X0XFB
NPWZHIp4V8LmvamXRyqIcqDlUD+SK6dBX4q2bCL2vO/6D9bT39wxY+GFVbCE+8r3Z06/FW08Zqhg
QU8law00pjeERXH+5+/1x595f8fL/o4v18BZp94d/QKYWAwx+E1NOczzNjMS42yuUug+sdCmr4jh
MpLKBmZrW8hKtbPitBrcGjJtjQ++/GX/fP9JBJ+DVQeJGkiFtz8xMbUKXwifRHWNs6fbG9yLdhAn
rRuDl2joQzJ6TPX5z/f/u2+ZAw6LEj/54rF8e1EpK8wxDPuJG4/5cRXHh0kFu39+EX5Ay15MlH+/
iMItndBF7TeM2ckvX9xorEf/Dw8Mch6H1V9nfWWhf3srNTOgcEiWB8ZS4QnnT+y1vpN+UJX85guj
nuM0yMFzkS28PwVBh3V6oiA2Y5L4a2iHpQf8VH2wgv/mWbA4S8CxoKRzOW+9uxc37Sn4/GHTNtLa
GEbQL7lnUXE3UQyu7RFsj0Oq4wdP4G/WcctkozPQLRisNe/uDYQtvPe64RscoFQLfNnAzFlzdIJ2
P1jHf5yb3z3tPAkYd3np+K2cZSX6ZaVJq1JgBZz7TRfRV16pPLKepCwE4SdzDXnWwIeR70ajp5Ov
0aAil9Wd4m8g35vL0Ih9MhASUEcHWRhJ+MHz+pvvAYkooqAFhAJQ891LMceAbWhyklBkt8YxG1S+
NYpOHQdhhh/80L9Zf/ghqfwMhQ6GZejdL932Oimr4zBtpAMH2Sp37C+3kdYfDT04g3YcruzY3WRl
eEo0v/qnayydJJfDrskKa+nWYrD+9UfoO9+YDElMzeDagTebfrYppPiomfS34whYPQgLPE+L9Agq
+burjKomU6xsNzM0R6+AcbFCOUHffw6GnSW1zZ9XG8zh/ME3zxYVPMAgmkoOXmne1LcXhGYwz8RM
Fzg2XKv10jGF8UCWINqDJmx9ywtlaL6WdGGZ4SQjWepG6kboqUsX0b0z6PBRg4ancWsyMAuOpt6B
oxgrpzsDOmDSSWr74sUPmBCvO8lkdJumTCNXWdJAbIqBb4lNa6NF8UAcabD+I+yWKxdwQ7T1c7QN
OxHDTSJfAzEyHejMug5xJsSeC9ru3o0lA/pU+uFj1qWG6ZkRm/GaEBVyN9sUa5XXGFZnbGJooOYd
6t9RERFgy3jt5pDl105vxuEVTJZiOs154cirikRuazMRl9KvoFqEL2gtYC3LCYEJQ9Op2OeiZyiE
XL27aUYjvkmkTxCziaMYjoXmquwm7+OoIdWDll0J8UXYwbqSPUtESaMmIGWdaPdV2zhB7nUM+C9l
HREbNxNvg0PCom8sO6d6Sn2wIASORDnZ1y4XKsKKmZBvu/GT39KJXgIzp2/kZ8Wktetp8w30n4kX
gEVX32uBwEfC6CA6izsFwi7jt7Y32jIThE9PU3aVyEQgZkAeJC7MjmTYU4Vevjiz3XImFNKRE3FG
+IfgKl8UjCv1ddfbNUHKqjd77IVxiQmvY+NYu3ZpkJ3Dm58c8G42+sH0tfyrY7UzKJQowXtR5rV6
DgrwggcDHAfZUXMWbcGwkthFfwRrtMXIsW3x4qFbcv14g2cylp97VfXx0W1N7VpqCR3Wwi84S0F6
hO8tmdMh06g5c3iJ0erJapRN12/buoqYkMhAPZUOnpZdPbb4kLRU0pfonTbSjn1SQc/G1dm1Xt4a
Pri1fvJP+JLIbaqIij2SgEM2F+oeQTgLkOziBLtNZy7LstOtRzIerqD0WPVRMyvGnhbf5i3U/7E4
yryDvGPNSd0CmxXdZUYNLdYBkRoB002tfEhAXRJXkwahvsmD0byMej86G1OaTjiVuvw7Z4DpgcUu
zHeRHTZfgimHWQJaDbVPa3aWs4QIVMGuziTtEyssopeWfjsOlXxqn8Ak2sDSl8P1yp8zpgasAAyu
IejdADrmb4xlFaPbIHgz3hNsXm1tlBvOzWhpmkUUgIynNd0J39nUi2Tmah5nEkBWwizgw7ZWJ7YK
OBuA8tJuWp4IvWk6T5cw1tY6aZZozJjwd0gU9FQeCone2tNZFEhwM9NKu2gnqIEvblAhMiGrHJa1
crryrnQKZ3wMg7y5HnuIBIiqrGWtCC2mPVnpI8DTbJ50Xr4wVCC9WbiIkrf1g9V1Nil9WOdbklpa
/wGeNeFAHGxSuUWIbv5sWf//tgJws1+2kIXH9hdn7eIpg7OGProO3qqKl//gZ1NBOJ84VSPepZHv
UI0s4uGfTQWhf2KXspT8774C/+SvroKwPtFUsOlRgjMRUpr8ub90xcL4pMNYNHUX2BmbEw2Hd4S0
PxHT+Chv9zr+PAMG+gq6w0kKQ8C7vY6cL+X2RPVtZtlWCK6mWO+3g1s695HdiHYLvlBnnBn0vF0O
/s87s0/lE594PPiyiAFbkaADBTTscLCbpBR1R11HznFiK1OPbGIRq3pL9IUnI0Lqd3mQML61576/
HE23wQEamOXyUDYSybxjdUxY9MnezoRVnecSwdGqHtqQWEW30AovS9zSIkV4GM/a1gAILw10fIHL
Oe9yIJJiD1lXnZFqP10EvG5QCOPqe4EkcR3DLEbaNDH1qiOZfClUjvPEJYggR1AB3zWKkvFLW/Xu
nQKwEO1CzM8Y0eMlo8+ZgiWmhyEoU/10QTiNQdY8OUllvIZ5BilZgzb+YLa0kAiJDRBc+u1MZAQH
0MoHS402AvRZnTzaoYOODY2gcwBnh6jISBFawWjAJqig1IUiS3bYqLWLOkXIgh00jl/DOCF6kZ75
dKydEsmD3rdkoZKojjKNb5W8DNtsEXiImtzptW2RUUPmEzoNJAIUi5s4JSJ1A7yyzLdObpXnBIIE
PXmHnflVNKAu8aym9bWLSlLbWI1ePMbtTC9GB+dlI9Fp0U8wBtbIuZJ4fKGvIZsaUeuaG00T9YNV
2Oo5JS4E557FIB8tCIlCUFaNmsjdDLprEg6QAMJaOoTPTYO+sso4A5hu5oTSYzjHkOtm3UxTAOv3
ahl2l3vJLtOsAjch/I4IR1BKxGSBP9eHVHqFMcu7LB+QlWl+jLpTiQRDpcTOFlHpog3edQiOtbUQ
mlsdK7LluRDT6Ai6yqJoBonK+tz7XWnu2yqttqNQCF6hA8l+Q+gRNqA6qrHkq7g2b+TQup8Bs4eH
nAt/Bj4ZSmb1uQVPwOIZC4KIaTTj3v5uTJAGe+BigaIYsHad4xzmccdxBIFHGkx6RDyo454q2fmE
3DuSzE0AuA2WcIep38ZGBhgt8i957s6Fk3hicOW0It+GFpWfao5cJW4zky9UAYVdiai2CZuRmJe9
KUd7jhSbAT4OS2P8mrej+lJqJppVUPcp308jGmflK0hZyEyGaatPnEFI716G312nEGKW9fmMNdbG
ZBXr+xbmYbIZ4kV1YTnjwk5h/h9ulDZO35PRiL64HJZQtvUMFVZxDIwQL5HCm47EGPXXrFf1dwO7
NFSEQiPc27ATgy4f8FADTq+GJr+LfPvBJfAhQX00xhi7lKj4MtFV3zd5lH5nOq59zZq24jxVlz56
O3ZFMmSb4QI6IpEaaenYlteRXmogiYiRkCSqTvHAE9T3IBNlDt5gVY7huSN6Nq9tCWzyEkxkaOiR
ZQdr2PQx2YIkg+lICvICeMry8OBVihv3iOwZ1LxoQxF6VkJK1wqILO8pQKH5So7TgKrBDrNsjW4F
8yrvaFevXAIO/DVDP0TGDrmj8Y4ssdj3SnJ73G0xF+awRe7L0uTEKH3wpiZ0jYoJdh2cKFGnm3qu
SYOIBG48Gh4DqB9OJm6/9Ss4rFuG+eIRvRjJwBLD0b0EQf9akOz4iOtIQDnSo6bfUVYF5pbTYXuL
gtCJvDjtE2ff4VTIN9bUNQZBcTHWhxwlRcnKo1vxCx9n7A6Rk0XjVicr6euoBHJ/brz7HCLXCSko
QQbukdvPKFZTdC2fIT3whGjaZDtX3dhF3YGvUQNjYqBiHoZmyZVL0upVj4bW4/L+Ns4WDFIZXcOd
hA7oQm8wvLBwwZIs2hAzQChs+zoCjTniZ4Uvys9HmvMqsNE7OZhFo7EQZ3ORn8cD3n9SuQ82Pz2J
WydauFf0YDcKq1UVGehisu4iCShueI2zsr8Ulf7ScG3dJkzOio1jUmP87hB8LAkfocMH6JNhbcn8
5IBjUDH0H0vNl01ZyU0UlKemhpKii9epyW9G+htiKLeYSJ6M4Kpvq/MsmSjcQHY24YHcFBAVajOh
uabd6xlBejkuzIkqfKx7SUyrXZGeVg+3HZknEULSEYVl2nl5/rkHCokFGkYH+ep5aJkePrONDnHT
7V7w7kFb7sFUKK6W6gFpkUtR48ujsuIHG24EFZ8Oxw+xHtU5imdnNSTQUecEYrA1HaO5TI6isbSj
zLrbACXQyhbNuiyGYj8ke7Mg06GYiGEIkPOH+FrqINumsv/cGB3GNnVURsnaE1PAjc9zr1M3DC62
12J48OvgoYkFkSS5uEmT6Ni74UkmFqwzZOCEkSnW2mmHAgjbjs6fLQNxHabji63F+QbVWEMojm30
7orAnPscBVAOmrGpW4SE5jbsBa/ofIpRaKaARgZDQ6CeI/K1xWUXDjw1rDiUS4fAbyhz6FQ+Yt5Y
Z3HyrQD+gc5838XmXp/kPYAFaGwzYqcJo8k9zkxPd0rUy9HGiCwyNWV2zloETHlEJBGOdAbCeUgA
oRqEcpDKBIWIg0zavkSF+bmuMqwXvIz4LwDsa+m2KqpbaupHllP8Hio8aLl53ZN3ycmoYA2I8IUL
Ki9ry9HnpnKpOav0iQibh9Fv5UtdGMYtEkWvEZQPi9qB07+ByFKO582gd2vUudTMxXjdYzlF5Zwl
YGkqwKqaZi4pkvWLFBqdE7c3znEMTat2fBRguHmqnW9cbh1L2CdRnbvrtidOPSMwb2VD24wNsbFC
v9pJjhtrs9ReZ4qZvBw2ZCb4R7OsyxvwQBxNiHrpR+2oJVcixjCRW59jcjuaVCGWwedPdAwl0JeO
rA2MHsE6qQYKvYrsnHy6NsHqZ3G4Nsh9W+WS3zDOxVWWlzv83+RZBgdHWBc5dvtSaw91Sm5lmEfP
RA6eQ7QhOJttYwwuNMc+tJNz5bYxDi42WczI6zyzbkw7J5VtGNamE2xC4WLyLUFMcvoBwZ9I4h4q
cBb/xd55LEeuZNn2V9reHG3QYvAGjUBoiqBmcgLLZDKhtcbXv4Ws6nuZKEaE3Ri/QZWVdHo4XJ6z
z9roBSm5iJJN3SBLFaJrVFF76KAHWYK1YLjUHEVLjR3VE60DSHR85Sn/kST4Dm60saCvilax9nBO
pFZJid98HJIFOO1cMl4D6t0t/x0k5ZUa3wXDjdCUTOfsoRmUne7y+bX2O5dAYUGGaLKo2eDd0R0a
7zmO0ZBJWHqXNU+2n0JWXw16uCTA4F5DPd2LdbgSYt6W5oDvlPzRUf4fp2gEQbpTAeYjIuOMydcV
Zjx2WjaYvlbLcBLjYRcAzyZI31DyH9TcE6W1q1C6TBoSLIRurdouutVwnYgtfRXj+e5n8vgeFdg6
5hFe0dTjNfZQchkBQPszrfxV1uWtE45QYboU/b+e3HTUKiKwx4AhZjupgtcEcBvWCNxrs24KtmjF
d67W7cbKvvfUHCFCEImv2DpWGW9GzQfaeiPYZjBMt1Lngksdrbo2lz4F8hVYUlNMVxl+ksOmJKP1
ZokR+HckhKhyQSb1y6CCv+74md4BCndB4CRRyFlQkfm6UVuIIbDaA9gXhZ6o76UWJt8lNRnaJblh
N1/qhquXuMVhVUCACeNp0EBpUDotUTVA062oL6xe50Ssqf60sY7HHs1MgFcJfaXseMA0H4wtZEdZ
d43A0XEEAh6Xm/pd6CUJ4QfJAigvlvk9ekMq3kSSKcBWey99FvEQbK+EnuvVre4G9cEAjuYviW+p
DznJPKrwACvHjt9TJgeLrs9/srSwoO7LmEKhpDVGQF9pM0zBH36Yk0P6ixcSR8Nd18lVtZDqeriN
hRx3zkQqLc3pa3SXG44easHg6qBCJtJHB5OUC9JOzHWVY9GUp4slkBd9l0WB8NKNmXDDxWQo9tGg
R8ukGoyfiFw5ZvK8oXqgF8Lxx+/H9f8PM/wf8gWn4gybLPX+C09v778e/oc03cdvYPz25//91//v
30XMkvrfUxJdV8n9aAbMy/8NN0iS8t/EzilftuQpHzrlZv8dbpDl/56CDeQi0a+RmJ6yw/8ON/Bf
SdqUr7bghqI5NKV/Em74MzHCe3aSHam4oP0ZUBd5ArLwW3HvaUiWxx1Pb9wo/1H26e/GGcM/khBD
laSF3In7jjeB3lTPPG23rSWfSQtMzfydFPi7eWXWvFEPRhRVkEANnJIEFmxgf/qKh3+18VluMWVJ
vmqZUf/ccVPMQ7nBtGyPdnwJDon7dYUNEoDB/lrWOAvaj9N/6NhPmOXKKOYDOjryh0rzWiqvDPVc
HujYd51lZrJGHuVAVsV9A96jl7F1F8D1meM/ypn+NfTz2FTAQ1yAMsYA9bB+nowcYc9f6p8vBn5a
DF+N/DxvBS+FMGmeS3tJHVeq4u0AQlEAJxD4yjY8CG4bKhe0ntxK722IZB+MkmpoLAEI8F71lnYL
cXtJ4HxvFvV1SPW2LO50CPB2T9TidB//zOT+/dtnudQs17CCzwDQ4uX8OmDtlXNDGqNflprsJK09
k7E8MjPmknApbiVi+IywlL4p5K768MyqOTIz5qJpL+XqE1eseEN8xuSUm/MqMc9oL46smymi+nnd
4MhC4kKk00kD9lJZEiSBo/du+LdiKW/c7MxPMI7NktnK9yh6NnARFPea8qH31R5VB+h4zj9oUjxM
k3UsANLJDEfK4l0maitPaoAcpEvwMgvPJCs64AMl4DbjuhTbUTBojLcFiC8yWw6w8VVCsI3rB9Vw
Hcb3WDG6XYnvC658crxsc2ElA5kbVWFdetZCaTnuy+d+eOFgXUFK3SNETHmVCdRna61/MyAkanCh
xZ5+BXaAHFZ/02EB6pl4vGq7LJNXcUGVqlej6yrXbDxOIENAxxmrijqupG+thdSx/Anry255nqqo
VVzjZ098hdTTArdg21TvQ2pFa6W8Oz3Nj82T2R6Ydhgam2Mo7of0oSjfkOPium2fbvu3Vv6LDZaz
64+JEoZtSQaUNaRDqk/GhAhOHPA8xhoL16l+2A5Y3HvqISCsAwNwlacaIRFK4YHM5z1kAsxSzVh4
VEpvY9bNLrLA13OWOQLakKFpz0y0P0Pxfy/12S6KuXzR5CXzuW2xypJfQYLa5fCGhnuRla/jSLiP
qPLpMdGm3/7FmMzhmSzLfpSEWtwrpvsyoOSuTGKu5cJFMzFakzHvhxQaLC3ttuYaThZLcjyClUpQ
UzYJn7T2SBCKL17MfdjPCMYw4UtJ2+c6dWsYfERxvjFcIpqWyu164ldzJQ+JRxQ25bckNihXFK6k
Sl5o+S+JRsrJSZRnRMiDJYoIeiTZWu6pkNVNIMcPnfSMasuF3KDjkMzjXaqAR53TBR7ZAI1pj/kk
I3EFs+lwQxP3VCrbIa65gXtGqSIfa3q+g0ukPRNB4rNSWO37hDkRASAv8kt+p7TsBWEhlZz7KdKC
N3PYUH5L6FF1ZPL+pW8RkHjpqbkaCIfLonQVgnEjwgswaplOlLzT8+FYJycpxKffr2ehUhhTMW9Q
DxtP5TQT3k+3fOQAM6YV/6llKwgbFxcOjhb/CtwOQZsFrvVJsZES6cz94MjmYcwOgrzzwsDqOGRq
gRP7ue2+K8LH6d4fG5fZ3g/srI2qgXlhWXZBQax25sA9Niqz/S6P8zTMJdrV2UbcprGlqrcLeJc1
di3lw+nOHxuX2b6nY9TdShV/pHMPmX4TFu96+I/Kk/7aq+Z8LV7S+piRwtjzjk+pI9ec011Wj+xL
+iwPicEm4qa2F/c5BrpAhdapWy/1IXZSkSgwolgj+FZWOZXtlFxt8U8lm6A+dnVNEbKHzVPlSBCT
QciSIcA3EkdNq9J2gZo4mlyuPJdq6bFYC9hLFxFg2lLfBs2hCoiZGTcyYv4q+V4BFxWGba0tIPtt
A7zrQG54L6oXnrnTHZlUc12Y0Bp9MrgGl6KScrUCdohwYcuzvUbPh6oMgmR6pNyHw5WSnQMtHZmv
+mx/yH1MCFSJlCXZF7vr8BwHNO3rd71Lvi4Wz339rw8lfbZXUCU+CrIbsVX6a0HeluqZhXCs99OH
+LQHNZSOs+K4AEQBGFjvagxfxuHX4BF3xDH4zMw90vfZTqECxdWC0B33sfcOjN/F6fuyhudbBYDM
Tk44qUt/OXES/lk56F9LeK6c7DD2NQzo/3sdhoUudQ4unreCd2ZPPjbHZ5cZFAtlpQB82APlJJq8
UoiDnx6PI7uaNtshvEh0MwJ8WFW7D1Ul2KrLLZxI4unWj0wVbXYRQM1Oym0ouewjbDOix148+GAm
Qs5suft5+m8c+wWzVRpgP90Y/fQ3yk2tPhlRZQe1fuYHHBl4bbZSgywu0W2xUoERFazRc2/8Y+3O
1iYewkltJrTbfI/DBa7Zp8fiWLPTf/5paea1KQSUsI97GHH+sHRH57J2Z8sRrahHDJTu1irIEumh
0s+cfMc+3mw5CjKyrmZq2PNuW/FO4g2m3FzW59l5jd4OeX7HWKQYtbTEq+8va3e2FmWrCqn2oMsW
75pxo2mXfbt5vY4H78Wr86m//tq4z5rlRd1VZ0uQoHtVFgXNRsE1nKB2XF/W7mzZRQWXxLKi3cS7
65W34t9uXEeNlY5MYXW24mpAHq5usSHFxvc+uvaBkFzW4dmSE+ERquAJxj2lwqip/ejCgZitOYSV
o0sGYdyr+oM8PtTnHrDTQH7xplRna84PuiE1agYizO/0qL5rIGj1Heqh0tz2qXHhqMwWoFf7LsX2
/BVf9Elq7TLg/5eN92z95W1VtGOVi/sRz8ph2/eXnYVz4XriY10URAoTOt7gMBSetbX6erznRfuN
kIdNodLuwKMBjxTvslukMluAyigha47YL7oEycvKvfDRMHm9fd7ruzqRkAhZ/T7pHC3dDMKZGXEk
cDKv8AebmaEdZxxG63tX/gKrvEbQslAA21vlo+oVKzJnF00RZbYkI6mU3LY0Rt7JhJKaRyn9cbrh
I8eKMluTCf6lJDpZkyIqE1kU11Dp01xbnW79yBalzFYmhm8WqhDuej2sfWnCob1d1vBsMeLvpuSp
wdC3JXnSjdtc2OHZUqxTvUjd3uRyivnniAT80g7PzsJBwbmYiwx7X34Awtw0Z7jwR0Z4XitSKpAD
DJ/vl/r7mGobfwjPzO4jM2PSAH9eNaXqVVgYM8SWipiMh22DV4R3bjedleX/9QyAT/xH8+iLO8+c
LmBS+FYN/sG34oXfrAYMRaiQXlra0wSSK6Jq4QmpPWDn5kn3sbQe1JUi5AtpEDdB4J35rbNypr97
MztLA2rTBKWkN1VrLFwUYCqMLOyrmlqFA4CYNQwWjXGPAv6yPX/Khn4eXWyD+AtJPOzd2D+A47wt
z2z6xz7bbEH3ban5ecwvMZp1SCFG5t5iqHqm18can63nuiJ11UyzrVakRRFHK1N8CAT5zFeQjwRh
fufLPl3KY1AqZVXK/V4uiaW0vd3grpCCrPKzNxcXLgFbQE8WdvLQ7HUJI5tJWYA/b6fCes0RaslI
DaXgJksFJwZGFxnirsaU46I953evP/Vu1KUKsjVL2Bex+wu3Paqiy1qebQ79aBQxlxV2nWEhZdvU
OLObHflc0uzJqo6ZWzUR7QbSDucBW8VwXPSHM+Pxe6l+ce/6vbQ/DQjUuyHVpz2tQzscgFCMBipK
IJ0hbjLkcd2Hyi8rfBFbBODtj9R4VOW1Bu5OS3UnLX7GFAe3KvbdL+qYLCGOAQ6M1rmsI+JBvRsr
27x61oT702M8reSvOjvbb+AFwgjtkmE/WUTgSYIg1MZ6faFSJHX6LxzZiqXZHkK6pykqRRz2mZrZ
YfxrqC/b46XZXhFrWu4HYjrsRXJ7PEwufFr/9hf49P1GCTrhkBO1A702kdTxBS3Xl43FbKMI4ryX
+pDRHnAujPCKOvMVj42x/Oe2qYBhLctGYgMyMJ6DFmhCCL+sy7Ojv4gTqGIFNYc6Sc/Sbl4ua3a2
tq0W+yudwrH9WDnyAXvxi5qdez8I5HwpfVWHfQd78ObiZmeHvhVGNUV4br9vH8eg/ZHH1fvp/h7Z
isTZ8su13KvLmkRrW25C4VsPn89V4sseDuJs5TVhTj1e1w973AHJGZaXXTLntc3twNU4S2m2Dyi1
sM+ZoRyZw5Po6vPRj6bW4/PRrHKl3Yf9ZdNXnK04jAKDvKRCh4vgARuJt1iASn/m201z9Yu9U5yt
ulJX/r3qXCy2pPabxdGs4aeeuSt93ArYtXqVdycCnBVKPKoyypKBKPnmR+WmsNtxgnIfBCFfZdne
Mu+YuIuBBIf8GJUvOpCyoaawOcSTJMPPfCy2PSiHNHzvSmGrScPGdDdac193O93c5NbWDc3aJtII
4wNIfKkuBsoyRH2Z1CCtR9FO0CBbvrQQ/KdSfD09Asc+2WxvqCmLgarYDXvKUyt94ZbO6XZnOIG/
7p3ibHcwrCAoBk/s9x66Gt148HyPolkUlN2rKwB3/hnHH0LyUHQvWvvmcf05/Xe//j2mNbsY+D0G
gyk2B3uq10HBqMMZ4N6xdmfbRxR0IkB2gYjD9zaD1HbRafIf7DcIZDgTAVjdR7/gx1NLfHoUvr4S
wIv8cyFy4kkDpT3cwcOXSSIej/e6/u4i1j3d/rHRmJ3bSjJ6EPPoduY+wzAN1DOh4GnP/M/lCNzp
z37rap7qMopdUtup3eLI0CKeUMN7Lf3WJucu48c6P9tPrLhWuIETBATITamemzunB+XrgwAx6J+d
Lwyxakt1+pYJxUEiWnuL4vtzyaVjvZ4t1GgwqXeL6DVmm3W2hVR8ute/IxZfjflsocJXRFNWN1zu
3CvJU+7kYefhM+EOj6L/5CPGGlUcKFttFWfhIaC0TJBuJEuAZ+vbYVVsNL/caNRPpiQuFS9aFnnj
iJlxJ1HQIAi8UnI7Sz+afFPir0A9d4qwvyMBNHrw+aHsn/4ZwFC+njtzTaPaSq2JXw/B6Ep3AFgs
m1x1THLOXfEzdKVFRnyJAnrSw8nCF81lohX22PtO1OM1b9oA9LY9t/2qvGnzDkla6phqsxL0eBNx
sJf6UhZHxDweKjV8HJBu5XJ6paf4rGG4mLFhRzHGt0+9+lPBtDeMXo1ceFCldqXJyW0W/RDrZ6OR
l1Wf2b6n2bqgY5MJlB8CwaC+4wrn+wKKFn1VZwfff4nDlakW11I7Oj1uz6a2TUXWxHjXgsyuanT+
WDqXGrRD80nJE6fsv8cUNrXitzgF6yzWpOKxrcO3RBgoqjUqatkEKvueRu1gZPLCjYy1hgNrSglp
Fy9H8ckdTBDg6jIStRvdfDapJ8JxcRgsxxqspdGtBRfr9VA8mKG+ANu+LGUJmvUv6GqU9r8pdXSo
FLjNRXXZnvtbPvj5Fq+6XlZoU5aF0otwgdXcmbny9WvcNGZriaSyCdiYu3aeP2bmlfkzu6JqBMea
AHNraeNFuLidWV5HZuVc1hFoHmhkjZekG++gulA4staLs5nJI/vlXNvRSkKTWSY/RBQkWy+/G1wz
hl+xcpXHj3G2tZqtq9zVMXVuxnvlPeBksourByFaTQYVhW8sWh2+OwYXlnrNo2lD5dCDiNGvLxF6
MPyFmee2a96XXvaM2Wkcx3hM6KtElhYyimrBoloxWqNB65DXNUsZZyMZ9ydV3vnhc2Dcpd66NtZC
fk53eGQPnMs8atXo3UEQmRCwN1yq+9q70zPiWMOzO7wbU4/cCYxjYmG0eijbx9PtHvn6czk0voRS
UEyBFbO6CktYnBuhP6PVnS40X2zbc9wV8vBCGxKOSopVkQr+LGDEQxaxUz9ctezYg17sOvMch+7I
hWIuZ3aVKBs6d+j3kXvQqscyulb1yq7bMz/mWPPT+H1a6aYU5GObcQa5QW+XQrDMh7fKChY6JP/T
X+LISplLm8G0iFEz3VjEdA/fyrbMrVvtmLp6dOY3HJlD5uxaQbm90MQ1BzRPNaVZxd3ydM+PtTu7
VkhxECsRNJJ9pK16f5XUZ3bBY+3ONsEO2ypQjkQ89Wjb49ChnXmyHvuWs/tEmuellJbesCeg6hhl
inw6ocDy0BBHO/Mxj8z9udS2FJpWNad0a1c8x8WbCtIhmgx3KvI8HpSISXB87mJxZJjmOlYoAY2Q
hoSo+jpdyI25Rmh22a4z5/Y2Q5Glql8Ne3PArGYfnss2Hpnrxuz2L0WxMvhTVjCoq2upG7ZZRhl9
IzE61JvhuHZ6YirTDPxiC5oLUfUsqNtYZnczMBgSqFNRriy4yqN4GLN6McTZOrd+AKEU0NKbVF6q
VOJVVD52dleMdmhS3jtQfylR51g4nRCsccahjG98zIsnwADrMQhtM/2IkmuByk8hKFdFuTB1c3W6
/0eivACU/9x1eryEFbNkZaU1joOVXWAjGMIXsJJ2mfo/wgSHLF22M5IMRX6H61Ks3xnmjzIvFwVH
XZigOh7xtYqK/UhcTcDOosVWBZ585d9J0XMyOAnliad7e+QoMWbbS98LuIfUJBwBPXS1066V8KIg
LBzcP4fBBNonNNMh5YFshTUV4i52us9H1s5cfejW1MX5xTRBzPc0O+DrcrpdKl+/nnr67NONVJ82
o8UDtyRZImMz5JX3UfeGj06ZEicbvDePjECcv93ha95ojqHu4vxZ8t6UYqAiIVwUBDuMUVyrcrDw
hl8djohi+BpDv6ZqAJnaN1zenDheVsU69PCmwma+M1pc1LVla6i27kmAaigs6bE1FK7ico/Lm5jc
S/m1luzz9Focr2NtXw8fNVhudSUJ3/ToIRgPQlUBpasfKxH1uSgM2Ed79wb2JrZZSi+RGvG+A0Xz
behuPYzoNNg95VVJ4XD7ksYFfBPfWo55tUzGXwZoiJpKd4q1dSpIVR4olNdDFykUwwH4aftKde3X
WGrUj8bwGOQHuXssuvuxwZbNO4jpw5heFe5WFG6idOMlV3lxOxQPobrXKbINTMcfPQeyQFiE+GHe
RnjejOVTpO5z5WcFHkyXdsHgroNwIqP9xCtnKarGrVlUL3A+3nz9xe9wjRfu6Lra/Dz95Y9999kq
aOH/FJnIRY3CkrC+CYQL18DskFUTPFwy/B33nUwxyvV4biv+nVP+Yo+ca0ILikHwb+lpWHRXpEUx
MrEc373zEsH2tadYwmfqNXz55q608UowvgnauxthAm5uLfNFDz60PrnPy/hOEzZaG21840EKy5XG
6zTzKLC7TBgF0fLPPQAsHgRYCRUGRdm2ZuxF78xSneJjX/z+uba0GAMlDKmM2Y/gjtgM/WLd9k+4
gVEoD9/3so1mrjENQCM1ZVVzfy/Inzu8Ty6abnPuqqmnqQoWiwdHhJmkE7fO6Xa1aVy/GpbZnhvF
evovgQ0UV7uEymEZ3/12JXOkpAJISeketLBivBfDDvNfPIUap8t2SYotY7kBtWMXEJYMheRk60Jk
/VEON4Q0YrO360KkqslR0xuhulEg6klL3Nxt0Y2XgfxLtsJNmnwIZr5t0vRmMhGNIbT0wsI1x5UX
tPaYP1Xlbewu6+Yaoz5NudE08HvahV9qdtO3dGGQEpc3fVHcA3QGeXthw7MTIWyxn1I9ZrCEPdN7
E5y5JBzZcLTZhgM9VRGSKQYhCtjB6a8ukavTc+BYy7MtZzBjIGGCS7LkXfCkm94oz4hej9wUfheo
fXpMpVCpxa4aUHwAiUp5Kfv6Y9ufgzr/trL4aurOtgofVI7oaypPQaGwS9/YA9EKFrEoE5WqV57y
YZLAdFPMOid6ZwIOZ7KusoMivKlzmaNZeIMh9mEJ4mV791w0OyJdTyhyGPaJXv9UXnxF/XnRF5rL
Zr3OjbDFxmtRs2zDdTDuuqzdWbTBM+UgV0rabbjOQtH4uKzZ2Z4SCKSrQgAie1l/KcXdhaJkc26Q
kCmJXggZ3U10mBer5mzu48gmqE4r49NEbcUQ/zRImvsacKhhQAzTn0y8qvP0KjKwn25/pQMPi9oJ
C2Gh+ncEMhchRqVmf5+a736oUdYLFUaTbydc4hi/5kP70FFGWceuwynjJlT0SeseW3KxzjbVxD19
HeWbMTt4xToGUyStx5bXen3bVa+KJ24v+xCzPSOUY1EpcgZMfVPyXXHOROLIhjGxJD4PVzX04Yi3
HQGG6NZr12J1Zv0ceS7+Lhz79Bn8FkgXxEfy+OptpwE2iTAHtfyQtA4In9q/cDXN9g0PW/uGYjy2
JUwFW6NeVcbjReM9V+1iH6kBiJ7WU79pKuestcWRAZ+rdoXM9UbslTlSxKvmtTtX73BkvOei3V5R
Gm80WtTt5aNObW+akSN9arxlVj1cNiCznUDBKVgXvYbYYJ1cNxUh2ObMde7I2TJX62rFABJfpu+6
8q1IR1tWrkqoWZd1e/oOnyaioqUq3GwaH7VlM6wq8Uy7xzo9W49yrnp1EXAH1cJvuvUrJp1Swlm8
rNOzVRm4mQa6kUlSUI3tLtRznT42+WbhOQNaYGhkqB7qldpvQHZd1t3ZKuzB2eEERncN97snXane
ZbmauVoXR+XSKsB673kYKuKyKS7r71yra449kSARh3JBciBTaf/MNeJ/5QnmXKQ7GBR2KoBE9+7a
PbRPFw3u3AMnaLRSHHUaba/K5Tngx5GJMNfTdriwjLH6r54S9jnd099x7y9ucb8DK5/WmgsH18yl
vt93Wr4II+yQx0T/0UnNIlOrXZxUi9SdfJBWAG4XERCaICH7iXm2aR5yYEh2pWfrjBdGeCcgVkvT
6yJ9TvLXWPU2eGw7ASCzwOveEcstCyARgIAByDcLra7GRazIuwrkgRY8mcEhpOKk3GrtjSITQrnN
5Hbd5NrCKF8wT9smCuHpEEu8dJGKI7a9vob8VY+lhUhpzKIXDRsM29aNkm2bVTvfhy7RD/l1Vd90
croz63Xt3vc9AZW9722qWF7LFSA1qZeRuoLKJ3Dp5G5wAJ22DwSgsR1sxgpb7aGz1WTcWlm3tax0
DUZ/PdmrpZ31aAW6hhW7p28yJb7sOTDXTmXeGBhul5Eqihw3A4N62eY3V08VIrO8N3gNBPVVJb/q
RgR54kJRwlw+ZXlNkKcKqzPXfjbyw5A8np6eR3Zscbb5VXkkhnU8Ul0xrFpTWqrNa8mkOt34kQU1
VyZVSdkNmuxxzFDHGDqBeibx8XWnAXv9eXyVyVDmrcRI++2amzhOW6vpFnW607+1tv+5YI25CVEZ
xGUNQIlzBmeIUZGcejKZF59LHxJwii1709sV+N8kkbG++CXorzm616hy12rb3qnqOc7J16NnzN0q
QxM7iVBnoxfNVyF7Ti67s+BA8+foBWIgWR5qh72cP2MqrjSXfW15dvhLTdXjQMn2qay8p+HH6a/x
9SCYczl/hk+X4lsBSaGVdz2cmT/TL/3PL4xbyJ8joFY5YMPWH/bGaDkqMe2xRiEj6Gj/zuz6xpG/
MDv8NRxWiq6gNENx9VUKBknUeifmth9Uj/HwetHYzKX5AbLSCTU97ONtcX1hjmIuyI8kDEWjSQMK
6OGp4B/eZVfl31GOT+egUOG+pRKH34d41ybKfU5xxelx+Ho7wC/3z89ZNF3Zi1Qg7+ty2/RAlNFS
JOG5EoUjM3CunEffJ/dSQ7/TClHOAx7OZ86hY92e/uCnAZGNcfC9nt0xNN4KYbwzgX0DvUrOjMqx
fs+WY+IWVYc5/LAvID4PN/k5Tc+0yX6xeCT5z24LQ9Zjw0Qu1TUBgaNSIym0iKiiSYDYCqLolDCH
y3P130fUraY0W6seRkZ6W5EVVvz1mFtOnb31RNo0sV93cbVWk3YBSnKZlwVBWbIyzQFPstPz6tgI
zhaxomcwvwP2nuielM2ZneF3ZecX4zdX3ZchIjMrZ/NJTW/vN8s6wjXd1G5TIuouPkzFUGJFpC1z
7k5Dki1FUSBSvc1VVCdpuh5MjFOkb7Sw6NJ1ZD4n4u2Y7SKPeuX2OTSbrUdViouCEHfqH137Paoe
oslXedsU7ao3zEUJg9c4h5b8Xejx1c+Z0hGfZnGYKAD7tXLcKxKxnp2KYjzLk2UHAk1s0j0qHDXa
DmB4iRpWk23TXSDfn/4+RzbZeT1A6GuUPIe8NhP/uvHwthi3lfwSW/vOvDCvOq8KGDAzrZkHSEKe
x/todbrfR+bVvCagLMMqjhWz38cR39JYtsO5NY9P3rQM//N7GHNOqdqhuYmzlNstRld1s5CzH3p3
5YmvZvXeoS5MlI3X3ka5tUiN760PrT/coSGZIL6LJjLstt343pWZQxN3XzrjxdR3nfTKjLXFRFib
UuZUArWM4NYs8SBVV4ayVfi/NIfURVGvLRqlXI9ZsxYQ+GX6Br7rpgKGVvs7i3/E+n2vurvcyvdS
+Q4R2A7yCPcJTCF6WCvqR6ZVW9l4FErzJqtRUao3hNiXpmauezFfywEUiCyYeO73Yy87Ub6r3UMn
4ZJn6o6LVwEm7ItS2LgGTys9p/7btBslvc6swvG6aknKeUGpvFOG9wmBiWTMcS6CP+91934urjTh
Oc0/cgNi9PTvrHVn4SVlxkvZfUi9HcZde7cLVr1yGMcrhM2LtHDAtdqGcJ1lu1aF/d8pi7r9NQhX
YIYx+NioobcqVexXQPJnWbYs3A+x+971po0tnT1I4a+cIdLbZuE13VIQb6xkI3bhsiyyDSYTFFSV
vY0xu90O4rYfq/UggjQUPrqkPwzsukX6qxB3UV1tFPOtm5S3QUYId6WRSwvllyTfW91HIG6r4FnO
woWIc1nt+84g3PRmu65C7bly7yM0/GWZ3GsJxb8sYOxZeFKu4CE4XaQ7WvOry3InrXNqFuW1qB2s
sLED5aaIRxuDidTGhEPyrFXs4cxolJOfmy245aK2avr9HoXXai6tcQVe5FQ/SH3umMHoqMYDUTMi
RnbVm2t3wFMhwAuGPJ0s78systvowyjAXIPZ16jm7JQb3Kqw/9AWaDGxMvge92v0xw6u1uvRl2yj
SZYcpKhBKtEprKW6DNUHTT5U1qPXP7bhVRsf2mHV82/r6V9rwoSTXBQFZMmnPLrhn1P+uX201s1y
LFZkTktruYh8JyRunnQ1sfN1BeFd5p3dtjctOhSf/J1+k5T7Qn6thwJVDRsxPl/ytyp6V6o301y3
7rfB/SY1v2L+O0NaR6DvAgOPtVi4jkOMba7d8c2VN6GGTjjBb/LQx7d5fCPHW67TC4EBlSyX2mXU
mI7bXSfJdRksO/HeCkRbp5IF5y0XLUXo50txuCWOs/KEYlOYWA0kr22Ycr5QKcXtonxLwm3alNdu
PAAqxBlDTld1gbiCohdfsDZm2m8S9XaEkVMLGJNcd3qN1ciywwdISr6b2mM6ZI5Rxc5QNo844zl4
xkKPz+HsD8tauk08OlztylHA5+hlzLZa3a9ab99kmN54hR1ouzJtMXzJFgL09J5dR5BcKP4kZouV
zEZkUOsXGnalRkiyGfIOR5wGH4VIRmAy9gtTrnDdWytuZEMjt/24ubaCA44JhnhITHTZDoJ0cmJS
48NO+G6Ud5LcX3mqfN/HqFAUfI6i55C46ojSKSW3yzvdTB+iOthYpeCAj1gCSE0F8sOocHELSQCT
91j9mtoujDPbVcK1oty7ZmLHUWlnApAQEiTw0lGad7acaLxHG8fqHi1rsPNKXRrFN72MqGxFf557
Tu31TzHBlCYrnVB6gMuLX0Vnl9ZTU6GBYu2ZnupYfo8X4k3ECFjJ9wA7RK8wFljzbcjxLwRIH1gf
C4p2paP0z8onFSi8UgWbPt5q1J0brUO9AUKryCmVZ0t/cOXnJihvZNCTHvWOFrIOWclXSOuXefXm
tcRd0uq1FPsfEoo+wxKu+4pDIB3jiZ25yPTEdstmM7m0eQoWBryY2ogaBDH/liGBj/vCFhFJNLHm
5ObEbopWavU4FDg0NO6qHxoHCxTcGbVVOGyruN7n8WoycxQIEevrtH8YW8pSw2Xa7OPqtcMAo3jW
ZQr474T0hRCqkO80Ljz8L3rMrBThLfXvJv5+4Vo83yZkbIJd8TKKlFuJGSM3D15GTl72Vnq79sul
md2GHYGq5zB4UFksflqTqt+5srUnObZIrdDRo7c+y3ds1hY1Z4LiE6ET0V9Ly1y8byV5HXLytcqT
YtyPFWLL2InxiRiKlwyvicaK+EvbzrvO0myJFQZhNX+JXfVjoLyl5U7CBFPxcwcvFC6vmERkBwi0
QvdW5T81eatUXPrybabd5d67NFasiCsgOvgjber4h1TvQrqUeTvEUlu9rbkR7ltNtt3wsRvWQts4
g/uMgkjKJMcCp5/nKxzMFsX/4+w8luNGum77QhcR8GZacOXJopU4QVCUCO9NAnj6f1WP+qvbkiI4
6lBIXQRRQObJc/beK/2YMdk54mL0Xtw/OgBE7KCc74Crjmq6G4YHmj1socUiPlZd2Uxd5quSFBYr
T9F3s3rvOUslSkeTzgJ9BdaiIVAh26kZrupTBedisWqKr24bAxwv6wBoWT1m4KlYvRKvV+6VvA4r
0mDbfg0iK9soceynxj1mwF0Rn1c62EW/FdIvkwxDRDtyzduv0PjsXNqEnIwMEvrgCW4qABhN6Wyu
681a927UD08jm3x/KfNgie90zZvzY4LN0kpDWQvZjNGOAUhqNmnhycq7LG9n9WDoz+t4p+gvSnGv
FSPjsUsrIeDCwDzqm0i9m2w7UJhBkYORsR2K5HWIvQ7U+RgT6vCQTs8Se19nk6Q+NOQfrx3NW34G
1g+niu9gaLlmJh264T2eJF5MfSOmbqeOkZchLKtlf3IoyKatVY8nu+g33VC6uk1dsLZ3ahfBgozO
RckcgqqlzHOPeGE3HnYsz2erOYysTnXTuGkcu4nThxKQGBXyUQN+dKygPmCNH5tHR4qDfAIp1IdO
JZGQN26cNMBHdp/QvEp62rOMfdPkU15OuXoo619ERUrKfZHsh/ExKseN0X4f1siP+/u0ZQ2eT036
Ah7OVdfOA8c80LbW0+99+ZqpQS6ImxuDEX+NnbOCxWzvYxZYZLXUUNJE9tllW4xKblpB0EkskNEE
o7ACzK+O81RY23U4t0bttakRFuOhdsqz0ghQR+i0CAaCOX9syRQb0NtLKfsLoEtORr9wLodz3T80
bes2UeSlaxEmU/MxzO12Hn2LXzpyOreO2mMpBMm4F4pDlgI7QG1jAqcpa7C0qbcMktfXfaCoT6h/
NtD9YKAeJ+OHquzK6HpftfsesMrEO9QP+WHgFpicMKCzmdlEnnRYyU1Q5R8r+1tJ9bJS02s2PQge
Yo0KuwVhJHLDU5cfEhucSRrw2J2X+L2mmJZJqLCS7cpdrgCGJcZ6NxrAQ3X9+gI4ybiNe+c0YHTS
jJ9W1we5ZfuxhCssqmDFAKHr4Jry3GRNvS2Ut7lqPLMYKARc5aSAM4sM1e+GNFBS05/6bde13lxg
JpSuWRj7fDzl5viYmZ+mfh+ZD3l5TwE69H3Y1SBy8oMTIy9RWrfOtoTEuOYI9mAFP4NaMytPhWJ4
wHQ3pWmc9Dr3+pbasFa3ZbNs+rUM64KNrS3CvsUOBrrUBOypsjwPOndtVLFV6eFk/BQOWX8Lg4fJ
al4166zNz83yjZphO8niDRgEP147xEoOPSticRPotz6WJpRjw89oxa7meQayBJfYnUceRsrypp3u
07Jwe/VSid6zDYi9zeBKFFSjOSPSFhwI5lCxXpNSC9axOk6VsVmSmXin9tKRVpl0yr1usOUIgI5t
flC1irOA5cfZIW29iF6EUzhuP9kutKTdbOp0hIEdrlQ3ne32qeVCTWs7qsWcDyi5KV3vGXmwWjOp
0s39Mt61sAybvD+lVuXCNt4iI3cl0i9sPtRCn5E1BEWboH9be6s1+XEi8FvjNq/SenQq9GO68b1g
Qe2I11Eoilb1c8DoB6sF6GK568XOmAu3xUE0O1T4BNGoRuFr5fyQryKseDnteiKEZdxMVPJzntzb
ynxaB8I3NEN2h+qnadV3anro6vce+iIATjYvaG9Lv7Vg86rJua/xONmHJpc2hFADbfI52+Jzq0Oi
jTfRJ/xbLxpeRtPZym0VEF9+0Jw9v0ehvCZGEiZLAOVG02Y/InZo0kL4Vb+yiagcp/Jza/aSGPIL
junjKIagXoLBugPkvbFx9VUCofo4ntvG8k3xoKpLONADqmV7QxJfMKfqpWvKYzsgiOyQsNocHBsQ
SgnDseeBI2JsvsRJ7baI46kcszjy7bj209XCrip2k91+WmSDbwRMeFa4/tQ0j6S3gIq6jHX6o9ST
+4WVBhdkBQVzTV3kC2VJLvJ8rBQ4Qgpx4AqrdtrP1a4kWGbQ6rNjH+DwuATsbIRZ4dmCKyXZ26h5
6LuTiE1Wx2+p84NgvmbTEOSZpwlbGiegdEDCzypOJrA2Kmdh0+dZu9hV2jlQ5NrLO+0kyBiwFM3j
3Qqb9bnCLRmz8RrikRhFv7GJKo/qJ2HMTzL53WORuwx9MDaGvRIWOj9wlUCSLUdHEv4krABWBEIB
uJ4RNCbAXdkT4DcPRKu7gKKsOUiKbHUFr+AcVf64vlg9JUGpu6Vpbp1MYUN3pLBCBFmyVOYD2fvd
fO8AqSOhafBaI3pZu9wtjeS86o6nyjs5z++d9tNuoRJj4Oy12VuxJ69ozedZdyE6bxa7P+vL06rd
VSI6rIPqqw3vo3FwosvKoTxJhhBqEZbg1lMH3YUzE4IcBz8xHZta/9RJpSelv63vBy2wqnOs7MmE
3jjKdzV9mZLLBJ/PGY6sW6jZu/TUglUc2xEldGASrQ/f6UlKMjeKVDevi3vGXNQPUKjtJjQX56Jl
yTZanN2Qxye9FAHwwp85Fao5JUdhvSxTy7SKisEpacGsm7SDmVYCHscaWwHy000p1JxkLyPF6qeF
AzkNBnLbCIdWN5pGAk8ZbxrOEgx5AzOSDpF51jhpwHgsSvB71gqfhmO/dcUaaqfJxIB7zbKHC1qY
na869cawGzdntVN15S6VkpNgZCxkT8cKJlHplDEeJdWTVEADi/k2259OkRzaPt8o6Y+hSp+ZytzR
FSG8QdlXCTtcMVpnW++e+iEKkdtxWri36/quSS7Z/HA9mLolxXA6wM8Up6JiwGypJ1Msrq0PlGcr
56JDbHbnJmIbWN+JRXStStuolQTT9y2jpyh4i+gbocctEkbk0woqMKiqtxoArn7t5CQPQ/cOCJhu
sE5lVnht/An9gr5W7Pa8az1B9Yv2PiOMVJn6ms5HZCWP9sQTvITGaG/NkaNKqx2TXPMaE6DN1UrT
+UlphKXjd1yZJT5ry9xIvbU1mjMdR2BUHADjJYztbVJZG7OYXEdKA5PWmz7pHPB5J8ACDDYe7fm6
8Oy0uN+SVmQMr1cwl2Z8riycA5bPLIrPpTRtY4rWAgbBqOQokDNXhR06N72LNB34wOXaFlHYx4Q+
PIL+s9szQzdcMESbVb/S9t3po0MqD6HSsu8oyz0kbt8qPqU1NEojUKNdYWvhDGQ7WbtQ5qnNNOrP
2dgaVA+cjRVt9ZMFuruQtV1r2ZxrYeuV8bYspvvKeauU8VzTjTIMbTNO1OqxfF65tAF7aw+KIbW+
letetl4nJDqx9AuGJW2NxX40PAis6c9OtY8OXaHcOi+9E+TUVJXIcXm/qcZ7Ge0FnfZuK4Yq7PWg
x4sMxS6nkpv6b1m1q2li6KNvyKcoHaCIA/hKflQEKWcJtC5epi7Vg3X9nClYVk6XM2HcWn/MFeG3
NIgzQpUM7E7015Bti7tSSK8dwZZjXp0z1mkYni41wy5pcbTADQN2eBybSzXNXp5qm5pz6Tp7JSdt
tN/HeLKPVqJtS0q40oSON7+Vw3iQo7smhRhY3dWx7Unt6A3Ou97rpGalp4zRhcz1xrLJ3Z92g57f
SUZLZfxZ2hOAt8mfWqq/uvdyKMhTnML1iWhXPgNJ3zo2FMNuZ0L1Sa3iUHYvTRW5zkptVRuHEQBz
JdPJHa7nSOPUJsve6V18AW5noU03oQwXSEtAxi3o1J1cPzYzizgMQDPp/bqeaTUpmB+EW1IVzK1O
xw4hKsCVduIBbBV8LziVqZy6+lc/Vi9WfI2mz+7ixfJhtLqx6XgGrOgSuqIK1DHJWjdRxVHYPChl
foyXM5z4h6yd7ztoqTbQwC6TAl1Jw6mO6APg7a/ENmep6qw3y8w3LfoXuO/46ShDpJRPY90wXwd8
WcAyL63uvBikutCdeMal65L1fmpX5zmvxE7vldOgT6clmsMeKa1MZ1uVdmVB7D4NyOs/z+B9m0rl
W3O2KSZpx3aoLl3CGZNyLJ5Ow/JjfrAH7TAMw3dVIEVROYWOkQhiSKQbszbwA0uPyUiLrUOPptAc
MRL1Xu5sqt9uZYMnk8Ga0q1Yug/ZgU2rrl4rY9kr9X2pSP5QG1Ioyrc10g8GcoPFAF2S+2qaxzig
MP/LsbfU3+ceUXS7nNVI8arpWBPSMX/XIH7m0ZMRf4s7Zz82+YFsu+/JysrtiLBbFxdwOJfwak/g
bpTPdnpt4XPoieWvEhCdIfKTvPFLVdz1XTFvLDN54FCCOsCbKg7qzrdksPciqd5nsNxMQU5La+yU
vCNRQpbyTWYNjKSYQ3EQEixEeYYOXvB8Lb7QJddqj5IijlrHPV4e4+VoS3dzxle27ROo2XL8nFl+
bVLmOwOYApusCrU2Pd3ogLmAMG67i0GG2yhlMUWU4a7R+aFN189GD2F2glKR6L5BxCa/ZwgE5/7E
eZa7ByurL1Lb+k6u7qt+oX/dBj2xPrGGGmp+BGYY9K2z7xqVsxlPmD05BAY1GzN9E/1jSeMictS9
PFh0Ntt6M3QGNdNae5J+zvJdjGj72q0L4q7equpFX88JWnwbMmcNpMHXirZATv1gxNhYpurdvjob
8zFIHJUh2Bhc/wwsJtCYVbX8d2BIcP3z1Ssa1au/UgwK0IgNNrUhra7nHtKS+OByVCgRCzIl9ase
ewfie6O1x4GCoV+TiwVVVTISeqnG5xzVpAsRRdMDcTUHPC3mPXZGL2eskx9ESROmo5Sete6xr61w
Ft2VB88ARg7ikf6Tcxenmicjehnl1h2W8RGUy3vj4D/oKncs3yJGrvOn0T1Z0cc6sk1KVjAYTdjq
tIPJ+pian1bz1Fr70pnYc3u/E6c5qYJ+TH1tvDNtKbD45836i9OxPxnNfuzHsHd0j7BXPBTOhgLg
MIxwpE5tlwEkfasAchuHUi1hOR4d86WVe78Ryga0pifRNchk35bxaiqqm5oW1vz3nme/ocWrMGNT
HerwmobxgpdCQfWlJGEqdd/SSX1phFHwOoqQ1tdDae+lZptbsS+G3WKs7zJlZzcPBE1hgIx3kdhG
YI5HiWDPSg7gzbpiHINIMQKZF2HhZo/Jzzmv3tO+5A0rPMkUbLU/7WV269l+STViJh0rf7ThRCs5
YnoJ/dmaqScCYYI4V6it95M4sG3seMDDoZN3ncI6kE+fJqtU3TfbVXmKQZeYXH/L3V/SkRZjZHmL
rb8Pw4RSLr04sbnRJvZooyJNq6aBtK7Vtprs0rNk3ZvXC6AgxXVo983z4ldaeiS15QIz5ij6/Gib
6zZJ1V0kyVu5sjnV6cckrS4KQq5h6MOIM8FU6kGbT1t9gjzC2EIpTrH2nC+vdfbhZB+ZeI/ZAhSy
TfLjoL3Xglb7cBcbZ2FeJs5sFVnBMZ1IGiaSVPj5+pH1r87ymo+fM3aragFvuqWHj0xQtgM6qFpi
+GaOTeF0HV93SowF856BotJVfMJ9rF5sujKOvJOG/SwueXeKm7NenJTklConefmY1Wue9yOPoTc1
eTBK0oVQ0IqlaZUzt4gwJudi+ZZg7Oyt82TcFdcd8AkM7cOVOj62pV8AreZm/KxrWKtBoyFv7Nlx
Z3+OHH9OXVYimwSX5NGk3jVowlcJGZ+x12rgz5GmEBC4t3QOYHhltb1WnK/Hy8W5z6W7bqR7VJ2k
SHtYte5osKXFOqPALbHkjN7C3sA2TPW/3htiF5WfhJQitziO8ocixVtN44USpyzze+llTp+72VUV
AKcQbhBximtOTX9QjbDRYCPXy57jf2Ffv+/DaGlnKT33w52hE13CtJdhWkz38iDyfTXa2vdsVUPc
RYeiflNn56iND3o/k8VcyaTROO9jPd4ZkAY9Z3o35JchUQJOWkHswIttwF0NfjX8YM2/rLGz1SXt
dI3HKcaLnbyWI8L28VlKX0rmRcOj3XhZY+/1ZG9Tmm9166ckHo3vVbaTut7vFz3s5bNS3mHlZ6zh
9qE9ITeN/TgisKfXnhaYxgXrMZxdntuzVkyXND9bfeITkB4WavTdTC4JK4JsEPBDjcjAgIOfnW4q
K+x2HGdKU3dH+3GUip2kcf6R+UENZKYnlJK+PNKVlB6b+GcZlx9OW/vr5BxlLT4Ajz6qDaPnvtfc
1kLbSwBrQR3upLZvsHynbWAyfISEktIFeMw5kupVFogBhM5gj36XoFtKNE+dnuECkhPcM3MGjfyh
diJAN7VRaX0UNDKMUvYGRXoEl4v9qu3pZTT8TZU9j6J+tMdHRZb8r+gUrNuMMD2J+24UCAWL3pMq
5vd/yR77b/2D5dwok7K5rNn/+Fy7D1rn1FhfUsZbt7FgcprKtbHwuRmDzHErf1UweSNBqkCYqY2N
AmzpCJPmK/qLAOw3Bj/LuREYxWWrgSyW2JQ0c5elb5M0+YqpsMcykVX1cM5bNy7UoHR+2dH8WCT9
pqH/GjsAqLG8Vz/MPP/LtfzmO7nN9MLlbxTZ9XdsDUZTXv61r/o2lmfKhWnnNV+JXJ4XRlkMwL/0
bNpXTdDH+wMU8h6Y8P+zV9OZ0rLEMaR4Y+anfxP8/Lc01LqN30m1zs4jFX8zm01llKFmnzm2b6Ji
/Yv45x+R6X8IdOyrHPBfV57K8SBNqSRIMaVd17rjOoRxQ43NcHxSdlYmQ5yGQahpO06Mh9QwfF19
jZaCMvSucpitTKzDdEaUqD7L3XQ3lH+J/f7tpV0fjn9dWjHlq5zEKI5Lut7gYvGqb8keiJvmmI8/
mUHv2nFbDc+ofXTz1BChbpJiIbUWMQ75puAMwUkIKuAxKp9U42v2Xes27oevo6aZ4BBTW3r0nCGl
fu0RuhEytnY59r2M0nVgNLuov8av5bJfedP/cxtF3dVWt/LBeigNGxg+X7vem9XCErmiS45JZKPq
yhrHUO9Ln3ub8WN1et6KtONyF9WLUR8atEG+9tE34kCIeGq1jjgRq+EgF0E6f22lv83zScAJVPG0
LAflY32tf/75YrX/1hNa/1+aT6pKlrFYLMc66ixkHpNxTaOlfTKvKYPr4i4tNUrA6OJI15k1wSAd
80VRHBv9OyMISTrq2T6lmmgysFiqvmMSEeSQctv1ZzURKyvm83U6n8pOOCnf5Oh9ah8cVQ5N6SmJ
JwRRe2U1iR/mZSqVhz//Wtd7/R/rjXWz3lhqligqHf9DIR4XskpEN8Fi6MV3rWnf04ZfMYnmrz2i
tzk/S26UZtHyKFnZ3doFlv3y59/hN7vTbSSPVuljpegpq318rLPrWeHPn/ub1d66WQJMfWzI2uTe
TFLNQgyFUYpoLNkQwP8WEPvPM/lf9/9mNZgyWZNbg3cgUxN3rS5VfZT1p3p6GwqHLmPEAHk3ace+
PlrFW9Xfsa3X1WsrSQjd8g1dTFrXhVu3H+X05kiPkfWaqt/Bq5sLDVuIGpDQ++vUUiJmJ6a1UxdB
3f7SmJNCwjbVhu38Oc1fjNRDy7yxGdlkTqgQvmS1iTtYJ3UMLXEv00eUf6TZxVA+nPU73Wd3Su6U
+X41ryy2+7JzzlJ3mLNzWiM7qFuGjG8N/R2z7e7jSkMXiYInfiDO0O5WGLv146zLXlO+TNG+RZ/t
7OPxL67v32jCLetmJTQxhQ3ZSCbRNZuDwyDCJ0Y1ZGsuM41+E/Gj4xqxAnGj9hpOwjrNdydOvhQ/
B1n2f5f3fnZqSWD0OsztKY624m9S6t885LeZi2od64mEfuAwftpPzV/29N8tauZNobSkUm1PLXL9
ano1wIsiBaU95pK6pcc4f3vacWMXzLHiKYu5keUVwjQTidjymn6X5DtO+2IIjWKhacjNZqphGeop
rtdvctrfOXqF2sC82FXikSwYKjSX59Tcxeu2jDU3KdPjQj85144lbJZU+5uz+3f36vpC/6tSGfRC
VGuuUBPsSSAQX0uhsW5jtKaeaXaX8LHpmWlc+rfElP92eli3GVpX2EBeljwxkcFY7ifGia3ZfXEv
NLX/vRVpL8auJXvukK5kMPhl9pdC9XcXfbM2KlKJ47rhc5O4dJ2JTgdiEvE1dqJ1m9Ykg+so5ZHQ
cuWD6ejXThu32Uq9pFZ9MeMVsb5FT+aPP+8Rv3nUbnOVcjPupQmZzjWbpM+8/osnrtskJVP0dSSu
d2D9tp7/lvTxmw3NuHnby5Gcdj0qqeWcNuwc9OhokCwZmYQ9eF+7Hzevnp6xoIhCmw/12+hVv772
oTdFSkYas5zaPGzdt9by6eJ87WOv3+m/lomySzl019SJqBgZcznf//yxv7vLN6+casSdJFSVI5w2
bi0EwGXcuFavhVrxtwDe3/2Im7cvV8nWtFHikivPUOLXZF4yQPVO/pfkot+UurfJRaOcJZqkDKyf
izjO8bRxCnGwaWcu6j1mnq+V6f9kcv3r9meFLsw5JzlXLZGZb50hDv78BfzmnbwNIlJbfRqXXsFT
/xI/SV97sG9DiEy9ZmArMyIwlGhHUx9P+5+v9jcrqX7zUppRTPTm9bSS5tsckRP1VZ1U/p8//He3
4uZ1VB2QwiVux2u3Vky7Rfvi3bh5I5slM+iMc4v7PliuevHNn6/3N0/ebRQREQatSn7YAhIOUfBA
cH2OZu7SLpkf6etffshv3h799gU1czseMn4IbdGrroP5go7qS+u/ttHcBgRpBryQuCfTwWz7dGPq
ilcjN/zzDfrdF3pzXogNW8lHmy/UiEiDI/nhL1Xz7z73pmi2yRMvl4VrVg1PfEhZ+OfL/ed0/B/n
m9tMIH0QhpM7Yj7IeMIWMgEzNGlzfMxIZ5Xmn2s8oXjEV9Tj1VhaT5plLFw7E82lrG5MxllFjZrr
zlRtBMDYPNokzBqNoWcZivVZr5brpP+Q2KqLWPKaDqo1ybNT6r69mGG90pXVQsWcPBpmrk6ERlT9
uLojpFxGqvC2csiC5nA0Ceyb1+KgywNSzcceaXdqMj8nTba03hnR+wqnrJhWn8nIJSmqcC3mnTp0
/kC+n1150moei3jZORl/Pf4yGKYOz6sSBwnOpKm878nzj/QHW0WZUKr4UZ8JsENd8JcqxLCu3/9/
3eebXgpWYUWhNhUkdw94bV+i+dlAbyQhoKztx3rh/kRvIpNC1dF2izMEQ97tl95khrG3hoW5vNiW
1qmKSC5Hn6qTXD47jMqbzWT/vHYl8nrfWZiJ1Dq8RpDMmp8jA4jlPVLBMNYx7PC3y3rX5j8z9R3r
Aw6Hp4rBYaVvV2bP8xjMOjqWNSbe0BNt6aXovFPxUeP7IsLI1ft+UyAWtuYZH9BWV7IgZ7qxIkoq
GNQbP6FGm+Kgjd+nwglLW4RGQpMEhfbyo1Z/ZJBKZrHL0GUod0MRSA66G2a2reJ2zW5WP2nTu8Ic
n/O+umuk4bDkDJUmJpWYlHutdjskZREak1wjA1a8LD1K6el+QTIfl9yJ7Gwxk8OghkaKFLSU2H1p
fOiTFg2Yvi0S3Z0X6aEe0Hy+K8qyGTlsNkkd5Gv+MsP/LtKXep39ujtoZlDLzOrJcxyVzrP4S1G+
rKCQhSEuEg7yVud/VtMJhawkexqC8XFRN7wGjXkmB2szN1uzGTZdfwGg4Vbp6Gv6R9EejcXwMrNy
NaG8Vn2LTRFNOlc1pdoPkxh3UFPb1CF1XUxjIK+QrfGklEn/MLfNVf2lGf3DMg2ejZNiVCUP3UY4
p/fopq2y8gsCyi1JcUU67SZU+LFVuGAl1wbsRLLuJAxW+hnAnlcgR3eMHFCG7SpcgsGPblGyTDFS
rOuA0Vf1yNOjbqdEfTAJk6RTZ69g9XSiGU9V6SfWsB2ZtQ1p4heIFfJuDlvzc5iiIE2dbUW2pppo
H1WMdBqDVsyA1i5l30xVryoel067RsS4pkS0b1ecC/Vnat0vWBlokrq0Q5CmOvDzSte2xt2QGO5y
9R2uEWKib4XTXOyVTCYmKMZGwo8gSScnG04Ng9929kv92wJ+d02PFvF345aD0D39sjt7FUfFeVCS
X3OMW1NBktCgbDdqd9afZCH2Th7SUWIuGoUGegt+9GaOA6Z0ZHC4Dhp0ZEFOD8LhJBQZuViFCLP1
RbE+jTaGoBbZqKxvKr4xvXrt5leZJxFp1MyQIJoit4xqpFLlpo8lt1vIIAH7sjrWRhOv5B73aeLm
MxaTEmXqWgZC28vIHMwhQc7G1LJB7VtgAnivcw1b4a7NtE1iaXASifkrcTZ2x3SZA1KgiB70s/wx
L22EA78mzd5AqFH6vVRhTqdPNE984ZPpauQFafKDgesa4w7x4SrxWb3x1tdlkDDNsLOncnnoZQTm
sePyZaCxOqg4hp0Kvb3Dc0wzcshfpbIjmUjDi6FuC2FfYsN5nKwD8q0S2XOT7gWJ5s0cmJ15Glmg
rf6bVOAJzPGKpr0nN4Q1Z5RWJG4xNkE9WyS5XwzfZoP3c0SmA3Fk0n6R2OiqMgasRfca471F3TrM
L8NchXJqMXu95DaxmfYWcZAy5O6YwI68mh+nfF+vdwpbmJK+9iOq+OzdMfVt05jIDbutY8l056ZN
jZWzMKaNJPPSYfi5M8tLnfMYz8bGRtcvO9vFOUUWuLbeIjG6dqfh2VZQb6Kx9+o8+SVnxT5OHkvm
67xL1w1RGAigrFddVCyRlb8O8WvEtGtAFlw65cmM3+wYKTwP3IB+TsCH2SyIhhpeUdl+yVB6VCB0
6ny9N1v5uUQTv5TYi+eKdTlz3kqJFTGZ8y4sZtMzh9ntDHrPRld/7yZzN8lHRKkJaTFkPGAdJoHU
rAItPQzTD6U7pcVJlb/bYg6yml15ZijZXyNzxUHV2fZ/LkO76xstzLMHtIb+ElUnTgCuzvcGDabL
H42GTGZsgIODvnZgeBSVW8VyTp16mrofLRP5WLgD4fXmQI5h3PiLvTO6edNaz4P9Rm/Jy9LJa80X
o/zUzMcp+w43zNOxksQUHWP1w8LHsELeUXvr0mX3TQ8uJX7MupcyDXijQhHxaUaRnuJ8uRcwwVJp
nwsLLR0rMBpcslVdJi4Y8Yx2k2c9nmB731eyK0rEA2Wf+WP2ENXDYarwaaDFMZF5t2g3TSoTDlOm
43yPlgc5r9DhImCJk6d4feQyPBnRkWxPP7QpOnbyRdKfRRoO9ISxUs2p2BXS3oroCTunnBFSg4j9
GpdSLtbHWLPjTL9qvHnpUgTlOB8HC6ubw/vbfoscZTcnTFl7lJ0SD2shy/hloo3BkO6KtJXSmVJY
UKg9GOPfEvR+k2lh3Wa8JcATIwwx4uAs56FXvJS1ue9whrefusjCitJqQOiSdhUQKOzs+Aeg//qx
KbkiwfuWfq5q+ZBHbG7RY1eWXmnE1HmqV/N6ZjV9R3s3jBOiKwzv6eB2ibTtxhpVuINX89EpUIZW
dWAOiKoQBv+5stWN35TM//RU/3V+rYdkzJtkotM7oVcscL0TXtNeEnXc9lLrpSzGOI23QgvbZj3a
yvfO/okGdqMWpmfV0yZZ8V5ixGpQecyZgSP7DsLIZsUWIVYMpJLf6uMBWWE6X7Km8Bsi5838fqww
rWbqob9qCRsKVEZ9g44r3mrconrKlctA8ME6CM+uNV+OFo+z6s8SE6qTr0Eak0rF0GC5AEwPaoyc
6U7gE0uHewMVk7bAIJKfJ6IZLcwkWXQqkg+ktEYz7YX5kLFPZaLyY86S9midshxFGt38iMoKAxtz
hjoHkyiwTvd7koKUTdmmWMqDDsu9YDrdIQpiOVi7t7U9kPlDJYRd2apfZYnoa1qJ1xjaUToabfww
sHAtOAHmPnDak2Ocu84b0otar1s52y187z1urihGVSzVW02NXcRp1AX7qAmjYqeK3jXNxFtZzgwL
PSdmC1tHnK00vm7fVSzKcjtu1KFmFUfyiZFIe9fHB1E+JPjP6MLW11Z1emkQypGY4XROkOYUoHYo
mfjUNPmYFudVemPLQJEpPI3KqZkelow5aRzI0Wll8+zaR3u1vVgNpXkjHqz+1M7rJrrOWuRDvF7U
6un/2Duz7saRJEv/lTr1NPPAbmIhljld9eDYuEvUrnjB0QqAIACSAEgAv34+Z2ZPKpAR4nRlZVXl
qUilpBAXEIC7m5mb3XvNVC5H6d6j2bHQKZIn9aI2H0p4mZtJg1kzCJdHCjNZ4uLRE0gZ9y75YiE2
kUL7L6/D491wuIqj58N+lqzvQ7jVCXMhY/5po+U2erb3cKk48Pqm2Cey4zWxBgbXgrpPSYv+CmFk
XcawcBoT3DKN0LwaIuI+G940m1VBXd2k8wBAW8/K1ImtKr5lhFc05fZSe0YjDCvd+9st8HtVnVdF
PMnZ/YRAxIuNAXKK4bFbygW7u6L8koXXZXKrZPYUkhCCgNpN2NQPg+F2tmFJF+ZLZzSrA70/6bxA
mzc3p/FZSf6pLm70CgsxhMgQF9MQ9KeWcANgSyeD6BqAl1NCEz0McQLtqshCWpU14hAuW7p3bkG6
7Z5C5eqgFmIPEcM20S/Qb0cI1GYJbNlhOte3t4dNUDcP67R1i3qKXJlsFErYCgpLxzAq2iJnKWrb
FV2HBYsMDjw8Zlo3sNiflPVVTXgxZPTtW/hd9B2pjk/7cKZRFVYvSZcQ7nsqQOKqW4z0eXJoAsuy
XRRAquGsxX9k+pc1TIfGvtOtN4WWfkZSeNGhuDL16DaHrJ0gM4IGSoUMvFuHQONjPFDK/jNC2zvg
QWWDqEMbB5nyElatZzWEAaDCnb0+1uOgPe5gss8Uipgbg71veZ+uCwjRKbi5GlI7MgyH8tYalLNh
QdOYXVyxZzbCcUd4XdTlQ4xAtmHXcLDiQLcRMqBKZMBBPFTgPLPKi2AdlPruxqjtCZr6yyOsfrMF
1bpxMwP5NAXinWI7R1rsrOVW/EgoBPu/Ni5HkP/jcClZNIinhJZfNTa1Ocx4BFsZYYGsi30ITTv2
AEcZzNFWzx40fgzcN48a14I0YZbTZDhXi7uGBJq2aSGKdE4aEpHD5VAM62rb0SdEjqfdBvlhXB4m
0gmpm917om/G61BzoJw71h5ChH7dkkLIyDYNoGR1m8iF8IFkxSSpgUEb46aZlmvrwtQziLXJQtMQ
yd0AKtxVXhwFa0RXrDK7ChU9qGDCRPt6GeraFN20oI2BTh1p9rZvxp1uTcx6OCs3zEcskoUQ83H0
OID2E+YYqPIqAuC/33857EPfzMA339CzZ9uG8zY3rzfpcaxYIA8Rwjnjzr6TP+glCmEucTPgTM9a
iIXwouP92+cHPunNfSsz0UsVHpWDcdTVXTOz6uoWY7YMkelpDOJQDWEIekS1xP9WBujTekOugRjE
cCCXzbqBcpE21mRYdnex9b62o6Udvn9+UvKzv3VO0qV/cN37zt6BnzeQDdvoIiUIkhDl47ZwPz/8
Sf3tW8fvZRj11DocdhtKetuh5lbd8PYYTXOVVkXH92RwHdUKhfmJcgRpXE2P+MS6XS835nJ3tv3u
SZDvW2egfn2FCJQXBnOQKySP0sGwV9sMPsjOA0k2DY82rAu6TBYXDX0UEpjOJb4qU/Ey+bzazoC6
NqgqWOrwb8v1a720ZQwRLEkpjM/iQaAcb7vkTH4R7/qdoewlLk0jh7+Bv5pBvhc7euySjYOXOAYa
cc3mGXJIPiMAopXHxsmp+ufJy26DUL3iDrvyusCjdLHu7iCp4Qs8Hap0A29hk7P9XR22j1qk+yOj
9vVOn8bbgxcPHnUQ4oVmXdjFw3F7cNoo8bLsbteZzjGFDbedlOU8bO/yaueibmTDiFWqi/167WSI
iuxJNO/CS82aWlhTbJqzNeYw/3a7+3RYk15D26biHCCUYd3LAkJQ2jnm9hGpkE0Im21aHVDkHrqg
QOrMJHiEJj+o7mMMZQPjqCkymUlwwkEppMrArt4SVTylMcFiClAXAY1NBTM0thaV0UwGOoh+qdTh
WZu5PfQgseoddMXdMi4mZRs6I1KEKnmIRsvGa4S4UrYFRQWZXpno21Qg6AZHtWhv11Xh7ut4gmAq
SluPpkbYnkzS3XRLio1WS0n01DXveRHNthB9djH4aViMKLSoWjA6zm3kqgv6GlAim3ddstwnCd6Y
uB2velTWrJXMjRoY4EfojFEQ+tFIQW3KZKihvjaPa11d5MW7VuzGG6t1N7Vk90+38U2y7x7TI8GP
AW/QUDy2nM42weNA0yvzm0O6UNMFQFHEncK1b7fPWqZ47XB9ZVZvdvyiq7G7PSIel5kkPtbstVKx
V4dOk48H26vK3Lqdtn0/lvm4GnTs2R5NfQaQHLprNc80zUPPhI287qCqJA5GdtlBJj/CN9ofGv9Y
hCSQNnMIb6cO41G8ebQAFsSbwqu3DykJ4lrSKxFSNLs1aSRzlinLuFtURI/7NrodDe7b9X5m529m
DKt2lLmNtvNaeAX10V7qsTatIu050chAANywh2+Dgwb3mLZa5QjZ2i2N1u/X8LZQF6u3vo2+Rp7p
l2tzeKYO8p1ijtrzKbt0fWDKhEeijgNZw+smit2BBYQkhh3XnUM4fMeW93W5UWvNVUSEjrMqvc1o
Mzwq5za01s8t+Xf2eH15brvL2aQQSc2K4Xgd0TCvac/tH79tt9SeizAjJdHJ7B5nTbmoD9d4gDMH
/k51q6+Ja9haccxNMuU18hCHsEMZDBE5mh3nw3Pu7TvFhhNC+IP7HJn5pky7EQMLk2ObVvQQNEiX
TddIliTr23gYtLmFnUkcW7ecz0fie8Pcs/N5pwzNVl7WPn7STBkZwulDAuDzo3/npvXFcq00jrOu
Zpyj0ZBO5LNGrSCgIkJ3fP38A06T/hsOua+cuw4rkLQjDQ9otNJST5J9sky3+rMSkaSnNW+CZa2U
F/PQsL3dLLPwwdqzJZGd8CDcobLk1luEw6J2nG7Z0Q6LZ9vIJhV8S4p3/v6geOv1ZpYTTZ854++N
cg/JNjTaaBhuG0qNMAyNmLKCUcyPm+s0fjxuH6KmQmUteuyQ5NIR/bBTNH3MAZJmlRgcQXVtoXaW
kJGsYkhJ6SkfvKwRgf/83L63LHvVrjJcK6jLWeQSwR3iRFryg58feSTX37fGSRqzD3N7xz5YqXVm
QpWvL7NRG+yyyLOr40Q12qCAljZQtqIsNi7C9aj8oMaRF3c2BCGFpHaUj6310VkbX5Q1SMpCm1Jt
EmEMJnXtFOZztMZyp9c7KVRCWlNRCDPoCTqEIXxECyoqkdMaIukWpuPSqjwtfkzDp3S09eDHjbdt
ele0zTgFbrxJLjWK+TltVmv7SxjqTmkHeYL0Q9c8641+RddosgTambvyveXRs+RtasfRDkn+mbIp
SIJsnAbBYJq9Ucn9Gb/+ny/N/4neisufbnH51//i75di2+6TKK56f/51kbzsi7J4r/5Lvu3/vezr
N/11+XSA+F70X/PVWzjyz5/sPlVPX/0Bryyp2lX9tm+v4KNvqtPhOUf5yv/fJ//0djrKTbt9+8uf
X4o6r+TRENHM//zzU5PXv/xZgkX+8+Phf35u+ZTxNqd4Kco//a/Z29sGgsr//tOk3Dzlr2X/AG9P
ZfWXP9vGf9iUaAFq0RRY0VRJHzi+/fwM4tb2aDQyYHwZ0g/mxb6K//LngaL8B9rovMdSLF0d6ryn
LOqfnlL/Qx1avGFoW1STTYDJ/32iX43VL2P3p7zOLoskr6DSnNCtv6waepaaqq7ryggZDZoX6v0u
vZ2ODWpsTQ2MA/0LD7KXbrKfWepFJk2Va5C7za83OVlnmK46mmvV2NAQWzxQmdAos0xzAl6goJQr
CLwS50Cu74jhmaLLhbSDQV2fqb51dyUJ/UAbBINwvE+93KR7+jyj7qjQLtPwTVRr84l2nIfG5Bh7
st/FhgpGkDWzLRv5gvz+OGlvsj31w0U8M+/Km+y1eYId/YTmjr5ss1Wyfmx1FL7ONHfSv15Cv75D
PauqWkW0D2NdDRBVLb+0b+Z98WX3haLv6H74BlnWfFa2rvlcfAFA94a0CdSZ7rmpBJUfJ6J1ZfvW
sv1QhYXiRE2+dXxcz+r1i5FqokN1q1tAMWzXflugMBMo0XhUP24G761MxSJH2KwvadX1Ybb+PAk+
Dnqv7/CvLsnquWaTMjOegEE/mg/bPUrlUHJno8HtVoUIJJbd+2BlPdTz7Ka7Sx81Dz5N+khsAFmW
zkU2RCIQpBTjro6I98Dw3sOTFBpv/I2nKf3cB8v+TzrNcxPEUr8+zT/ABDlnFfocrX8/q/ANo2Br
hmWOhrZhDZV+KSkjd5sZmaEFSb6zUFsjV7HWRmQwDTdtK+vMZubcp/Wip9/4aT2+4Mk82CNdw78Y
mmbYp9nxYd3t9Q7uwiHRg9oxgtY5enQPdGkI4NiO7WHinY6vkZO4IIPcyB2dMU9QYL8K5X51An1C
SLZJu22YxXqgB/RG9mT9pHZI9JToMWzE6KF1qjmAHLbphxvrqXlFzEm9VXdU70hzCyqsA1q5TtHN
HIodMjZdAFKDffU0axwNQhCP3mZv0YryYmY4Ee0ObgdLzRTVLLkdIrtrItoh0rfDeIMc4+kPfSsQ
qdTA4azBgECLFKaHzv+e4k7prZEuCh3jJppX73HmDm4Hi/UVKYiyENo0uiTifto2bk1OYXl0D1eR
Tl8AZw7VZ76/Myieb8TcRLPnQbkrXw9BetHeH2dgkK92CFCJ5ArSMCIlMNxvNJ/tUwTNHf7QCNlW
iq1+90iuhV16LJJ3GtpE79uX/GX7sqfrdiT/15BCWb4OlxpuF/UOhRN2tO3txkDqydmkQQH4ZOQi
ZQBdMv+izqAVWeKIiEEs6mt011DW2TjxbIhQ15l94flh7tn3H8P8Rxzmc9bE7LnHv7c1+TqX9bMt
GQ2JlUeWamO0v/bOO9obW3GL9MdWjd6Oqg7cbwdUyCw79ME1FV1oPT2z6Tr3kf0d6d/hI099U3px
vD0yFMUYjYaqRQOFry8zHanpzoZYGZRe6zRu6dzco/y2dM4R6c9+UC8c/ps/qJd3+WngDFtuSnR2
J2xNvr6iRC1i1SpRLTuEYehoVnFE1UPqzerURpKm8dEzj8amXQJdy8POH3RoQ++NFC2WfYtKhwKk
Q83bDAx9vJ3GA7S/9WQTksiMEe9osbx7lEYPkN7RZ6cDZZq7YXqDTsPGH6Yo/3wezJ4wM/0B+ng5
vQHKy9QggbTWA1tzMvpKiGGDBhbAEeqknIID9jfKXRrG4MwAOtBu5YF0erO7xHGE6A/m4GwX+ROw
OxMEmHPO6X5zmX48v964RtlmaK8zzg9lgu0EZXRaA27EJnfW1/sL68EYW2P1YcvewLo4Ph8WTQBi
7Eza+dyQ9wkmf/Ah77Ny/tFDLmfcJzNy1DPMRZzlQ0T49GD3RMsI4P3bJ/Sy40V+xtGfm1qnzN2H
ePL3mFrnrlXmJT+cwt98rb2+ST9ZLVOxVRUauPyvZ7XKQ7xZd8dUDx4ehs7FRSQq8fh4e319Jitx
Gpz+4H38nJ45iSxwxbb8nHYK8GpCjVIMp2EQjavJ83aynyA37hkOAfIEsWgRoEHroLQtiO3m22Uu
np6mrjcIvCk6m0IhMt2Ke10YIhdLxEgFCK0zQX2vgdGvb0zfvuwbK9kV2JeiE+kV9k9Ksa9sP75U
yLaiPesgjUYHHpRzV/T+vtgPnSHk5J0Ib83JGVssZ/YnN0/p5T+i3/Fczk2Yk7/9MDP/1gnzTb/9
YcIovdU+oumqDRoYd+pXOMFp+WWCkynABgmgis3x3KI/d4+1r1fccb2j6L1nvCu3eckg7F9sbgAD
IUSsxW6cuPi7LTqWpliDDHNs7SY9kDx0du4upPuIW5dnTujcijkNxIcb/U9fMWdHTBbWPpzwbx2x
0wz4bFX0IuUSJNgBdROU/DOnCIZsi51wrOuu8g7zPwXV5Q5+8yzpmcvffZacvQk9u/r3uAnfSiDa
wCdHKjl/8kl9yp22TpXuWCKE6rpfCvFl6x+DxZdMVO6Dv3bFW+QJCo6udfHorEpPE+Pr66XmWKJ1
x7PWeRi749u1GH9uIrWT4tavZsMvJ6X3bOSmrizALJzUMDDF3sXROMYKuIof3xhB3YqDGwPg9stp
MSunLOQHY7H3hytqRC+8cusMxqj3u5WvibuB/7oba4/AIB17HDq7Mbgfz7oN2ZysQm91t3GUS8Nr
p+RLxpOBM3AQZZ+QSHOaseWCoxemw7dXieAS8XG/mcX+W+ccvM4p3a33tp/piIbfXJKaGnjEzm/F
ArLSZSXeBk4wSQM68nEDDeF4jwByOXzqWK+W+4YopfCcvZiWbujHz7jq5ygo/YSjGkIJEuflcrQQ
2fzSck1v5E1sPBT4Hc7DcDfCK306Dk0OjsnDOq8A9OwkQTjP7xM+ki5rV+ZSpsuUYDi5X79X09q/
R4Z5yvW8pM6L4c4fj+790hL3pLec+8urzAl0Pi4XxeTowpIQwT1PzWGkjqZTzxK8XJui+AxsxS8m
uZgur1crMGKi8kfC8GYoKvL1gDyHmL02F+Be/NrZu6VXubPaeb1TMf0g3HHua+d1xPsAdXh7N59n
4uA/zGqxoNcUsw4H4R6dh8VsPdm7O4/s0EU8n+VzeTAA4X48OU4PD7t3kD40O4B7MF3P1xPwMkeH
yo+op6h8+82lSvpwPW+n2oX8WHmGoRPyfZcKtG75+Nfl4ygILyzxNH6vxd3dcAUDpBFDIXZz+uZw
j7cefKAH7xHZEs8QB6+YPJZu7R7dbnr0zQW3eeA0YhKJoBWtGOfO+Mj1nVkJMjT8bCH0slTbuosN
Ra7OkSg9wD8TLmDhT2BViosF3Qz8fH703Esz2Ahl+lhOPGXKKfqt7znumajvnKX4FVH5H2Epzt2f
nqPfV7td1exP90dOqnBhXhy9BVACsXO+KG7nwth1pk/t3PG0gDWQC4SJL+fT6fXqzO05b7R6Yf4P
o/XDaP17Gq1e7Ph7Lspz9qEXVv6e9lOVmIpfGXPKWsaIJlN0O+jX7QZ6FXZxgbGSzmzvDgPpH0vv
4EMw9GgS6nf8zu4av/GpPTnyuXa6w0tWp9fJipR8rnU6v3jKJ4oPt2bauaqjuLTj8GiM4qVe4q3d
gUdPuKvD+DAeOIZLQOPa/E6IqJFkhyuOevbez+9ql/ZOYl673sEbTQ/eU+TaruVJT2oE6wkdZK/h
X8wPruIfeRSSkEudhj07EQPaaC7WdLkWsbh90pwn+v2ctvgEDcEbXOlLqMziKg0ur3SXxq18XRXO
XK1FOreXuxct6Jw5njYX88v5/aNBUiAW4w3hwx19r0R38tq46dfZHT0wBfkMUxAB0odArGrxKu/N
uzyh63fcN88feV4GFa+vr1RDpw7Cfn7kbwJkPl1dtH7tbz15W+gjeLtzW9/wMxfiF0EB3bHcTfC5
32Y8z4x1L5RPLETq0fUn88/o1dy92rH4liOv4crlSM4OrqxwymHUp0dvO8knVgCtym09zR9SelRJ
omyJwhNvNN74kRf7a/7Kya/DeacFCiIkrunHDL98bBfE/oBkxtpPvNLZ8Dyv9gsn8dBPC1KeBQy2
YM9Ls7HhBd3FDt7Q7whBU383bx+QieV//UIJ9t7RLyed17pE+qGnCtVvvJED+1xsicG4GL7gZTLV
Qi7D4BvBgsnINYm4d17tZLOdp10YgeLDbuUZUJ8u7d2JwEdMe4uRKfzKUcdbx8nB03jxWOxuhpNu
qa2K+W4CLyxwYi9yae3jwP7jdGgNNE4E7YFhOQa5n3n+cVItq+XQH7r5lCMtVm4tLCeeZryrmFlM
YRl6Vi6sVQJJAkOHdkz8vfEKt+GINNchlk4cnXlcebS482fknQhA1aDwLM/g2+SCCNrl4iExMDbn
9jzxx7ZzEMZNe1H7IplEE4fWjkF8bvqcNRW9hNUPU/GHNRXKUJqCfoz/wS30N7thrQ/SxMJUQNXA
UJSeERww+I0frpqfHUPIWlKxEfKZ0UMYSPsAJcVrWYFhMHRaUBK5u/azYOC80PpHTlpvQrOe4qFk
O1C7nYeCCvPZZBHSiDiYuvmiWhwnxgP9AwXNSsnDdtP2AtiBy6qIPLj5RM/sL1i9rUPxn0PqF0Ox
VB/ojuVspvakCqqAxedrAeirSbwsJhT1Heu0crB252Ao5hn3KXGJH1NS+8MaZUiAr4FGSkCu6Nph
J7+A1s/dopHTS+cf3C1ukR51D5tJh1XSsZCgoU8/NZc2A8Jw6gCSIXePpqPexi2DtR9z3yL+HWEp
Iy90Q7fhd+QVQTRNvI1fBrtAeZa2F46Nk2Nf124RxNfyfRnoFPnaZJXgfIHUubsF78P2Ks/yCMp4
7e94f+wyNl7mhO6AG36Y0c6SV/30yvJNvqLgK/blz2iKvPFUGe8CfvOJibejPUHGedNL2t/4O2fD
T3Qp+M68rc85cY05XmDj15yBtPqhG3MdWcD3Igvk9cjMRTRdu924kOfjy9+cJ1dS8Cr5yafvC+kn
5PswtsvDmD5P7HMHHr3QSDPA/nIu00lGzDDvHBk/bIS9Gk3LCZ2YrvQHRL0nKr61WpY3yhRRIN8K
SNicgpyGnb0MZkZ8obMeQLxifBAawcvVHh4D+214m6A42ejCrZadh3V3pHdRGa9oLOcj3bPwjHQG
8rYOpE+HJuZifTVyFAoKqRt7g8vET316RnvuehUTnMDGxb1L17XDIez90EPrNqCdl9f6rZvxXEXH
W1yydMqsL1+66jiQeQqaceIEaCN9hW6UM7f87Tt9nsgixAtINm4rRpfUdqeRe12A+gk2ZHnywLpa
B4mLm6cjEvkmgpKWteXtuXMj7iQlGZssEAJICzMYOXaArsUcHZPgerHDVQLbF4sjPpRmLu7eSd0H
xR9x0SU3iC41THu5vkIvAfyU+poTAYSajWf25Cju5BVC5ZKnzOm743pMPReXW7NAOFt379UuYllk
rcwVosR8tu0JXN9BCGQq3M65HYf4eeKyManwSTnRpuVcCdQH/cV4Kd32JWJm0ktsTkPb8YR9deF0
cqMtVIfwKxMzUjnuovMf/IM3WDC0RJ5RAErtcjBtgo3nvNPz1Hl/3zirV8rpzvXt8mktbm+P4pWo
L2TAHHqC3xpLdyajPUV04kqmWEpxIz8FaWJR8FmwDoVJukfGenf2eO+SBnHlNEP+ZmxfRoywxZ3a
EU+3TC05pCMX9iIZKfJNwXFczAoGRtpCebdChmbHPGgFOlOC2eHOAV6R3qOx0jQeTxlJGY4X3P6j
IycT1XKmEI2/HIJlpgP8MYxr5+2IMx0zKCaA+7lx2tR4GJAaQnOCCbVUXXSDuDFzJx7L9J7w7MDT
vOwiungvPBpgBSFzP+cLXBuXIA01PVsZSHmqhoeQmTM4k7JAt+CM65HPf8jy61sr2R6akjrJKVu3
89TTnkQuWBmhykVBBeW0P2ke5N5DLmg6BXiKH41Vb+R37v5m5Cuu7ihzBQNbL6OZyd80mfZoeRKN
dUeuXcNZyDB1NN/6z7BZb7Fibn5xilSxatKOEbH6uZ9O64AGdtjidNXe1sH+euPWizKASchj0hpi
iWdFgJ3GMq+xwAW+Sto6Il9ym2hCnb7YZthbR79oVuq1ep3M60dlOVrQNG4yWh7ui4A2QbzL9mSK
lMzqpc3eQNpCaYcVwblJK4tnSIOUdWtgC3869oC/orku9uyYdGJYps048i0WmRwlmWAktp4pXuPE
d0efV5HOPfCe4yVtribNDMscbK5hiPCp1ZiErUvirvKIYPPbyEUzzicvfX+83wewPYk7IXuwzC2O
GnrrAPGuAJkYt8Vpd8ymp73jEFbvmZ6MEyMYB+Xzhk0NfWlX7ONY/3ILtA6UCdlQZiHpUhnd8vvg
y5Hek2qVrlOaZpldl/8izYjLhxjIxJcBCfRA3rkJkouWHOeAI+bBhnVjYR758tYY7R0TWDrlmpsR
M6sV8uO0KiSobl07OLLd2r4vwUL65lwmac2TGUP0gmRq69Lkm59sN3wZidekWNEG4GflNV7HXsFm
z0HvKdaaXK42BhuNCJCfrBfuOc3kLrN7zNwEUSu2M4wVMyHDtMkNLxtPEKOygFFxfLndqSdD4WDB
WU7myRWd7sx4wCHNR3plTWj/iTXgy99MDwGaK5N8OQQsmd8dpqMFwyWT7iJ+Gqxw5F54bVAcYCot
Q9ea8H2aihZw1Z8cKvo096ifc1qoiC8tV+NbOtf0NpwMrnDMs+z2MG5m0jHLCSePMGBrEp6CCoIS
P3eTsdwMdiyiZ3be5aSE/kD/SSwXPdUZjTVGW/Xnqm96L3IiQzD2jkHMFpCgg1uQzbtFfbENxomf
O87mrSZRbTG68IcZOWnGaCPkVEGMbJhwXpnH3CB5t/WrOJCzWu6Qd/fybuMV2eww12+kGxrcyNfK
R2lRPZb/Hk3WgXolPafcDaIYxnuzGa92mHZnAsKze+y+MuePPfaPPfYv5CPl3Hail643DbPqNkey
cWuCX+k4SoK8J2km1cU5UKZxdvMiz+aDp/2xefmxefmxefmxefmxeflI/P3II5QZ0M+yZr3KDi0l
ssiW5huoATnpSWASE58hAZ77jB5A6G/6jPObsF6p4Mcm7Mcm7McmjLjrxybsn78JOxtF9wpVvymK
PnUP/MTm9ykaw+EuzeyGSsnR0U91j+1EFs7zuXYhC6sSOUb9UZCsoLo7OtUQaXHJDpXSuqt7qHqS
TE092qex0R6QoJS5AnB6lvvyJvOyqfOGhOTw9b6bkt6GL+mNgiNpg5okTgPosXDpE016WSaqT6lh
UhEzuT8+h/s6e6W9Wscf90rPlr9OlfQPO6N/0/KXYn8zGDG0kaaow+FI70PIabWoKirqYEx+snXk
62TO7e7u9a51nkmqFoAf7nhg65JNnwETPPJTk6l1me8jDzXp3OerTlzseGnpkFS/GYgLoATT/CK/
oPv1ZXWvXmpLbdGs9JuttyWhvQM5ggClKEkticvLyxf6EIhLspobcUkqqpt20+EETOq0C3buiFR/
7RdkR2NfcYpJC5h150rWR8PmOvYF7z6Ibvq4Eebq/f06FteUATjXgfuauKt3agAa14AYO7n61rmT
sM2BP7ubkfie1yJ0Xl/XDtgPKn9k/+/27h2lDfKCI3nBQDhBhdTyt3xGXv3qjntxukccufL5wSsk
qGD1+jnY49tZ9A8j09vbb5LUTq201sEqy68ZJR/ny9Fr3EI8mMK/gYhzfxCRuGrEzYnLHgBeFt5c
gH+Zg6C5hSPjRSJ0URcUsmx3oLjiI/ZDko+GFfJa1uRc716B2rSnu/YO9mXtvZ9VF5Nm5VcG9sOV
9ILqRmsHo0alHmB82T6Eb8Csg+PUvE6ejNVwpa6ay9Iz0fSPXRWIpYEMvWgUZ9AJc2FdQw7UVSRD
JJumeS5eDIp8Lm19B2unRHk4dSAOqivDOxzF4fHzEdAkzPOz8+4F6nZdmodtyNpol0pCnfZNlkAz
54VeHcJF9XeRRM5t5pPT9QYu7Qiu44UqZOUuoSIkc9oSH/z5OZ0Idp+dUy+sr/aRrqVbWVuhQqU7
VKIohWh+NbfAccl6HoAYUY5PWBO0lVHz8gqQQMr90Z+CXYIxRWWTKiDN20nV0y7PWXOqYGKoER0p
YW4W1IyImvJg9AhF9QzyGC2gM/e059nXeTw0kwHnL6sFFucri7TUDRYS8tNSspXVAVkfygEuHb3o
SsKXDlTiwjtqP+DRqguJRitvN/yW5W1ZZA4pP8tyuoQzyfK3BNnL+Z446GYhlbD1It3VVtHN3p7t
ENpES5vEczteA78uqWCWbjJvyNI9GRedN5aQH8vZ4u4p/DKKFoVThPWpV53KaSSh5RkjjH2CJdlu
Cn5Nv5B4hYNHSwtChJxC8fs2OM5eX0Pv/f12/pYFV5d5KvJcsP6wUYnLj5g1eP1uuyUINZkdlzlv
6fflzyOZb+rWFArqsfxbVoFkrpzyIsn1/ameTMn2N04vtUeRqPU8CVuNKZ+J4QmDAF93LG/v8VYb
74SsniF55ySYEgzvdIrFuN46rdg6t0Nxm7m3t9cFRY7TFWITV6+vOdw7aSM/XwffjhB/sSknguYH
/06DiITWdpzo7mpzoRtEXSDNgkNQSBRYsGeQurl6f+ZDz3nLEyPww6f+8Jb/KG95dj70IPt/l/lw
zhirvWT/P2+1nDO7J2Tgh4n7w+z+a5ndXoT0L+bVzwVKJ6GID7PrHxEonXB7nwRKai9Q+lcJOs+F
/WovQPrXDfvNb4b9Jq12UBQbQUzoWcdRsYsQHSHUs1ZfDiB3LopmPLnIr8uFMgbk7b6BpPA24i1d
RERyYA/c+hYYvZNMCS/G2RRsjwDsw/bupXFGAf3OHDSrAsPvFgWZmLUAqHdYpCdcRe5IlgFdF4m8
k9SJV1t0UsV6td+J1YadHmTNM6Hs2cvr7c/+YJd3aiT+q/VjDU1FGRpQefsSgFZWZkklAyy6A+U3
NRAZ/d50H2RoLrGwjUsw7uxv2H6wAaFr7Mw4YUV3Tr2QONC1L2kiB9RrREUjQhOgFbg9SR5w1xeA
rPxsYbPll5Cjmgq5BFwC5XE0xpTenEEEg6BQxNEIRopv197ngdzZi+tFC3+oi9O+ifz+MHK9ddcO
0yhX9QN6HSbJjtnqjrzG3QP7aLB3Q7IgQXCpk3E5OKfs5GVwudpCl1Ec9iNnthPSbX02h3pLhE4a
pUHDOT248CfT68/H8Oxl9nzm73iZve5bPwmBWB/ueC9RMNLo0lTvSdXsPIklTZcdSRo/wXo9y+TL
82SpiqfHeRDBH02mkyUpG9RpeObiGbAjLysccmgyrdB6X7SgnOh+dqnOjbExs8bZdVSJYvz53ZNn
9NnI9LxjF9pmYTWcMdq2/oyE3ueHP7W3/uz4PS9WpYVeqCbWY28jBiXS1knvniWZTJnrDv23sBX1
YjSWCE2JRKc9xdhXZhI2LnfwsR+7V2XmaO97WPlkLI5z2u1iHEKhOZurztsLwGnicPTCq89P/Mx9
sfv738YYDuKO+5KtHqGOrc5tsL/tNX6ZKnYvBb/dNXGl7fiAWQWLuAMVilqWU5DbI4U6EDdyZnTs
vZ/Jq/oTEcBky3lg5D/T8E+88f/bJVo3t3vxiE632AvOEkKbzBDG7MKne3GFL4TgdE0e730ohsDy
3s+Mribvwieja/cAvoNtN1gPYy4Cq0J/JfFgi4cdCWCZLf6ykI/Q9FDCWXHwlTd/lIM3CPbC/Xyw
zq07u2fG//XXnd2zzf/TdXdu+vYMbv13n749o/vHnL49c/17Td8z3tHu2eD/kXc8Z4BPmawPW7J/
GQP8TcE8y6IQZQ51DeXHngXO04FSjujWFTzH0JPKoEC4h2TjPbbOuSZEucXeuXApZJHqDHNBGUqD
8WvD9suH96zzpqvUYqA18GtprLakbRskEBPCx+Kk7HWRedo4B2wv4fw0YpzSxFniPK9HEKGeZ/vr
aC+snYhpD8Rmhp4ZvrTwaGpo44MbPgJJ95fLIdehuu/073MPgTWjkxE7mQxWTuFqzvWQf7aTJpBU
ozUJ+8Sn5wv6IREsEoo0MtG69tRxyv4n89deBsSaJ2F/qATQNG11VfdJxtE7nvjc2KK7eebm9Kx+
u0tQoQwZGdeESd1CppEWf1bgelrCSvknXX7E4svwxKaR3BrYxjxiiof/rmJJFnYDt1zzpY8ohOQG
fLF5546HZdQkmTiSjyiP9mUneO6nr/hSvgb9YDaFN1DAAPFLmP+WYgYlQ0+lOGjBiKIpPPQuWWVH
ckv+DdwfRhK0cBPGwOFEsDjyLrhTubD/L3tfuiM3kqT5Kv0CHPjt5J8FlnEwL6WOTEkl/SF0lHg6
7/vp52NWYzqCwQkitQX0DnarC0JXJSqN5m5u52dm3l/ofXqHpaz4D+2NEPG/sU//EqeFfTIBNW2e
QJyw5g/T7L4H7m25+/AcwNWDa1i72f44/4tZRswhu/369fO4/8x3mFxXwOn59u0nJtjAhsfuz/e/
7iJIfbELIQxmv3W3m4K/sEv/Lwn+6tioU420MKpl5WddYXCLL+78nKmY/zdf2uy+xcfn22f0EKGX
CA3kL05/hPt9/v4dC5nd978+fcLogT//tDH7KUE87N/OHh76aR/ufv36hV7Cp5vdLwvl2Ply75g7
v+fdE1r0IrToYC8o8hlocJvrtfHdU3gY3Q2dt8ndwqL/z+JuW2ktbP3/V1qbSmvhlvzblNamp7CI
Mf9WT2HV0XYooVhoQxl/SU6cuFe+r6J0HGALYaVqPHcsDoaCx6i7yb37po7ETe82dPTqyFn7hOSC
3YhZDVZug2So6c+B2JhKYVdYwNJ8FyHaTzvaeSbGhq4kMeaYTZiRKihGjYoEW/fEH32PQfulyeod
Nh2/Mx37XoTlrsvGypM6qV2n78jWF686DP/6YrFw5UycJNKvoTgxiaRDHy4gOeGuuOXu+Ab5wQaN
vTcFxoB8/DaDEu4escZpC/H2kuW/cOhOPmHh0JlKi1FhF5WHwHpW0R+Cw9woN4+zS915LMzcNxgA
J/Qe3tXTrxRYiOtuE5u9omtfsPCazNDWSVjiC97M0fHP92/mgYhvj5jph82z7sPHu9h9v0Fy69yX
bsfff+4vk8yvcb3wJ+qibXrLAtf0WMKTAy4Me48BG5j/nHsSJ7yXeTACJvl0br9/RB/f7Boa930G
NEG0B0BivMGVzN4vtvTOWQ6AlH59un5S67ruRDwWpn2wO8tiGT7zE6z199nDhFcGtxMpjdml/WPv
dTvMIyrcd/OQxR8Cg4XmsY3eYzXHIXNj983N8+wJzJ/ez/mYHRrRP3369fTr+pduCvJ85ycK5+8X
5M0rXVjSf9OVbqnJee3Z6UH9+9Xk1mtd6HUTJLxPCsigcd+8e7i5Ljcbv3yJbX7dL39ZNHHllb/g
I06EMh64JH4Pk4TXUuMBU4wpwWCSXfIm/ty4D3MXfLRLH3NAqlqMHMN8DYz7KtxHDGeYEU8/54rD
l8N1jrfe9BL5++9703TDiVgOkf87nIgNa/RyeCc39jdYo00hWehYM0VKF9UsJGSHUWIBgLzwlmAB
6t08+na2CZb7ddgj5vckQHQjEiDJ0X8EFtEDlvEJvfm7Dc9k85uW2vT/hm9a6Ne/8zH9cx3lu7/e
8mLz5eIf/9f/brHs+1safcv+4bbVn9/af+S//vHUfGuiuol+1P8DVl9SCrfvv999eZv9zLM/6+jb
6bbLl//mr3WXVND/INThWHSJlTuCzYt5/7nuUuIHCAKULaQmgNBDtv+571L+h0M0w3YeQrgi2AsM
D+i/9l3i9xHN8UNBNKARyPy+Yt/lbB/+pYS1rYXkRChs0CRUED4v4zw1eLKyhS9bRx6NwTravaJB
G7pscvr0vi9oYY61FZLhsad9ZG7KkBgMo27SYNp4Uy8bBpbfIbh2iIM9ERo8n39HqEk8FOi7OHY8
1cwLE6yAfiSqSwbXiUrya8xMhAye36Q/Ju7gg+QY5XuSluHTye39U2ZPezjPbR4OREv0MzDBNAaP
E7FELgwscOoS42eOrMx/WISRH6lM+i9WBix068TDBuMX5w9yGvfpEGVTiv1553z7zLaaBkm+Y9ho
9pjE2L4eshL7cXsS8keLDB1agBJr+q4zKm+U8O331/mdfemzg58/gFNNsfVUSq0XyqxmYapK0Yuj
qFPn6KRt+kEEtfF+g4qQQtpcEIfO8nwqZppnrT32FKeaVvnnXKUYE5I28ZvrVObDWvCCrbFY98QZ
TpPIhRLMIbxB0JdID/d1fdeTGpBwgs1uw9BsxYaXx6aoUAq8SInFtC9ArBNTWDvxOOWOYMe+SZN7
WdXqPopJ9PxahnBWtqRMKNumfFlQznpaOF1lYQCYjjHxOyf6rrEE8oBtkn65TuqCIYdTAaWiseEQ
f6tFuF0GQWKlsraOyWgwwT1PzI4Mhd5Kai9vCJtzlVIO444QCjJ/Lgd8ckYpc+0f6zGy8kMVlgkS
obWdh7sxsunP1/IkKV4wp9jqK4XDZp5PLgm7qm2nU9Q/xm0mwl1XBjlm/fRN8/H1dCS0MXBOnFC8
p3M63VDlqm0r/1g4oXlvk5S5WiTk8/8ZlcXZVVqWgShqbNC1yvY2TyRmd5WxeeUNwQ7o+dQUlBFa
upa5qTKMOeuSDOPkTTG+CTpsIWknkX0Kwqq4vc7Q8rmClA1VICHbQsMCLXRfnAUmiasGk119gy6d
wEpR9ict+UPb0BcbfL0sjThVDjM17HUmYItKjYXR55dkjG5CrCYfkN3iET/WYR5jVa+W/n3Cuzb7
JFRF4v38h7iLTeize1EXsnts+7QCmCRsKd/b9dQTN/IJFmvG9VR8FqJrMUkpLrL2U1TneflU21g1
7uom0ZgBTJNydIXsi+nAsb33fW6syN5Xwima26bU0RfKsrr3RCMIGjarthqOvZlodh8VhePfGlIr
bwql03qF7qm57ZXVtGhQ60hV3owsyT4x0lUPilYZ8kENt4aNBP/lFWFvE5ezLXSIlC9h/ckLaluf
xYEh/dH4MXfLgfO9KCP7OMRps3FB8yM5vx+Q0hraG/ZfguD5/YyWjenETPTHpKTWfdeAdb8rMe0z
q6x3pLDzewsrWj+8VgQZPDBYC844duot7RLntBzysMbs5cQihyhoc6yaEz690W1h/rkY/mwv/Klr
sXKYULEoSmNVOSgSds5hHdRZiCPG8EhEUrvB74fb+Rxc3sb2/tV8MRvIWTZr2tngLkgljKqgDDBO
0nIwV6wwyRfVD+amT2v+9TqpWe0s7o0LCSKwGTYjS8NB/KDjXYH1g5aM+70zps5d0evpJsoMe8iJ
NXx2WrtFbXaMrVcrEMahqaQ97+aFr7xwGuOuSLVtsuFYmZgke57HBYa91uWIZSiO6bvDdU4v7w9P
YTbI4Bcb7JfkStupWN525Jg1BdrmQvW+mkK+N0lmNijNuuj8TFEUgH2ER4bwAAry/PqUHUWJ8p3p
yFr5s26kf2ysMXn12wYRMAIVrOYoYCGOcMJV44w5dqdERQicnWpunDZsdwFp9SudTBtK5JTU4m3n
tSqCaDTkWHRUuIMdFt7gUPVqcQAVeBeK4ppsrRauLOyysUljo7F+NKXLZYOxumGBYnio8o2zW7kg
QYigiM8on2Xw/ILqwoonWkbkSB3JD1mrgK0Q5daOuGUsgmMTaIIkDJYYRvkFSXeifZ3KakgNfXlk
cZwB8qB6ztysINH3io7YfDROVvRqxQGSjuPATmL3El7WOWOwJoqYUpGjXbOPgRU19zoNvzJdV6+/
LISd8AL1LOMIDc4JSTPWQZK15KiyaHzuxqC966Ym9EYdjhuvaeXdwsEgEA28WXqxClbwPk6miY1H
EcS+cxOEumDeIJsKMBHO/eHmuppYkQ3EcUxhv7OUNrnImra2lZtcYnGC5Qy7siq/NH2uNuLGFdE4
I7JUfTZhEbcnaAga9ijS5SXSp+Gws9pxeuYVdrdeZ2qxlk8DoIztMtIRiEMgldgdfH5fWV1MZaXZ
dKx4XaWun6U9ALSymwa3pKHCZFiTSXs3pi3D2yuk0rtIhEWy07pMn3xKknsRtTnWl+Oi/K+jqIov
1z/x8tzhJSl44HOEKZ1lKD3yILILOFvHOu5DL6qLPxQf+Ma5rxFx5syARnPDZem2soIij2WC8bs2
Kb8aX/vP+FfRBpXL24VqgTskbfxFnCW4j1opfMnQ6o+jTiN3mIbHeCx++mb6pUOyYb8X6cz5ZkEM
fgfF4SmhXn5+omXoKMqEhAFmw2Z2gJ1SEWuxEszE+fQ4sFZMbheavPeKojb5TT4WKn8YTFe+qUhl
sXdBnhTpo9GVo5pda/Gquw+SHKhtKwOAfze0wYi1WpUU5tASiXfgGLsYbmNIy3jDs2mQ+0aRCP3k
XBZPCRHNW4LUAMWQ7yJ0npMygdPhhn2aDXdxE03ZfiJJ1P1klSos2zVJWf1AgFFwN4Im7bDffsTs
7TZI2Ku1iKCU45SgHm0pXgAFJ8cU1GObpygIH0dbpAce+BgPFAkH65fJFqlLIYPfh6AfpoU6iMcW
lrkotQXjUvZHJ88Gbxw7ti9lJN3r7+Ui52bDWSNMaGhF7QgYsvMnzXIRB0XL0TOv4++mn4afrK/N
UQUOZgqPU/EQtGP+UDf5tLPYwN5mJNv8iEvdrCgCMoETpfiKl0UEJ6faa94mQVGiI36IUjeInfZz
2Gmsz1N+tDE57fJUkeaEFpNIus7sLjIciXJKY+qsOyrRti7J4XRPgTPur5/qCkOwmzD7QoMGUjfn
hyp4ZWVxCYYQOaGHTE7swzQhdmJxye5+h5SEg6/hJThy/pSTsyNWUjdBUYNU3KUfgjTq3DmS/UKs
Pv4drhRj0BAKpnQ56MXWtLcKzOU+lnUEVK0azR8Fk/JRAaS4NZj0MhDEPSk5796GE+wsO//IENu+
I1vQcjALG7Mz2sR+chr/rQwZ4KCp8DcewtqVzYpP24iKEMgsznHSuh0dNRPMCSZe13l6yIgYbjIE
c68+R+TXkC1EghkmRC8HD5SRKMcMI3OOTejHrp2WQO/KUB9MMUzH69Lh4PbPYwibIT8JjxipFY23
dS4dTqXbEIh7diT1pC23l1VZHlBzbUqXtGVpubBvOca5szF6HOlkoxPPFtP4ypSsDT9SSYJHbjsC
IcXiK6ZGCIvZ+ApeThTzZKxpcu2xwYJm3XcbhytWOEY2Gw2HeOAIH+afn7wHNaRB02eEH3UDbgxP
KdbGh8nh+rleSovNwAtmJiJdAd28kJasTtPaigp2dMbq2WnT6ibMYKThOwXedUpr/Dhi1iRIxkm8
u3N+RtmERTU0WHVE0/ZdqmosPErtaENOVqjYDHoKeWyBcpCYfZGTU6MZty0ZVdZRMI7mn0Iyb84U
vzoCdDgS5YQ7lCJaX1arI53zyerrwEOhx7TQhiZjbmDlfb5xaJfX43AF7xsix+a628IxlqZwklAG
GDuf5dGdqgSm0+OPezX5akNvXCoqkEIMg8KZgBHjC0kQScn90ZqwT6JEy+SuGFt4B1adInfZRA39
1Pa0jbxRmE0mL+9sLv7NVttBzhmppPM7s4bEd4SKIi+Gz4Z1Z1kZDQgMx/y1sgEvFP4nBBBXhizZ
gsMkhIlLJsOOeW1hOclEpKt9u9vwdi+4gUFGRpZRaEXEui/9ticS2LHOj3SNbEc2KHvXiH7Y9Yjv
N0L2C32IoiziA41q11xqWxaH4FI6YZwRbBOok6bbWbShtqtIQzBjxsRdcovkpmP92TCRYcVZylrq
DtKZ0I9x/VVfSA2+g794B5xpjqLw+d11RVP5XZLiO4R5QJlX7nup3qQOfddnabtXTp1vUFw5XwGV
RZRwbDH7WguKyC40o0Kygg926XWj3R+bgQcP1/m6oKJgZTjiXeQr8CT0gorKOpopkmG1jimxI0eX
eBF9n21I5MXzBhUICV4dGJH2csBBlOP8jDNJr2hHAOYiW+96Vv3M0nwLe7lGCf3rc0IJ2ST44+en
1puSmmxELVob9lPBJ/mc6zrfxVNgb0jmfDJnlho8Qb9TlJ4VRfS60MClFVbMqVPuhbkA9nfIo/0g
NepvJh6fjCXVPSdj+TAU+aszIy+UwRtK3lD+Sx+haOu4G/Kcewyt1ghsAvumGw26a+PG318Xj5mJ
CyYxehP+3MyiXDA52GziLQGpsKfJm9Hp0e2DmtLH0CrTOzV1yY/r9FbEEYGtpDhSmB21RJc1U5+J
WJbcs7nV7FVXo/1qkPmG6lqgsBA8I7ZEpl0B2QE33NELG10HQ+czjnxS41sV9o4UicYKNLtsK7fL
zAi0cp+F8L7SwkmPJCjl4yTH8vMUidzcamMY+o6QnMJWbEABfuR9aYLdKEieuwNLZPtWpnW3hTlY
kezZhYE6RLwP3c7OJVtyvxMowzLPMkPjFX6KfjGfBPeyFltNTGu3wMnLa52LysugeXRiiP7UM8+3
2hTogrG5UVZCbq/f9RpDSFUiXw6lIABjOWdIs6Rm1C7RY1PTzG0D47iZRJIq6qL45jdIzeoNETpm
Wy61XI2I2EQUI76djmG3GabpuVnELa93+teGq5AsPJM55wYHGrmmc6bCrqoGnxnhpbma7koRiV2S
UrPhl60dHQBIyALAAYTfvKASJyaElrW4J8a+c5Ne264kIZbHhOnWaqeXfMJCBdhwzuGaIy4mclkp
Guu27p06xnaLXDXHvldYdzmN9CACioGCdMjurYTnD6qe4uc4r8a3Rdjne21B7VlcAvKXp+L1WgmF
AhhinDFcnOX+cNtyxsCHm4V5L3X0VshBfUmtckBDRBHssslqNozkihacCxM4aMWgbsnCcctYSssk
iKRHE4fsqil7bLW1byOKPs4o+nldVtcen9ZIIjJUDwBWWVgwp3Vaq7MC6YWov6HIHvIPTez4Gyyt
SZAz+26IiQjUycLuR0mfTQGSiF4kK/PYTbLeF8gQ31hdQDdIrTDkMAYvg1Lg6ICPO38SgYNWurED
KZ02yjNWCtnJuNqIIC4cNGWjaoryDhSXIyEU51REEafSGqBNskRX+1z3w0GEkXmeuMlv81AU97HK
t2qLKz7AXHOZs71wgBElnROVsbZJXiVYXJtMcbGP27b43uJTapf0Q1XdxqmdYELryPxvRMfTl+uS
snKHCMkcGEyNXLCeMYqnMWAuBzsejIDvxhpk9YuweDLKmpuFwvJwndT8qxZKwAHcEVgZCRUANNA5
qSGvJqAfwChu05aHupyM2iUNSv/3OaA6zHUSXwxuFbP2nS36evDKokuC4/WvWD1uG9KKiAPxjb0Q
2jDP8iYfqfLUWCTYdJf6Lfa7pVP4hlC/z91Kl+0HOOnFXg8Z3yC+dtq4Tg4BRtUcGa7zIwCIsYwt
XWivaxia1KuivyGWUkeLT/HGaa+9mFNSC1muu65Brq7WXptVmI07Dcylgcj3109zjYqNtBZH9gBu
5DIQjvqp4xmKQJ724/FG0NS5ZTFzdr9BBT4E/pKz5Cx4iZw+q+0Ud+YYMd7WPP5jTlttPP5VVk6I
zHd3Eov2fNLVWAyYHBVycSRyeCKTHWzcypqGsR1kj1BChk+kF1aAj8CYihnbk/TNA/S3744J9l03
TegGffRNtEm7IXJrbKFTyZ4bDoHCXL46Fttov88QnAEHHH1Gbj956FEtyzYizTXJdoB1BoAWxcKL
FHtmhRGPoxRkIj3cKUTRbjn51jEkOdvg6JIUrCfQ0XOaBy2IS5kLMm70SCBzWQRnYkb07g3yVu40
mZ/X5W6VEvwVFGPgjiGpdC4SGLkzDCaxpBexvjyozELDNS2xWLzMtooHCr/qXDmCKQEw0hxXAJgx
C86J9KWcTvEAS+6Nvao/Dnhru3Ci/r5tKTv6qoluf4M1UIIipMiVLdHfaV7ZE0wplHFCmg9zhXAP
IHv/2AERvCHzlxL4UskiwCMBziCWdRGNsNKkJodoxGl4Q8oCKwXTnOyvM7RKxWFIVwFJRi5elp4K
UtUTGIqDZLxpienelH2fbhReLm0YchyMQwkhbIaHsHi/cUx4PWdsPTpxbL8NNdk1fdB5WRz1x7Tv
+K4f6mpXVz276SmSTdeZXJMSlGL+QmkgAzcfwomU6MZCplbP0+3Snu4ywAldUrflGz/yS88eE//V
+Ql0KSMRSBWBLbHpwljmlclzBEPSk3YFuNCQkxwrlqMg+Vl1yFvtAa2w3wMR6D/WqDps6ZRLZTlT
B2AOkAYJX31BneZVYztNj+fnyLG7TRxV9bdDXwq04lahTPdN66ifeqwRil0/5xVhmkv8Go4Ryr34
f+fnnKQ1xlIi8vAYy+y9owp/T4Zkq9a/ol4o3ruGXp6dkWWWX8QJGi/SECMqwSoEB5gRlgm6Y02T
bQjOGimOkhB6TfA0/lpeeSI4XZhXJJUMDMW9Llydp9mtMznTUzgW6YYhXaU1u3jIYM5oiUWSIUoM
AsHKKC/0+bRLrSR9iHqYvCIatppHVkkBfAiID9DEkNDze8qsYsZGF9i2XBEsOJAMgWwJ90ojv7Eh
EvOvWihoypVGtgfwKCachYKudOzUjFfwdBo9vmFBz/bMD/iu623xUYisuCkNR0tvsalz1oQR2WJ4
A8hHIgZanOdIfJ91I/zmSUTyUOWl8WJFyg3+1qjAGwaUEuliCXrnR5kW2kQjKh0e7ab+UPa1ve/7
ZKvgukrFQdnCQR4KAKmFRUVU0YZlKqWXVnH0thLCvLFox59e/3wlHi9yJyhtAUpzzktvh0JAVQsv
sAK0aJA+2quEVBvKcUX4FMJRiANKx3DqFkoiawvu5ERix2yiwx0imGingfKFCEyvPjaYNLgfCn6I
RFaaL0QAZdQI1eUaC7jz1MfMhTA+8mzYStReXA6oCAEDR+HsQPUuqMDFZzBoOvSglMqbXo/x3pns
ZCO7dXFsoDI7onMpFXiyZZtVUDOSVXoMPTheXeoOqd/86MvA3qcRqV9dGJ6JoVMOQSeM9kXWpeuT
Gm1WAIWVfpT/MO2cZe/CYauyc5ngAjICp4Z6IIMXB9/+XOJyX3VO0iSRN8xZ4Y+lHWtaYDFyOcaf
LO4E1d5YTVz+KopAS5eO+ZDtHImJjocyV8NwIyefWMd46BQ2W0unKP+4/iLmzsVz9YUsH9xL6A/Y
GdSCFsJKetOkVg1hLQeTHQyP++xPPuqK7x09dLTahaXsyMcJT6o6FoU1xk9jRiL+ocmGDjs3qMqa
cMMoXSIL9YxTgLsE6BmE62U4/4lVKuPYMY4dRx5gutGwb5sy7VyR+/74AQlDW32I7Lr7UflG0s+p
FXflH4XUhdgFLNLRA+CjcXCwQuqruymCX3hPdV5sgdwvPD58I76MzyAGpGmW2CGrtNswlyTyggrD
8Q6RH9BuZ8uuGHYZoBvZO5oZKV0kKqIObQQ4rb0Oe+LsNy5w9izP7A+Ca6RroWYAcwAGfaHTGFo+
ysp0iZcneVPtswhS7drc99MvftAO+pkOLO+5a7EoDlOXZVym3/KclN/LDKhQerj+PReeKD4H2Vyo
AwUsDNyXc4FPImLxxM4Tj8nRoA7t0Gw3TT59S6NgfNM0frEhLJfKCcXb2fLCo0Dpe5moAuijtQsb
ts+xZPDWNDT9AUl/dT5jLhGjQw1ALrwSVMcWbJEQ9ecwNUicssZljsl2RUya4/XDe/GbF5epgXLC
hDcgSdDFsCCTx5PQTUZiDz4gsoqpivTolm1nxskVUcWCGznqHnvLU5/Ke6TCivRW4KH8aLNiyt4O
hvHpJrc7p9gFWltoSWJha/as4R12qFtU4Or7mBhMa+aNrrZ8hcs3gWovzgiADqR/EWGfn9KoW1/J
ojJepILc2Tk0wAr4wPiS7Hy7QF8Lkqi6O1gsDcoDEK0M0/cwHdHaEIlLS4K4FcgiVH6QykOB//wz
HKSexQi/1mvlWN30Vf2jdIL4Do1aW5HIirQDzPRSq0WuG3n8c0oN6aYY/QSJl3bKfES3Z7gviEk+
JmxU+6nNrA0BWRF2m6EmjKhHQOSXiegpMWVRTUHiYVxu+K4ZfTkdVEyn9PWvGLmhuWqP1k/0QC34
Qv05DvpYGk8CR3IYiVLY8hUn48MQN9PXLk22spKXV4arknhd8Jzm8Hlm/ETjWw3PmC8mjMJsafo4
L1s4yBQlg8yptwZPrpECahfgSLxjjZrBOameORDSKc69VkXhQY22RL9pLtHo18XZa11BIBOArkD2
gdtoCll27ZRB1QW2iTCdws4wjFu10aGR6GzEGgO1YQhW2TohNb/NkxM0ljWNskpwglOmdxnrB1f3
rMCTI3LjfV1KPbhCjwZeOBx2Z7nUaRgQLuSqyr1EppjPL9O7hHYVOhwt6iaJHjfIXQr9TA6jEtDu
Ah/KWQijqA1yOGWB0ahNjKWYNboJEKHWG+7nJfZ5vqsTMgut0U7wKYYAdzU4Vbiv+9j/Zg9jt59E
ULopinI7Do+tdwMVj3dOlzVfe5PaG7yu3SLqIAiOkWVADLHgdUxoa6HmCIGZovZtOgIFP1qku6kE
LQ7Xjc0aKQD4MI0CRQeAT/m5wIxhDqCmn8xBY/wODa+VRyvArLvBdo7XKa3JC0CLzAEmAp7Sso+z
JIiKkTRLvalUpVvYfrJLp/rOIoD0E7/4eZ3aGl9AWyOCQPkaFBdH6DQoIqnCGM/qJCbYRiO9IVlr
bpqOhRtHuCaZp6QWIpM0gfZVHs72roXqHwFDNfuu7lK1oUfWThAwVgm8LcyNWqZONK0cZuzAeOj1
DZ6RaKh+NRjPcWRWPdzTuFMbNzY7jed+iEB4BOQdYMkory7PEOPYA7R84AyLlOR7CzD5W5351bva
IcGfcPGmt7ztursiauRGInX1SFGRAHAD4geY1blUDjyKh9aCVFZOqx/4EGHgyNCD0G9c3TxlBS2q
wFyj7n5OZ8osGUpMFvHGsOY7oX3gUJt43DjHWQCW5wjfHKlShH5zG9M5larIkYA1GlTgNO85BlE/
j3j5HyitKFIPNb03hd1G7vUXsHaGgB7BS4UPhLr14mVzOUp0LavUoxYglBUKmYcKIfTzdSpr7wwF
CRT6EbPDWV3wliYCcwES8JbFXf1N9umQfgsDAJXeIdseJfvr1ObftjxJQHeR6RLot4G2OD9JvABS
RqGder1i6UdMpUhvEkdWR9/P68/MxMy7Tm/lBaANHOX+OcmN0v/CS8CgZWNVQZx6wHMT81SaMS8+
W7ETI6ZJq8m4prMmcVt3UxZ+a4q42DKyK5cI7A1S62jJQWy+dGLhECFVNrapl9ujuiNxXTyKLN9i
c40KUF+IHRHYQFoWeTdM+EhEFE/GA7Lgm0CXLKbtWK/GkwNCMDdKzfh4QL2XmEKeYLKOzBk0cpHw
Ysd9m90hzPLzjTe9IpGgAyrIViKhscSd5BwplhDgai8hdbob2Mjuk4g5bh2Vye118Vg9N4EBLIgz
AJJYOnYIci0d1r3xAs0BK4vzHP37mJiSBze/QciWqJDBtyNo+T2X+2HMClvEeGV1XvoHK8iCN2gD
7N6/ngraJOF5wx3AvKWF1oUDm44AnELrAk6za8K4OGZcb9Uy1w5t7itALwaUIjzHc16QNqgzTmBV
os6EjzIAVh7QvL6vN/Tfiq6Y068UTakChczlxL4SrSw0tkjmIfNe7w0RZbePhCjCXTAUiGRGgXrZ
huO2xhsmRqD6jMIzmFucoKhLG1MX4T3WFiPocYz6QxIl4vj6e8Kvnx02lLoxA+j8BAcZAUmGMNYj
HXI9FkMo0Wd0q/60khREoyEKzgKVexjJl8n9J7HExDFrqw2azEPH0MOozbizhANAXP/EgubZaur7
thN3OZc30zgmu4rHzsYVrh4n7CYkH/lmtixoxvVQcxNPmce5aQ7dhDijCa1i43GtKQy4v8jRouUc
Zej55yd8msluiZOmmZeC4WPRFvVjUaKin6t4CyW6xhCeFqoP8O0RVi/esWRDjARClXlxXyi3rZTG
gurg1eU8aFoBFCEmK0hYyWVSsmLtGI9dCcmvE1vuQu5HzWMejK1/b40y+/P10ihs+NlQuSBnL97z
mJAEudYMgRn8M7foouqhyPi4YYlXL+lfVJaeGpArRU0Fwr9S5N1xomw4pHKIdqodtmzuirtGBXwa
XBBGvoll3zP61ZH8E2nusU7TR4yXa7CRQ/u+Wxe+7ebIoz/hWWwVK9eoApWOQrqDliEMETuXwnTk
yRQlVuYVHK2Th2Zo4vo579Lpk5qM83VEsq1yh5bQ8je0PqKyucsLGSU4GeeEQSaxcGm4vzhtdxFg
Ep3bSt1sdUWtyT5wMnxOnqLpb3mDTphMzaDR8lSV0bhPk6A+oJmm3dDAq1oL6oIjaIEdQ6H5nB0g
jBNL8y73rNjQd61IsoNvOCZEY2vcs2WCcTdEPblNC6v/IkLkKvKpG73GbvTGl6xe6MmHLLQ0D0kJ
DDWSWWbs/sD4OeNajvUhsarPTdJj5WQ0fHr9Q0TizEHjAbwsNI2ccw5l0MUQoNwTRRnu+xpN77LG
YvLfoIIcOPxExKHwfc6p+FFYqoJCTpFfH9APlXwhqRP9xmsHVue/iCxkUgFcqTAGLPcki7C1XIz1
jiKMuqk0LV8faqIj1MHwHjTNQSoX1wTcfhQpCsXCleV8RPoncTnz4w0luVICxMSWEzKztJwYmUCU
fkEx49Dr2v4bnbDW0mZPDom+alIfSit4aOr2bTg0rs+ax5T3+8z6lautuHpNi6rZGQJkB+ZhaeqU
NTJl0Rz+ydj797HT5be0S4q7FnDQjXOdz20RqlEU2SGPKICjfXRh6kibSwsFIuOlvPlFeGe5Melu
aTZ8ijFLbuOtrRJDXgQlcPREIDl+frpUDXYWVmHmTbqsY9cZcqu87S09Zbsujlh3Eyfwy37Db4B/
CRi9QjSqlruAddXZTVWMc95nwiYgNDPvajNi02BP+o33sKY7Z2uOVj0CcNmyPSBsUlaIDiUVMxQ1
uoamvMUyep314fH6614TEAB1Z28LxUTUxc8PclRo+kplnHkDfIb3tej5IW3yfDfysdq4s1WeAGcE
UnPGWy8VtV9qFqLvIfOaRgcuzwLrKKdUbuTM1hiCbftPzs5syW2jidJPhAjsyy1ANkl1qyW3JFvy
DUKWf2PfCjuefr6SZ2JEEEEEHdadQ0oWKqsql3NO8qDDk6bSv8rgRex1w6S35QltvPI0TFMcJEMv
jm2hLDvR6rYp8ARgm6hN3KD/qrnLq6Uugd81pelHDXj1IBoaOrH6ZNIJu79VG9+PjyZLL1IMhg95
vVVq1sSx4fblycxC7vxZnwN3NJedFHdjUWSEKMaBiIf9sL4etXGB+gMch16T7SW+1Y9VfWn7ytAD
VUzZ3kGWP3p1a9BMAPxBmZgiwZqaMg2xVSTLkJ6WLMqV9xTjXaS9o0zUgd2EBqrvtWfn5yZzbHE2
wthtd07a1nolDxdINGgXug3XXzWyoI+mupGe1GLuP3Zini6J4rhnncjr94c3kETgZ6VCqtKu1UFL
bVJ0BVLJqbG0Ir40pVX9wd0R76HKN5YExsXQgaCQxxlrcMdotYXhZFp+6maIMQ6V95MrbCNIkXbd
OQIbPokpKQUi2ZW0RK+/Xq7Ndp7kZn6adIsVDSgLVt70MBYfNB/+SIAncd43PMVCtytzElhJcybq
DZlhBcBLu8Pj24NYFEQ7KoC3ImtmPwnZe8UKsMsfcL6KwMpC55/7VrY2BxYxDwg6muTaK39Le7tX
O4UqbVh46Sc6467h57roL7kyRzuRvvz6q8NF0EZsiB0ax+s+9Uw8149jkp8Gq61f4lKQ41bsJIIq
Q3jsNFJDqO67CqsbS7QlZ4pY3JPsrFWRffwJ80kyGj95OgZtWqdBaYxAJ4xp3NmzrfYdCg9yx2hK
0riQgcIvYVZjlGU7pGFOkqH9pWgxsJPa/j6U4qs7FgwYpIf3qgXmziOz4fYSAg2ZDgoKRJTVJnp9
k6T9PFGeKwfnabEV/Wgbwnk8opJKmlL5CY13HPN6bR5Ksyod1vyUOEvmqwuj6EdvuSQjBTSjCP/D
WQZ4BQqTbh1esy4KO70zgOHVs5Mau9VHp7DNJCgotU3H+ydg6+Phkz+BNcgvrauOI8go14TCSYsz
6n1AhtUFYEi3c6/vWVlVKRR0eyKQ2vlJrSvj7IZh9mzY2fgoEZEmmayV/QQVgk5fbVERt3XRWiVX
bU0unbVz7SdW3+54+daB+tXK6uUf7ImfruXcGX2IyHCCeFo6jcVRjxbz4Qudq4IaCC1iuu5U7q99
bpjLRHVy24CaO1G5jxrn9xK1iB+PugCpEdGtpP/Bp1lLX9RDF0fz2OqnqMAF0sVoj0ma7Ck9b1wO
9Pkgz0gtBTAmzmoxpejHbFQS7RSpzFxS5o92Xj7Nnej8RK1PmZ6+R5373NrFCZjmTrQmL57ru9cG
oCYVLcHDkTSs/S+KK6DT8KlzxXX6p6wzst8NVJ+ZW16Y5buwyKI9Talbl0dQnRECgIJpcFLeud47
3exJvyJMur3XnYsim47FEnc7AeJqbDdKB7wngIO4+2CkU5Fe+bzrpVHv6Ulz8poUdKgno7IgjxhQ
doqjoowPAJlycZqAdKSnDgKrOBhZHzJsfTTy1B/rSGFOZTzl3bsq1wzlHA9Vpvpmp2fibI4z8RAE
gdbzEycbxHOaqM33pJqrfwZtrotDpEz8/cLUwtYn/hVzEIsyjv2C0kUWFKGet09emQqGwldG9qO2
gPx+uO++t2IPFFtBLLG3hCOA9lavTk/o1lO+o9RDty4N4squoovSWB2ElK6LokMGMHQMmmVMPnRG
XXXBOC7L5zBDLPRAWBCBCtXGPD2kRpl1h7bpe8OnBBlpz+FQOUmgF0Zn7njk7S0ifzQdYqIBOKdr
FJmpVEYShR4V1Vl1ntt4TPxyGOInVeuzHVO3nogp3IMIQHII1qU/qwPAXHZGdXKMpj7k/dIHYijE
zvu4bYVeBV1oKSC/8ve8QopuEkp1svOuPtHb6F7jsFYfvhFZi8E4CSmjTZV9tdfeMJDMJW51ypGT
eJk9y0bPNQsflUeTHmV4slYDZIw9uj67RlqrnlhYS5lRsayqkikFS7kgCjfsSfjJ83l9M2EKthgX
POkO7YdrU7nblE2/VPUp6XLxfphU7VMr0v4YWeN8ElpoBEnSljuhqPxHb4xKxXMQu6xw3TSoi2bW
QUTUp2Gc9E/MUozObVtF6IVGnh+pSvvUV/QgPUexzjuHVQZja9OymUSpHfAfwLzr9Tae0yohhLWT
HuZ5fc7aKosC2t/UUsauab+aVmh9K2JOzHkc1C5BujZM7eO0qI0TtLQg7J0A6PZpIIeHCwXEgMCO
+vj1D+pMJ55oxFUgryaIsYUXgnPXyu4LhbL8aazz6c/7n2DP4CpcVTWGGKQlzqU62W/9UFofonAc
3lQrm1+jcI83smlNQh9RTMDP1rp4tR5aQvQsL87K7g0Yff+biRzU50Htj2E+9jv7u3ULIDmBP8tO
9g2/TFvMuCxjrjV3qMI/WqBSwYgu7I/7n3Dr8iQokircnFK6/9d7pqaz4YYq14xGl/CYTJnyKZuM
9v08KdHX+6a2vh8cepWwEi1PEtJrU2FSm2AqXUwhCPC3J9zyzOglz+eDuyd3ioodCOTW0ujloUNC
UZPXbHU+PARm5yZqKqbV2/n7OnT0ABUt46ipqbUTO2wtTWJrKJ4SlMEgvl6akoSDYrnU3mO6Gj0Y
y8WbkAlzvMlnvo0TvVMrxUt3XustB6EeTbgiEdvILVwbjUNFz7qC9l5hDG3rCySK6+dRVefy8+Mb
R5DBlWpYoODXbDalmMe5z4r65CphEWR2FH22YjU/KGjAHBUtX3YWtvU1UeHmOYcoTpNttXHpsjTh
oHPQBLXUoKBL1ASlZleHAijiO9SC5z1i061FXnP8EuFSFATsNSY3npdpRq0D1yy71g8bb/ZhIf5A
9f5LDz9oJ4rYsmbQmMU50cdDEe1648TUxJ0xtijVLXqZBo5AInrwZudvS8ncL1Oq2B/vb+DtScA7
ZMMSlAriJ+uTV4dVzZdMxcloFfNotmr71tajOMRwur/cN7W1NrgrcuQNbWf4gtdrs43W5Eq26lMN
OupTmE9d5oehajIegxfx4jAPZ2+gz+05gGIJtk0S0sAkrNUVG7E4atKweQhvJUdrMrPDMi3GTri0
9Q2pa1GrA/dOUVD+/18KMkTyUAYZ4XaKYM0PJ2Wc5u9Fo7jLITSMdGfDtpaEXC+xk8Q90ka/NlZa
RT4MdD9PcRk6QRhX00Gg+vlwnAnU6xcrq3Pm2EhwpUrVnAyEOQ6lmRiHdMrynQ93G5ZhBVIlW6Qb
OIX0mF8+3GQuiWimCW83mvSSzbr2R68l5nG0RPXbrGhiBPQTTjt3yOYXhHFEL1QDArEGmsUj/HAl
L5tTxMyixtcGCwV/K4Lmdrjv8Ft+IalN/8/Q6uqvjMjIzK5oTkUX5u+q1lKOPSKOv3vdrtbcbazJ
lyQjIMJiOAuCb9df0ukz27IGuz5ZsxYXR3TptWDSWvNQagq9GdPt3ac+N7OTMxTLTjSyuYtSdlb2
uSQG+Nq2PYAmNqK0QY3EuhSG+r+ICSHINXWnRjClNBq/3/+sm/v3i73VCeh7x1uSBnt2WPcH001m
P9PDPWrmphXqCg5kUZca4SqAHEpkkkqHzRsGUSI00TCJNzK0p/tr2XIRUAxsGFgpOrvyV/xyApxk
0Y28NutTWfbRmW4hVxX0yk+C6tun+6a2FvSrqdUtxXiCai5sXKQvotQKDJAbfVA0Zvj5P9hhNudP
rW+2aVUr0SzhgGPqm1NOYv4NgGVmB8oYxnuDAraeE0IPFRiMbE27q6dS6achLUyuKLVq5h/M/mAE
PRLR1FnsxjkpYjb2rqutzSKioMsEXRehn9V1FWn2mA86LgGQPWZ+g7DOZhVNz3qrW2/3P+LG4qQ+
JTEx48e4QVaLc5LQgC8yiVNl1h10aXVoX+oehZwDfebuR1OF3eO9VjlKCik75sVIBZnVFdKrSU6P
CNxeUUz293JmeoXvmkq5Nwlso0RJOAViT8aMpELrZNxRe24icypPStZ7b1ptJ0fhJs2zqTbhC1gD
9/esbdInc7LdE7A773drVpJHhzESF1MKIDemwkEetU5uIsOYwbcCu7RzIJ1xr1RP8xDFia+EzvRw
tnFlay15VYZ26lSJxpcdDSWYvcwmjuyqYBGQGu/7zYaLyhSKzolEHQM2v75PjBK9syxuqxOjyLqz
sLr2okdJ+CWM63RnVRv3CUwP2cbmfiQkX12QRrX0+ZLOsAsTeGq6E1ZvEzMgH+42SG3T/29l9bgk
EFudpOglXTK1z5NTTV9LZXB3jtvmWvBFWkGg9iHHXX+2aXEyw8xYi+UMo9+4oXHsnXrcCe63PN9C
QIQauUwncP5rM2bB1tQ6TsfkxM+zpYjfdJq79B5iv7fHd40Yn0YNLrNmK8FiiG7nod5YJebBKhHm
g0xfPzaiLcTcoRJ7UvIhaaVQi3cw875udta5cXkR0UG2kDmFBnToepljx5wctwXZBv4rPnnu0hzz
VnV9kOPGJRT54wwn5pqQwiAdxjcl3F/ZGygyo2NUgtvWsu9T6qlv6rw4h/tHa+vr/WpltXlqCI1c
2GF5ioewPvZjPQRdIf553AgMKo0jBbGDbbpeSp9PilVFTnnSm1B/KdXBPuIMexpeW0uRVDAobwiF
Ye7aSsN4wDQvueo1kCjPQ97FL1Y/2TsBh3wwrouQwLlodMnki2LyWrE0XBY7oaAIth6ixF9Zmg5f
NT33/hy6qBFvDEVQBIrimftMZDt6p/sfcssH0ewH4kXHgqxz5ROhOTjWmBaUsD3juVzCKKjL6VXX
+69VS6Rw39jW92QMDfxnLEFDW11SjlWmQPNApSZFVj8XkW2+K1st3dOy37jcqV4TWhEXUEldN7tg
Tg11PMDn1sp4/nMUihk0ap4dYjXxHs+RKBtJvRSqZBQ9VsGA5w191qo4e7VExZ/Qf7RLAdf0eP+7
bS1IigcB92NVZC7XfqgUVl6kuYEfdrryEo6CeQDFYLwWvRvt3ElbW0TJCF4qcDIpZXJtqqk1yogG
psymKg4Fk2YPS7YbIcoSxtrl2R1YXoRSSPusShxxyOT2OPRKSGbueJi8JBgMx2du8QfbEf8jq2bk
TUTfi0mhj0MZKPThAkipabJ2tPqWHgxdLa7ZsbpFfk9og/6nghr4zpne/Iy/WFl9xmhR4iUXLDCf
rJTBmYmZPJtpEe1U7ze/I+EhME15Pa2nO5UNEu1WDcU/LusReIE6CykjHz0lcT99NJU4fmUCSPsu
9wbiRtPu3R3P3Li7ZDmf6jpf1KAmfe0und1rcxxD4ELzzntfRVp6HFRF/W0Wo/2+TFCNd53KOfGX
vch/+FCASaGwDZ3VIjZdhf5xwtDJVgGe2nmOeNUhjX0ttMn6s4J6/fi9xe0IghlUOL3dNZRNKFbT
dEoCZtSzmQDc69Wrmur2l/sL2vCZKyuru4RRlzGTVADBLrXIniO1iayz7dViT9d40w6XL/eVFIv7
OQT7l1za65OhzRpWU4xW5xuQPoSfzfG8p+u/cWuRmjFSW2WLAHutTlpdq5U70eg59V11zOfaPLpj
+kfdVI+jhmjz/hQXRyKBAQurD6fpi4YzYCiJS+85bpsPoeY5OwH21mqYDotkB0wgCYe+9nSXMCDp
FyirhspR6ur+g73Y8aHo0/nv+34gA6TV5QinGf60LAKT/K0ux2pgll/ValhqhiDsYRsFRqUax6zv
uj7INbdkOi6KUpf7ZrfcgtqsxDHK4YXrGjATwnrukkSqP0y272p1djCRGHj8fbFJKbmvJMmOVtb1
Z8wXLysUB/S6lRZp0Bj6+JQ4uxHA1looR4Gn1VH8oRSxstKDTTGarji56DH4TtNXH0cjyr7f/2Ib
ty/lFGqj8OqZ8rReS2fndQ2mAytePrwoc6daRxJO92uU9VUQxY37BQWqLLDiSCl8t0m1nY+54ZMU
thkxAdAMnO369lXEopGRA2hfFrgGRQ8HDtmO6XluGAB/f60bX/TK1CpOrCwvNdIYAijcP+fgCue7
wQv+n4yAUdJ5zuR9e71tfWHWeUe3CBXlvAHL3n4f1Mg+/4eVOJSlQCox0mIdANRaqxcj40dPpRoD
VBp5LTSi/ON9K1tbw2AgKUcrx8avmzhGYaDOkfK92jxiLLOXdEowWHn3whS18ct9W1t78y/vXA6M
uElTEqMx21EjXe66hr6iJ+llalR/+g9WaKIj2Q2AF7TG9eY0yixqwBg428jAFl8zm/yUzery130z
G4cK4B/ZNxBAyDtrWqzamVOdJgOxbtrNH5c5tvvGF9kIYdVEYqj1CzXu54PXt4wqzOK4fx76cEym
naO19U25Cel6MFwdZPnqBqkZZRxXY1iclin6a04T7dXVkmKne7S1VjqmXIMwNkHLrT5p0argGw0e
Lq83Yh9BQBeRtuF3y+p+i3XjxUiH90Ond36mLTso5S335CXjoLE+UDerJ3OERD1oRcFxri3nQDqm
HqOuAgPeZHvKYZuL/An4pucCLnq1SAj+S63Z8LFCq/u7yRHfbR3x5Hjh18VZnpRkQjnG+FaY+c6p
kEtYPaM/exI0DMhvKUVf+2vXh1GTZZDOwrJtiqCxouWb0ejtJ1cowvkUd2pqPyWQdMSRYsK87DwO
m1+YZxQUNPWWG1ExxECUJM68AjV912aKoaEMgarlw9ECgaL79w/NRhYvp4nDWKS3RXCyujgZFJU1
jkEsrCWqdWDCmiHgHA2GH5mk9k5mWXvV6a3zIY+HLBzI+fWrXZ1DU1/yEdedKinXMCvWcChC1eh2
VrZph2QNNWX5oK+12aCg9cqsuMVp0LySgSPDErhgFR+v0TpgwMiAyLJRzF+txuxrg+UA9q0S6HuK
VdcvUTrtKWFurUWeOYJh3mtS32uPNJc2rvQOl6gUNUPEto5Orpk5b/d9YcvxfrUif8Uv4X1mt7TZ
BwP5y9ZL/65qxCc8L4r+zMNRfTwvQmyd8hGwX41RkytTVqH0NXVcNqdvvcPY1NFhAbD7dH9Bm5+N
KA6/Jpu9YXGroZtXpcVno6Ob/Y2QV+jblWv8776VrSNEJwOmP3+oxq02h6pHzJBfrguAM39CsHzT
htYLcqEMfjrtISE2Qnz0GimFWTKoulHtgBGgujl6Fqd5aF9jtw7fK4U9/8aDaH+CKQDIw9gbCLDl
FtQ90D5h6gAV/JWLF2PtKIiWlyc6Wk2AjJDl17G2BBJxvHNmt1ZHRQI0HHOKiLBWZdNYy4YmUnQe
l6TvPyWaKHO/063o2IZL+EfHxLkjaiIPny5cELqPR2qBZfg+136/pMMUj05bnh23rT8YWeEEzGIX
x/tucuOMWCFrRiuS+qXEyF5boaQkVGa4FufeNab8Va/Hbvno2GG+NzXwZr8wJBX/MWHSHlijL5QB
DHib5PkZEp2Ap2rGDIz1Kj/N2r3XY2NNEnoBGQIsLNHOyvXbRNHH1Hbzcxr2nsucCDV9EpOhP3rC
KJL+ZJuj4IwM35ocQDcJvHsTZ2dcJ35Xjlb4DfHQNogsBvEFmWbXh/t7dfsJqUxJsW2Z7XEPrf2w
bydr6pv0bMWxePMUdfwRNmN/gf3g7WC0b6UmaD4Da5LiasSspO3XflFaczfEqUjP2gTTlymS4/PA
2OwPw6z230RluEdV6b1nbxjb55LZVueqLZOPETClnUXfbiZXpZQxRymHvVz3LIbCakOrKFg0Qt7v
VJSon5I01Xas3BxxKQwOy5enBGFupndfLxdhdGvoajc5C1VXkAiZ3LfRG+YgSpb+LzGp88dqXNSH
a7fSKn1UsOIUDG8mD7hIkVA7mJOz2s/iU2+o05ugyvzxvttsfUHsMOMMBPZt/UVB59PNLTM5N4ih
BVnT9X5D0WLnC968N6xFxk9IyXHAYdlff0HXLmotGq3kzDzF4qMwYiY8lV5s5kDem/F/lglE9P66
fg6/uoqIMSklHBHcQgsTR702mRRDjwJunZ4XPdOS3z1FZINva8IwPihUjpezu9RGERjI/C5B7wzu
98m0RXign6KGR7XORPes0/dXTgZbbAai6PrMX8Jhyv2eW1HvKdinVfFB7d2UsROjPpfKp9D0uvBV
Y/jl+Jwjzme/07pMSY5pmAzicn+JtyeeCI4WifyelALXNxnpuFhUI1ZOis1YyAB1mey715QRkFsn
bb/dN3aTYMi4hwMmc2EmdK1T/Hg06ojUJkWJpK6fnKWrn5fSFR/cqh1ezDxU/54BglEz9obTfcu3
HmoBPWFANcbBZa/xgPaoMfTPVpOzpuTu0W5LACBM+X70GadRwpOKlAZfUtJZr93FytzG1lqbMx55
S/dMkqhnT7Cb2sYH3M/EKXAVfXZu7Bwk3YMLJGeircEZ5PzJM39tujAi/u1Qic6eYoeqnw2KfsjR
Lt5DGtz4CyL5YGxlBAa9G+batZ1kUhLbEktyNobM/Ui5iGlnXeLqT93QgSG6v6ibE/9TkR96P68E
RcO1czZSza82+uSsTNoPxoZC65q119FTPiyK2PHNrYUxNpxchgDCwNr1woS39JVS2fG50kNx7PLQ
PnM1N88h6Med8PzmKaD0KUlQUjSS/vUa1hhWyIYzMoKLbE619H07Jpb1Nma6+710hjgORK9Ei192
TrHTe91YI/ULuFekhgCG14ZBLOvFxNTN89AOWmAL7umhc7Ngcqc9KYqbA8ca5RQa9g38PkSP1eec
xpjWA0fBTZG+Y4qU8ENtDHe8fmtB+D0ZPG1eWQG7toLanOki5Z6e4abGxzxSWIuhpsclq/bQ+rcL
4qPBUyd3I/CjEXttalSWpfJmMzrXxTQcl9nV3nJP7EEcbxdE9O8AneCaoi657gAVdhMtwo31U95l
2V+5S97uGXX6JRJ0fO8frlsvxBTSCVKug5byT1rmL1lvSZxXqwip8zRZnwsRvav75K0stT+buXxt
Rf3w+TIloEve/lyPN8w/NaG6C6tBO9Vx557DnnlVqaXX73LEZ3eujY2PiEMAzCFQwM1tuZW/rEwA
/IuB/2sntXQ+M2RnuYA1z3xN6eKdZ2XDEnwD2jIyC+BaXDlFDzMLXrKmnfK5MJgwXveBXdvqiSkH
ewMZbu9CEg48EC1dtgwq2PWiSjHno+0iXltFQxf0kGC0PPvhpspB0AXY8Y0NZ+e6lfQGYmINVv61
MduIdLUFUHZqVcf4oCZD+tKpDIy+74GbVkjQofzK6YVrILQGjraG06OdutaeXxM0co5qnO5luZt7
BAKa0FGq0qwBJ2hDM1QcftHJK+EP+XB2KfU1Xpj8aBq73eusbluTgmhArHhPVl8udiPIX7WjobQ4
OoE2auJpYebQU14/riVHCkrMRmCDsC2V4pWbt4ZZKgmwlJMbC+s5acr0XM7iYXVjaUUmRgimypm3
q7p3m3hu5qUWn2/Qxktbmv1TuDRiJ4O4vYxwM/DBkFoBC5B9XjtcHDaTG8WZDjtJihyqhVq0T4tj
FS96OJWaPxSwzvyQIc3zjqvfbpglJ6tSZqcYhn7zan1oIClJKkxEDNPIey4QafC7yXPfxUv9sPgf
bxSQE4njAv3BA3m9SGWaQqc3J3jBgv6+5nZWoLnz3szr21Ml4S04BBweiklrlAeQT5U6tjefiigf
fSfpaj8v5j1V9i0rtEHkVulMBF1bqeNiQSE9XqDxxGNAgq8f6s7dqx3dJAwQwIFbIPiqyRFRa7yn
Uiuu1+bTBFXCNJ7dsLT/MXumOJRulXwTy+Ie2tgrv+ZVt8cBuHULbgx46kBNiZfIj673SmWoV2zA
ezm10STOxRAthGVOcyzq9GFEkLyceKu4odAJIUO6NpWHwhljqPCn1oUSCzfXcn364/llbtsmYIaF
8yR/TBF0U6p9ffQKBiFHlE4wyn/8ubZt6tWC9lti84Bp4d8JvCkGgHXN3w9bkUIXUh8d/Q7EV66t
OGrqDGHZW0hOxTaKZG4xfOnS2txrfWxsGuAmgFWytARabRXD516Rxk0RGaeyjdUj7NfhIOa5OCRg
e44PLYnXUaLxQFrL20O+LNdLUvpqjlQzRifRicPFn40hioJSnfeK0Ktz9q8dRgYyYESehXWNNhNc
vRVgqosxu0qgxbF5jGFR7FyCq+v3XysenBfKjIxCvJGQqZZlilOsiDLtf8DrchiPFEaDOKiFPv8z
FG5mXJLZtYodw5vL+8Xw6kqMeF7ABNn1pUbN7VNOKeRzRxN5Jy/fssLwRRYnp4zC7r3erKqDfT0x
hulSOiRzZVd451go8/fHXeJXK6u1KA7zddqiaC6W2S/v48r1PqZIaOwNCFsFgj/3CowYNRQAXFxQ
KzP6GFZLx2TzSxoPL3Y3fipZWWD1/eJPNXp/jy+Kl5E2NBEukJmVNTfKwyXtiu4C49GcDuDRagbg
zYu6R6jdckGiW25CbFHFWJ1d8Fud4VRZh8hpC5CqVNCNoO1XTfNvcd8M5Xs1jKP6yIwrcz7fX+PG
F7WAcAEqoP0C/Gl1AVfmkJlU4fpL2wFPCgYVaMiTMxXIK4suNKy/siIfQXjdt7qxYJwRzgTqQrSh
10r+la01i8WTcsnTKPUzyw5PDhFC4hMpMutNa9JnVzHbB8cvS/cBgsWwYnq3ciTCKjFfJhFlY75g
VldGpmhVXvJcxIv+dn91G0eOQhveSXuJLVVXZjyG6WVeEouLFbZh7y8tMcmXOJmjPS2UTUOASCng
I1lNueH6bCP8VJpDYnO2ByfxpwhpPGWYHhy7IL8arTLaS9z63JKG/BW/ppRzzSwfhDQvhl69TIrT
ny1tCU/3v9kq2sEI9Hx5g3AKKNevT3bWO3rYzG1zmawue3bq9q++aag3M/7s2c31pf4YRqEVH/JS
r/a09W/PAKA8EnQqG3BEeKevF1h5ettRdaovaT22b3WdM2tN0cYZyT/HYT6BFbXVg13Pn+uVeE0J
+SC6W+fpll2ozmiwXrMiEAkaivlvdQH15Vjn43wxnaE70Pvs/rr/mbeWyoxLQmTAbJCXV6GdULoE
SokuLhqNa3FSpxnkaGEShiH4kCe635eVOe+ch9vTDqCFFIfnR5Zc1muFOKq5EdrflzmdxGvt9b32
W4kwQf5e8dC38mGJKcm5rhZP/HF/ubcHRJZswTpK96VytTog4FHsqR2K6hJ1YfEcMpGKDkb9IFNK
7iXEVTBDtLHJPtYjvKEHCnsex+rSN1N2UvSm+Th2zV6rbmPrJD2W54FBpdwvq60DZ+yWaZ5XFxW9
sGe7KL1/mAw4HEgrS+agacWDk1H/XRbwBpVaHOn8umLqmjm4fF2vLiIaM7TReubpJkwcvr9Fq7j1
/1oh06Emy9Fb56AQUyyzy5ATr+y5CqrI7n09BLJnVOFeGWnTG6CrSIQ5t8z6XhZqqBkQY/iCo9U/
uf1YXox82osaNhdEqwaeMYjiG2/nQY01wBPVJUyJh6JELIfBHMa3USTt0/1vt+kS7I+kuVOKW5eq
mtRyWigx1UWPx2X0i1DoTwwQRnhBmy3nRQtr/bEq+r+7RVWbQibCi2D1r69KPaqIUxnGdJmMzPnT
QoTbr1QneSs8Z29i19ZucT/iF1DqeOBWQRFTHhhcpc44hq4NR5Su7EMMoMu//wm3dgs2ABR+oi85
AeF6Qa0ki0xmVF9g//Zf0lzYb0Pkte+iRt1jn2+ZAhfPgeKoAuFclccGpbMbkWMqJuUOojbrj3NX
Woe5L+OdqG7r2/1qSv7/X55scrOloeVXXTwjbaoDlW47PdQEgjvPyZYdECAcKV5QiiGrPdJKbdEm
LaoudmFMT1ls2Sdhovb6+B6BlgBqRE9FFjOvV1M1AJmbJmXiQFnX4Quc4tIMNAgO4fNYMtXwP7gE
goMSSYOTOz9lK3/5eKk6dm7pLDje3NcHM/Lic6o3hT/rWb5zgLe+HzHiv+xD2Vu8XhnMDcQ8Wu50
vtpyqIxi8UXdNYeHv5/sivIMyrIOWs3XVrqq87DTcGg7ZbSYYtJ3vyPeqw/vqeho0Y61jdceCBIB
NrVTtHTWMwvT1IpKvfS4W0NHPacF8puRPvtz5PoZo+KDzIyyHXe/uQdpyMK+liAyyXpcV3ISBcYE
wnDlxSkU9aOdvtZ1UKtLdxgRSj/e/5ibtmhP8Y7QqKKUef0xB1OvFeHi8u4SEzUpeS/qp6oU7Fob
pcZHoTjjzqV74yUkESSGhKe0CyRe4dpknVuxGdLAuahzMr/PqQwHOUM/fru/sJvriUBBtnNoJ1II
wc61FSWczNztcqxUVhToojNfq2ouz6nXzDvXxpYpSWWHVwXGBHbFtalkrNTSLVGun6ao8il+i6da
Xu1dmkSPQddxC6rqPPYMKeI880Zem1LLQS8ZFhtdmiK3zqGieq967+QvorPVR4NNaYpXX/Z0aPuu
P6BRq3HlzFZ0iVKHYa5K83uZzXuzEG/cT07yIJQFig+6ldrd9XryMg+dpB2cs24tr4WmvUvC0fUZ
XfJ5UMIH+wPc6TSHaFCRKzP1hU7ItbEQvEdpMMXjkhLeH+0ujHPfDdPw0PDXHuQM/TQmR1IQQ/+L
O7o2ZmpdJGfLlJfUSvVDGS+evxjlHlDyZ3H+F1iTNMN7RTILEECWf1ePCTzmsfLAt15cvQsHPy/7
tg7iPinMc265bfWuQ79kegbgmx9Ezevml2MSvzax1lk7OPKbvZTJLhcWw5PBCnN5Xa/YWuQ8Gtfl
886lxyDs0FPP4P6sb24qpvctwjHzztN2a5FLmaqtjBilkunqJahVJ+zKpssvSWeLr62jhS/wf4vs
ndtnTnEAPpNoOyZvLi/EiuB1yvKjh1zcmg3rdZ1ridrMLwIGtV8khRa4k7lHFLy5UZBPhoMOmgu8
LUinlafGLU48hdZwGWe6MUQqvY8ohwiqxdqTJP75mlx7EDk7ulJkYTItWq/IzTkNUdt0l7iPpvem
NjPHp4nbCItq+uLlDAB0Nav3DaaJnmq9LF/I25zvY2Q5fhKayYPkCjyaWhoK2ghdga+8YehC5gBA
2hTiUpad+AaOUPeF12U7znq7j+TQgDN+hhE6AKhrZ1VbLVwmL2ov/WD28XGyDYXhT8gZPBrsyTSa
3EwK2tJ/X4eUS5gwGDVuu4uraN2HorLyp9los28MzdUP91+82yXRwgNfRTWQhdFNvl4StIAxH5Wh
vFQpYsm+vSjWW6ur0+f7Zm59k8gVPAEtZIchKmtg8Zw3BoHegpnONgMiGDTqezLcZEEc+L6pm/NN
aYCVSEFm8MUk7tcrmhe3gQdZLZcmGhs/rofIz1IjO9CsFMycr77dN3ezMtBioHl59+icgFRbxUKt
2QDi8oz+ki3MNc7rTkPhEtkdHvc9CPGGKQI8KB3y1kYQfOV+TR+p7mzNw6Xqo/ngsNLXvtCa56oO
Hy4aSTQ0/WMq8aQBJLvXHzFuSxsxvFS/9AWKBMi71bCw7GInMJE/+OoWoa8FEYoemg1y8Qaasdi1
VzdarpMNdtFTPIYOw1Cz5PtgMnrMKmv9pWi4UXdOl9yRG6sU4mgqS1mmdW5jTIanzN6kX9TBCI8i
FuK4dG7y5DX5+Kot3fDslGbxKuw8/Btdj72Cxc2Jo8ADMk6qk9PRU9ftXrOqU0gX3nxRhK0eEPSf
EBlsH07gsEL+ga4sOCh8ZpXTg8h080zjFLTl9H84O68dyY2lWz8RAXpzy3Ld7B6nMZLmhpC2ZujJ
pDdPf75s/cCZIgtFlABB2ICwOyqTkZlh1lpRHufB/mm1tX4cbW2vJrdeD+ERiaKUwSfOlCDba1cJ
Ifbn2dSqAcwc5cPIOQ+EYe618Nau8maFyiKyQlJZaP3gTIS1hZe4SxCqrpDw1i+NOX7SgTf4XWx9
B8V8vn+u19eINEh0TrGWoJn3dHXYGMmQzg7S+0Fe2JMfObF9nKfY8U0j/9aW8ef71m5soiRd6ORv
TPDaSA42tSVsJ6unoIfafzQbJTx0SVfvXI3yU/zq+YQ7yPvQiKdAy2W87o8rMqIGfjcGUVZW/1iV
Zh6raRkuUx3mT2HdGn/kaVqeu2o3ZL9lmQFaVJJkiwPvv3aSzgjrwnLSMTC1tD5O7dIe9bptj/yc
+ewWTvWxndCzCevG+3p/Z9eXplwzcRGNG7SiJLH82nKTT2IxxnEIsq5UT0DxlQODG1S/DJdH72dm
atFWY+QV7xfp6jqynBJgKHpfdkEvFvsLUgcwv2st/iKcaY/h9/a3rj8lJScK4FKCXyaQqwva63I1
TgatDybDTlXmoS5FHKRKaw9feRzz5BibY5F+cccmip7mwYgXv52K1H2vDV6sHTwVlFBAUBUppzlX
p+homcwo2rlpt3tvUGWWCDUerS3FZzTNcdSnqQ/gUYH7YHSg+DCkbnX2+nwPKnTLFnkhMAmcmD7u
akOsoUrSlom4QVLY1aGnlPY6FmPMWRLT1/sutT2sODKQdMbJ8/ZvJDSzKNZKGOe4VCbaz57b6V/n
PH1wThvtIuCrjBdBnUUSUNagBTUsqtaN7DYYei88JLmdHyLb7HY+0SYXfDMDwomkDyvUZa/Ph17q
IQBjxscsplH9pTLP9OcUIaHZdWl3yoQ9v8RMBDnTj1ZPdefGz1Y8uk/3N/TGt4Pm9qYURGsMdv/1
byhCa5lSV22DLFXL91Yo0neN3k2UsoppR0DghikCGsI1+Ihc7es6UmIXqXCr2QvyYckCPQVKU1tK
f7G7h7EtcCRwfRogcqwwGyzd6Jcaqr4UXTuEhRuoudD8qGnTcxSJcOedWkcz0grPOzecbFBzya2s
OCbAIML4IHb66MycZhdIUlo9Iaodntt2yL6aBDyBVxTJWcx2drn/6bYXOyVViG0yFyRPX/c1l6Ic
GH0XOkENHvDd3NuvNRH3M7nNciZaqM/LoGkfDHgOx/uGt+8zH0/Se6XMFOTclc/oYdda1pK6genk
f8Q1Gulo2GaIW+az30bqXvyxPfMcduTlucVk+3/9dCLw02Rkn06gJBkSnlE/Bi0Pzun+ot5m3V1f
61QH8BqpjEfJYF0VpLZfA+RR9EA3mE4H2jC2hoA4Ve2PDihmLm5vin+0tlFpSB/XbvWhdDujeS6K
pkpASfLy0DLvdO1DVjRO8gxCPfx9TGpb92d36pWntqnCd0teoQXtw5KwIj8HFxD5EF7aPaHrrW+A
GiaWQYadp4qc9to1qUjOZEGWFtDxgWUyh51qMLBryscPGhWX8VwqrQXAoFYoObn2LLQdjunWR8jR
aV7gn0zpIce9/gFjuHTIXUd6kGuMqfYZwdq5X6PSnX93J8dZDjH70u9cMBtHwZacCwUTzJZoztV9
qhAYwGrt0qBZ8umSeXFybgFBPN13lFtWyG4lppIUdyPYOJthZdEBygJTKHH4bIZ1Lw5IJcz5zvtw
wxCMYLg1OD/LWSNwIYB1WraMWZC7AvacWnanOmriLw8vRwr/AILCWyTL//pDNUnTKVOc5AG4DCix
1lwf0gSdw/tWNnc/NT/ISJSM+TPgTuRaf7mQRZNY5jSGSVCNKDLZqdDfVTryGIaePzjKkBhEmqIw
JvFdEJNWTa02z5hCbqdpAJpoOSr1FB4YQuM8WFd8syJxHeAtKCyuZdzasokrujRJgLGa1ETLq/qQ
TXG1d/ttsi+WwwstEbxUOfhO1ztXukNeekWZBMPYuJ+6bDFPeVpbl8lUo3ejo9QXWqPag9UBuTra
0kC7pNgvCcu1USrg9ZQy9C2ImfH6FzSO+a/cHeLX2BnSz7Vhjx9TG7HN+z4ifeDqAib9ktUjPpqE
fKyLqKo1zKaWmWlQ6EpxDutEBdXL7fm4Feh/EABBAIJBMq6X5i0uRVkzyQInTYyTGaF1GWrmHrj2
hr/j54SR4Lvp466fyDiOs34unCyo9XFML4wIM5ezkbVxdCi8Yhe+dssc1T1q6wy04e1aHS8HORDX
UEYR1E0UBuPEk++2WnwGbFTuXLKbl4UyL5csXwkILMn56pKt5kG0XS3qIPSMURw9gBj5BwgRdnEA
u6wzqjbxhE64tfTDJTIEAoD3P+B2rQwWAbhGzUpGeesG7yB0q3fhwQTGYC1Hdvoflaf7EA/L3hnf
Hj0ssaFv4pN0LlZXYxQ1JfqFXR0grhK+E4piMozdcT4RixvHbLK8J8tZksekG2UKhZYG7zbUStQg
1iWyeADJbCVdReK2TBcIj+2hnsACDnVW7hy4GzsJchiFYxicdMzM1SkPMzX0tNCuglpjeDg1Fn1J
D6M+tu1J69RQ2YlXb2wnHVdCZYhRnLu1k4IQYHqdR7xhG/F41sJufgVgM390YD1+tJdc+8jMp715
Z5sYnYyU20xOJiBQpwF0fdwZnTtkZdimgUNK8B61NuPkDFP1DMVOi/xSxH36eSlqL3ovcsVqL11R
ODvbvL3XSCKZOQJnWzYy1z9hhvJujIOrPKOZljC83HF9Ho+9zuINKzx5XNWenHdPse56ofWs03RJ
mvB5qaP4I+y6b/BY08/3z94tI7LzJGvhPLLqykimL51VW3n4XCZFfi7nvDsYGeKs961s/dKACQFE
VCIOSGxW3yzjSol1s4yCWUPTYkG1MqgKWJ2xpexpG21NcWlSNpLpPgnjGvruwYopLWOsggJK2HSw
mVuEkLOlWAl6PCMy3PdXtvVGUhhcn3FSKLWDh7n+SEpeD7PduHkgslw/FrlhBHm2AK2PpuldwuC4
s+bEzlG00Xgao/FBaW4OAtkqTwTsby5kKinX5otcvrtKvwTMy8qVY2UawEZMqh2Dz+CJeU9Mb+st
mKNYAz9Sjqxc58c5/Pakc6olKPLZfIqF5x4ZPZKc7u/p9hNCAaINBFSUmhBB7PWiOmKGMZ/jJYhC
m35JYzit73UFfaAQja+96t9NawzLljtIzWtT3O8mJn4rzhxoat1eLHtgyk+Nl7bMaPp2f2Hb7eON
Y74ZA5DBxdCpv16Yl5QjQvrTQBncqCPq4GkKP8gEEX7fznZJ8i01PcJmnht0olZ2SjB6ZGpDYISD
6jNEsXrK0Sc4d726N1Xq1pJI0chM3+r7ayUer2XG0wJ+JHCUvnhSvbI/Rwqit/cXJDfmOpCUf58E
0JRTTDbvmpiUyYC9ogWOCpge5TCjZEhXzGRutM3HaTgTrKsPso85WxIUTawMsoNkat0hdMpYm0JX
aEEGUuOYMiz7EDWJc+i97MHZ5m+m6OlSoqD8Ajh15fFNUSzqUiRaYEz0cechL84xY7l3ztX2W8n7
kND1bU1AzK/dwtLFjBawoQYDldJTE2loeol5b5zaTStAEJl8KoO5dXEnTjSkeiJXDZws7M9zbS2+
0TV7Wkzb4o7cKqmxI3Ea9B1Xi5mXBQ2YYVKDxWmi6Yx/m8nPKS/08qWc9M64OFRkzI+dMg/1oWks
NHIGBcmfE1dPPH7I1b6On0QpevcpyixwmbEVxoriq0XdWvA2i9z9ps1lVpxUZNf5Pwwls0rSNiYy
tVrh7U2turVtkjatMYoLPeW1qE466U1DaDhTck+nbzo8+xeJz987SdurAQYR1TeAWDwaVG+vfSAi
SM27uZ8DJ1TKs1p6sm2UuQcjqh8UecWpJVmJwAUQNCTtdfbHZwkThnFysZoVWHIxQj5Ddco36qb9
eP9+uLF51KHxNdnGAc+7ulhNoSdO0aZzoBIEHua51n1ncKPjfSs39g60APVE5rXC31ufnySfI7Re
5inoqqZ+mhsESxJRxIdq7vYGOGxNoRLA/tFdJHLaSGtbpuL1VRrWAVeD/j7PVe176k3GC1wbZQeH
c8sUpWbiFxR0bgRMczJ5zmQ0QUvY/sQ0lurQDRaq1MLdAYRu0wXkXmA/Yot2DyHEte8x+iLW076p
A10HWuVnUaHYvtIMSu2DQqyK8zBpcXUGcpx6D7+IcuInuRGNRLDla03Iqqtcq+fIB3U1a8/gE7tT
q2jOuUhoB933ku1bxYxR8EayEgFVb80JjBjGZsbCboKmVIqn1sm9p04ry0PRF8Nh6FV7J33f+j59
Jt57oj+qsnRNr3eVSq819pVZBPHoFc9gv81TpAxf7i9q6yQY4ZvRW6RVyit8bWTMisKsy6UIylmN
//Si0TnOMFWeqSeMp8dNkZDI1j3ykxuALfjnRCW3KgKaVv0hzmvLz5swOpZVHP8HU2C8YTuSxVLx
W60qkzpyYzgWQW9bP4yl0Z9glUXHSHTmTgK0dQqCMUDetLLpnW/Et7xZr3LmEdfBSCf078Ixyypg
hEc/n1WtTWM6FFQKd66rWzZxeHJHibgA4Xv9zQC+mSJlpkIQLXH/BaW19pgWRnKOUpF8Zxqzt2Pv
ho/IzAC3pz+ACM2qTBtZlaouSimCyTNzxS904Sy+Wat1Rualip/33eTG6tBop2zEP/TE1zHuMI10
y2kOBGT5qFybeu7XrvYtnJTnaZnE+b61G2sDnS9vLxa2xcHZyWgKA1Ez+lSMyjqLvtSaE+MCmugJ
GGa3N2/0xpkGQkg7jmyZSsO6ser27eKJPAFb4ubTFzUihR1FU36+v6gbW0hDHHGTt/mVm3RknE1k
Wrqwp9tZeWfNTmKCIGFdOjDMzxnzRx9+pQHjSNEqsJjMqV93c8wyoTrUR0MAuMD1I8OaA0tE7c57
dmPvpEQu8CmIG8AXV27vjGVl6JA0gykdwMEVXvuc0qx6ur9327cMqgF/nQtKxlFrDE5Ko0BPlGwI
FFCs39RlHo7mktmXLnSqI8Pc23fKbGiPXvX4hKQ0s41cIWhKXZ/oUk1SO0HeMRgbzfic6Eb8samd
P++vbLN/GIH6LYeyEYfyva6NRLObdGWsDEE0g02Y07Q4lFm8J457ywp5MPEulQSixFUTpNCN2VOI
zQM3q/JjV5iDb3rLXgltc2zlIUInjV4+OpK03K7XgpqO01eoitGxn50PzA1lDIBTpx/Gsoge/zbU
Q0AYUw6Vr//KVBorfV1kzRgoo9LqgeoV3XSMmWv0KK2B64d8h/Iu359izLos2JnKyJcvx4BjZn52
lKH2Dabsfn3YC96oO0RL5AqUYq53DkYDI+4bXM2aormjYN33z51tW8lOZr/xAzljk7YrOGZaYUif
X9vp+3DoeEqmIMG3jySP02sRi+bR6xsr3HJvKGbaru5qNXCZvYHOvhpoc54clrGN/Wrw8pPodqUN
Ny4nTXFICdrB9HOArheURkY/z1quBjbyYYVfuOFAkMsHIuCNKcKc7n+nTf3RgktDO4p/E95S97w2
Ny1Mv7YSVgbKMT2rba98H8be/NIVSXyOCUqAdWrT0TDCHw1SuM/3rd9YLPEFdXA5sY9kUn7dX5vA
k1JO4FLUIIk188WuHI/BYWVySIyk3nk8NhcuC7XoXkpxCrBca+Z9altp78AOCFQqg4e57D+MrnlS
9Gw8OU7xuhTVnkTy1jUl2ZADLXm8QNNWqXJiVIUxg4YImqafat9WtP9B0/MeBRfL8aEekDRDah5C
dFz75mykKcdADRRDgDQcHE52pQ4nTTjtzqO1/VxIU0miDmAt2cJcJWApSgkZU521QC3L8MfYTeOp
FE51MESv7vSbb5giSZaK5OyexAhce4ZXDotSuE0YhFOV1H6iTtZJhbDuh5E3PyrDwhbKjJxGjETH
ULO7NsYwR65/Lw1JzJXkp10aRWDo9YNj+Oj+8t5zpoEugROjrnptpckhNBZh5gRZMpanXuhSfLqp
djKFrZ9DEwBQITF8ePl6erkL6jQO1cwOlDqpzlkSZZ1vj5l7glGSPIf9OB0oGDxcxmWWAA16uBCE
m/zvla+XUdRlPDtOYAhj9PGe6qKYYt5Z2ybg5B2hCyQNUFNlQ693cDA18NKhbgRGbegn26jjT2lM
7yQyFOfVjYzq0TdZVtoBaUswJMnCWs4mln1IooL2xagZXA53skKUJMx/f/AS5H2USGVQ87wxELiu
VxWG5agwZRMrWRR+72az9L2iGV+nfhl3NvD6SuI8cfWBUCLHkmqzG+Ac7cYQPSWtPwt3KjADks7w
J21U9lih18f3X0OE0G9zDSUnZ/WlxjIkO1jG4dx4WnmOpgEswFAnrwws2mum3jZFFkKrQqL1V4fX
iNKYXsY8nMfOOE2G0X6otG74rV/2ANS3No8XEoS3hFHTGrn+TlELxyNrXdbUUcUfvbTzi9nYEzmR
7/v/b1X8u3OkBvAwiQV5llfLiRnlw9glrLSdGb1Ek2mdlcRoD4DC7EMO7OCTXSnTS6f2O9ncdSTw
Zph8mIcK9wAeuHbDmtlBqc4MknOkGcoFRHVMYNgJ9aLaU3NM01p9AjOonRlA6x3t3NwbYnTjO8oA
WHbQeNA23YWawZ7psmC/K5XSV8csO7RJOQdFKdKdsGMF2P+/tdJ1pfUpm9ZrHVWhmI2R5GI8zyUK
JWGoexelbIaLYUbt0UYv3u+1ZX6RM8blsErnlGhMUJjdzvEtbaqe+gLplHLJnC/3r4IbLgZnlAKj
7HPLvPDaxeKsgR4xpOxBV2qnJXIrfxjK8HjfylsLZeVjmKH0QWkHcav1p9bizM7csh/PZgMaqAT2
8d6EK86Y7jY8ZqOR+VHe2pfJaruD0jJhLPL09JQ6Tffb/V9yfaH/+x24HahoAW2RaIjr9U6Z0rVR
UY5nJ4xtP/dc5aWGKQVGL+zOg1Ae44//a89G0J1cAXVbe43Ri9AZzEYK1mc7SUEqRTTieq0StOTK
PVmGrTtLahnBHyV4FxDG6hy3y6IhlG+wNGtcPhh55n0tqjw7pYh79TtJ0G1bNBrhulAZXzdREaWc
03hyx3Nq1uRaLYoPPigMpoA53fD1/idbsY3lHrIwOUsY6VMq8eteyUgTWItymEJ2u4TiJR+aqH8/
Q8cdz3HsdMbvc+baH9Ul9BLfGoEaW6Vm1YdI8RZxMOIIuTRfzyrilJ1d2B4ewGQEBgjQu7zWa+SG
CSJEGLMznkMrzz65OcPqYs97TPvi3+WDAANfACaRJvzqu+ZmoTSdh5WlLPrAsEvdF6rX7RzRm2uh
CCBfAWC9az3CzIkGG0D9dF5m7ycyz/nBM6d0Jxp4Q/Je3wO8mUgcSF6i5Emtjl/DmyIUrZ7P3pj2
AsXKMK4PJrpnnT8ZracckL2Db1e1oytOphpmxSUXRtRcQjTF2hdtnvXi2KtxZn4kFq3nQ8aY6ea5
tSnB+7M2tHu1pRuOjrSPZBm8kfPWYeawLHrcCJR9isn9fV7QXTfj8U9gm3uTNW7sP0ELMm2QGwkB
1/0KYwQnYLrhROhSKb4o2uxQhNOele31JydKUfJGmAau1Bo5OWr1ZLdZM59HeU6aBYifWrwYERq2
Vmfs4O9leLL62IR/wDMJaCXUdVVYiBg2IWYoROdCyYuD07t66beusZwsa05fMgacnbN2SP68f128
5dXXZsmryEeQjqB1Abv4+oofUi/rerr457qrwp8h5OL2YprpkPqVV2venzw+4zcEc3LnpUrGPvKR
J860s9dqiXdK7Mj8RwGGbh76fC7l7IrcCN+njeOmTKQy2+6ktYsd+ZqcJPzD7fXllQZT/q1b6qwL
zCqN0Iu2SmZd1GrhvugFE9d90ShGdUlC3f62pKHS+tM4xvqHQoilpb2/wBKQY4jEk97PNlMbQzHa
QT+JOdJOxpQVP1Tk08JLWBhCcDqsZG52TubW/VwQYZQq3hqqBFTXm5bqy2BDiTRg7SzlUwwc8UAy
/Bi8Wl5lJAIwhRh3Q9Jrr3v5sZmlk6PPzlkr1Ox9BXcoqFSxx47YBrQEzZCudLp+QIpMudZfajxd
3Wi50znOuVJE8dEsJuU8KtH8PmZo+7FphvjPEBbP0YQvs1O1u2EZTjtlSLJtmVetKiMVIheVO9ju
2dSGJ3syE38Wxt8MGHtGsOv9FNrCD8MHK5LIrMJwkUByOZWH2v56NoRWuvpU2o11HvNGPy7jNJ+T
WlN3Hrv1TYgVSXiU9DnqdxD2r3c14uqK6HNaZ62hHKJEift31xceDWkrfigLflsQ00JsE2vyX/Yq
75lFU6UD9ZezmjFSA4HC4Y85dZfv9y+K9V3Igij2UGInhEF5Zh0vRT1DXyUH4Zy2jWUf+mVpvoTV
mI1+3U7eX64l1D057xt7KEf/ICJCrYSi1upqGnPYnrOd2wQMiBX2SZOeR66ZEwCXPejULVPQ1SCP
UtgFDbaqjwx22WjOjKnBMXo/XfThkKowveJ02UOU3tpI6XpIIkqC/jqmZk4w6J2ls8/xNOUHN8r0
75FoGaRgT+HHcamcw8Mfjh44N4gcCUtVRv6eX873UuaW0CQWIjPH6BDVCMnbWjZfkHNtjwbZ4n+w
R+BFU5qwmiLkyp4OlyEPgY6d6zRxXrFSnudiERfb6edToSnll/vru/HpSMeRZZHCIhK8er0+M7UJ
2aU98tby96rOkabWyvnPxmUU3X1Tm7yUQyBVPqQSLqhgpqFf29KQ5By6Og/PzjQ0fzBRKaxKNH/7
ovujd0Xu/taZbmMheRVW+lOstYhBCfiz47OlRfNLxZMxoDOXx+pRL1OzkXXTptr5keu3iToYGSo+
RGPMowq8us9NCkeiNhXnnFhLfjT7uTsWY/vj/k7cMkJ7CuIDARJp1OoBRFOPFhmCm2czZW4ADEnF
n+1ur9Yi/8qvsYlciqy10HCRBdO1lTkSeYreq3fO57F9HvOWeYlxr54mqx8+zlUYPZuLo56cXo8+
O4PWnh5dJG8itam3yUgS3379tbNUiCHv0+iSjuSgWWRoZ1tkf983csOn8E758tL84P5Zv79iyd2q
8qbokjCJmlgHEhI8U7qdybHpF+8vLWxU8zKMnaf9FpqLGqakw1Y3HyGBozsdVa5CPWJMve51qvX+
h9Mb42MDyuQTw0AFiaEGhwkVZH1nMWo8THszii/tNNoXIy2sS98U4iHZwv+zwk5AYeOsUpa83u86
NCsjWfL4EndJfVDbPKYUHlcPf1XWAn2GiAOyJuXhays08Gdnrqr4YriV4dtTWh5G6oY7t+D2gIAo
JpyXYlHoma3BxQUAd4EUTHwpKIjzr9o9TEZX7nRhNlaolcDMsaEa8l028k3D5IWRWTVY0bzk1IL/
PaTM/nl0Lfxl8KQMdwYjJttY1zvmGmEs0lSJL0puhyi/ecr3upurv+4fhNX8UD7/mxlaZVTaybrU
1cOxKIY99S2DDNShsH8u3mQtX3UnFpZPwBF9rEMvbwJlUBb1NRWm+0Ods9YeiUQYO+3nXTImx24C
Sfn3UDEM8Rx5WvZZpCY0t6FwhndRNC1dYMTlmPqLtVjxZQCDnRxmkUatrxolSnaqGvWfWreHBX1/
cZtHirWhhiY5u9C7N8LLsjJph6RMrK1GINA0q5esTJdAqbI9uuQtU7Tc5UBiZlUDs7v+WmqWMtIN
OszFym3mIxSMNEpoo/ipl+zxENYpq1RbY1yBfHql7s/6qSlTxx7H1oNLXxdPnZxWYw3W31zHv82l
/bFnGMTDu/hWe5Wi+4yHWidECpqKwjXb9GKldu0vzMZG9DBkABBt2/N9UzdOFgGnBP4QexKFrnYx
9dAYTbM6vYhMzy+e2oxHKzMem8fw5vIy6qSPwABIKZx0/a0a0yQj1rv0okCjPaALXx4drQ13nO/m
Wsh3KGPAaaP2dm3FmLp5UFLKUwnZ32kctfGQ2uio3t+xdTaHM8jWBJEYGStlsVVsZCEpWCeJll4G
h2uoNkvzpckLDWqPqbSdr1vt8GPWrPzZRP7+z/u2b60Qu1SeqNUgsLi6OqpijDKnwTbZT330Rn0+
KqhAP4Q8+/drkQGRkJDZYUzuwC+RdFWPVa0qDpNWEK4+VjHcwGVh6tR/WItUpgRtQ5Nhnc7luREt
Q6Gml6yw1IOzOHAWFtV79BUkiqWNBBGEYjFB1upOz5q+G7Q4zy76osRPXtGTgbf51/tLkdt+Fb9B
6aGZzj/g9mkgrIyMiWnMw1Lnl67u0YBdqMZ0hlXMPqig5OyIRvvnvsHt3UdVBmln5sXRO6Fbdf2F
nGIIIYRQPLLibviw9LNxFEpa/2Nn+c5VtFkaQRAFE0B0tBpBbEmP/MUXRtSFRrXRs4s2Ka36Yo69
lvplhOj8k6nTL36dygGeyf3l3TJKA4H4iJYM0tWr5UW9CiMv5lJy62g6zuo4XlzGQUJvhgrpd3yF
/903uNlPVgkaUc5oRs+AlPV6lUaVO2EI4faST7rwTmHsgDyqYse9dGZp7E2NvbU84l/8kbeLC2S1
PALZKHHUGWsInfmI+HdfRRu6f3NFG+9CxX5wQgYHmuW9dYq5fIlt172Czoa9EiGydimaqX6nhJr2
SQGG/pdoSMq1qNgbKXxrgdAiyMJpGkilr+vt7KggZwt4oEs5z2kNd1UZjGPXRelTMTrhp6ke8+dH
PyClIXILIlEOBGjCa4tRmOeKhq7SJSwXusKI+QaZmyQflHmuzvdNbReHKQ+iKgIrlMrXjfE2gsaV
T0Z5cfhQUDBU8c1yEtoW2RCF5ZM2C/FoGRZahGQm0u2i9AXrY706Kk+JWXSAPvs5onbifQUu1+5k
JdszQFkeNJArn0/WJf/7Lyc9cxt9SugjXSaNhNpXRJh8HHjsvixmtPy8v4ebd4wFgdGBf8SluR3y
AymozuekqC40dsxDk3F5H5vaU/Z0BN5Eq69uZmlIwrTBaeON650zlXjQ8T5xibw8/TzaSdsewsVN
pifCYcTg5tHL/MpN6jYo3aSN3nPVRV+Fk7gz4Je6/tDbmdH/Pdgp9dkwjyymjatQmfwqt6zwg0hL
eFp53EzfQOVY1QESZ7QEUPIWI5hBdtto/A+NdeprTfteuX0flz4FgMkTvmOO1aOVdOkoJH3MzSWm
k8MBr7+hVy7LnLducVEmumZDFmrvRJosX+9/vU0EtLIiT8gvngLUSdfLzCj4el6K5KzlHqqiZ8JK
UWQnN+1y9jUWX8pa5Jf7luXFsf6cXNSghmDJyTLCtWUBlKKNcol+ZsrtExzx6RTqfX3QJmH/hq7I
/FRrUfLFhTP8Lho03Pg/2IcwRwDIJMmN8JEwo1FBm7aUsyQLtLaK9HusZNOhEEr+XrR6fLCYGveu
UwbvW8Kz/2gaTIECXg0PB6R1StOrh6MHQWIvZcYRDTP32TaG5UOfEWbcX+SKkiqfCwA4koYPuEgi
21fft/VyGnCMA2JitSe6Z3XJO8tPkrk1nmm0itm3M10Z/hf3hhL5auUsxTNZaa0FQm9t1a+00YVh
qtixQLUpU1ImW+hTcRAlRFi/dZwJXfm8VpPDmJswn1uvnO1n9PbK9KU3ssbecVfp9NdOI19Z3nVu
N/L6dQ+VHWKkAigbKsFD5c957hxypf+CLM1yur9z26dBFrvlfcaFoyP5de2eTTY2JqLu1QWtYkvz
vWRWXqvSLC+1CIVv9Fr+2JSet09FGQEkJ2eBGug6PENgwF0mZBIucxXlpyVNvniN4h08Pd7DW2yv
bEJcXlhqz9ChDWeVKE5QpnqSt+oSQco/DaOpnlUx7GGVt1cLRSRiIwBgLt63bifpi3CXPjbEpfPC
P3nph4M5aCfuUfWAsJV+0Cvl41ybO9HDje8mXR0pCEh0VJJX3y1rIyFGNGEvizknFzNFbqyph+pg
LkV0GhZDfLvvJzf28sre6hpjSnIMeHgUl8xp1efFGJhlTV57uG/lht8jB05MBB2BIHrtjb1LAJSO
s5SBqL3k2Da5MzPaUTWO6DU4OzfzjS2kg8ulhOyiVCeVP+aXN6GKy6ozikpcqsoAtTaNPycj+paU
5Y+lC/++v7Ab28flT/OKqxC63zp+RhVUCbOSKKsUanOImAd6LExvL3bYWoEoR21EwuBcvHuV5zO4
xnSZP9Ffcs9ppU5up/ihPVSPwoXYLzmxBMAosCmilVW2PaRF5joCO4Pean5tL9qTHeXG8f6ebZ2B
isgbsFeKtm0UCNs4tBnetHSXRJ/16BBOPJunwdJT82IvhbtHBti6A41fWb3C92hXrRElXd+kfWtO
/cWJ4Sj5buO25RMxQ568Z/htVn0UrdY8xriVl6Fs7tMCY53ILK77GIrq5HarqQw51+zy6DaJcsgX
Q6P23e+9kdvtlNguqf1JJ5oC5CrDoX8m1FpT1EvYDeMhDpPkKAq3fe4gZO3Ibm38kGCOijcZnIke
0IZtnuHs5URV/BI19XTsoro+S8zkzqP/Blm6eiX586QzICTeBCTXmi6NFvYZUxKY3T6Wze+azQV/
0cooaQ9xNkbmqS/N5o85NPUuOYRpM86vlVa185ORgV+Ndn7Nds00RohvSHpoXGzGU5pFPSpGH5kX
r0f0P+wc9TK6jGu4fybeyF/XawZ0hnPioybX/lp7w5njylaBb12GwsqWU9s5UfM+NZekPNKjUlw/
seO88/sxnZQX8KCeSTgvtOy1pei2kPFNWq99VZOmtNXLMjv1ADekm5Xfu16FLu9StDU/lzYghRPi
MqP3EosKgkxeg68XddVOJANV1C3HzNFr/buXLM63BrRonvhNnwvnEC9aMb9QQEcAuWCKybfCTSEI
D/YohC9Ku3VOQohae6pVkIwvvZpq2WkYhN2/LzwBsr6uhjRCzNjMhuNSx7r4pyra7puRt2brD5EV
N5c6bbXBd2sFxrgQGpiAg0cjMGCkVtceI8p3JcwkU7hPrjOH+aclijubMD+c7VOoNWH3tUeZxzmS
SSXjuxbkgXeGUMOEiMVyuuZUlnnqHSdnVBZKOdM8Pg2mjsZOmMf6V8NbFpVTI+X6a6ZD/hQVkO4/
ChUp2L9CI8zV19xt0vzUhH0Z/nP/+2+9THLbiOYJNMCFrdHXk9CmNqUNeGm9VhztTosODKkRT/et
yHdi7WRIF+HJUGxpLa2C9qavw5ibwr7MYyx+IERevqaNLZD9EfnrEhvaKSvr9HTf6OZ+AvlDHCWF
wk0C+bVmSerFsyIqkx4mioRPo11plwKC6mGYyz3Vw5u7SHhN6ASjbVMtjk1zgCHAIUKHZ3gtgbah
f6iq/2FBsi0HbAV8DpIi1/HFLPK4TrLQvnhDJAU27PxUgNQ/l+08/HZ/724tSFKHYANK2c91+XvK
ulYTpWtfHCYQvq/Rkvx/nJ3HctxKtkW/CBHwZgpTVXSikUSZCUIWmfBIeHz9W9CbXBYZqlBPOvp2
R3cSWWlO7rPNdeoE7b8e6z7lC3gqLSzAVeucWdvpqhy1ZtaOU1maSCu0NIbqZ/zrtMHcQ2KNxmZn
d77CxYS/oeKYDe84+I33iZZmGsvOCQ6L3V0Kqn615BiKZYCVEZUZ/Ym9JPhPBahPPRdl0PjcU3P6
3UyrNcchz5BkLGDhcOGCeD0YmjI+jUY9kB/c5JeD+e1WkeetBccauchxcjX/B96sTSQGsiIvjPVq
PcCMAMbb0XYAP968L8dSbqa5vXSDI6u/hZHcgyQ1XXCJBf32MFCXuI1Qk5/7TbWtn0M+tYJjVc3o
bd28wbI89f95QfAxHL9wOneR4blOWWoB57GRBsfZHnQYAbtPVz4NY9wWnbqU5f3GJ3GugpOyvKE7
nO8klElSB9jmk0TXhrCMR+yoi0vX+JujQHSgYYD766tGsLAKHIGaLD1OjZ0WcdbU2Q+w2e1SKsLr
NcdPsz+nQH5YceflZbm4Hc65uXtMc2mHuYlGpbaH4bTohX2BI/3GUFTr0K/AX1h35/6nZAPMmB/a
wbFX+ZxQZ6+RIVOXhI5R/fPqdpk08nOgACFQPx8KmS5WUFkfHNt+CEJ9soMoMy6S814Bd5RzqJ4h
se/+MXDmXu6hzvNHHB7q9Oj3fpZ+zvvG1+9b28p0qK/0lEK5TW0VQ9svfgpt76Jtnqldary8nlbo
xaiTORB3Zue5PZ2zNppl5EtAvDvHbStHOyL5OojG/KJS//Wi5DkMWLfLG3nWnbtP1E6dFxqv86NR
9fqQiLnQK7KhG+vS9fvGN2FNxkC8vVGInr+0UuVkytOb9OiMVR+VPmhT1Vb0A911if9+Mb4xFGc7
7wSaqWDM5zzmnoPdHm1dOxLahm9YZ36ZdQidFZysfx9phx553u/NTdQtL5dLURaKpK8uO/UjMSNG
0HoJJsPeYc61f340ciyhF2ZHM55PJMfLoaZ06urRMLNTYfdfCh+e79KvWrL/ry5AJG8siR3T4sHI
cKhHzu4sodXQvuWanTJb9ZFytjGygzlL/v4jvXp585dRvMAjpOiEHHl2DeeL5Dk2G9mpbZqDBhEv
DIT7sxkmHi31v7mf8OKmWQSlfp8+tKgsjJeT51j1gJRjFCeRjn4I7xYUflyCC7D3nzX8ooSmduZs
op9BU5Hn2tlvpJmid7RGaUdbs+xqDqdgkcX9qmPK/LCZRACHY64mF0B+y7uwIfvoKVfBWIdFj3nu
TqCpy2MjXNKP9YFssm9jWXsG9FnhpxeKx1d7hAuCioSye2fD4W3zckaMOcM5KsuqE4Zin9o65wVV
V19q4sIuoHuvVhMTz5kK/oByFGzn7HdOmwn9V9HWpyUoROw1vZsEg9Vc2IivVtM+Cop62kmsXFqe
Lz9HrcZWNw7aD2s21RJh7dAM4TZhvh9iGDSV1xt/5CUX0ddzSAnETQshnrsJQ7iXg45uW9KekD4v
JnyCIjeYwSyxA1+2g7SH7JKpyisZKg0zTjV9tzfH2AwY+OV4wWIEonY3Dz1Qtd3JasmuVWpUv/UV
g9EEoZ0c8e2dAiKfm1p4pyCQzRxZmib6g9Uh7rnwYnx1WXI58WTj5KMMxLjjrOCsUkm0AkST4yrT
b8O6Hc1au3ay7Eu2FLdSuZ+szrutrEtd5tcQEONyZlDEo8TZW9sv58HvrTposixgHlrDCI2stkJf
pn409rpxqkYR3BhBL2/KxlwejVEzP6d25Xz4+/n16rm8/xG0t+CiQbSCjvnyjxDNZNtkTQVUCq3U
D+AivkoIKrKcU1Ximxz6oukfClGhhfr7yK93FFATQBC+7Hv/5tyxgoCdDhXSGhwLo2ur0Gm9lZ7v
5kz/yzgcljyYMavAl+X8C90G+8ghQNuuvO9ZsY2PutVXF0rIt76GmgDIkLqOvujZmUl/VBo9a+vY
tJ53SyOeYPZSrvG/zxkgA1uHKpVT72wUCtXSNzPeRhs1m5XMdWHMcWMs86XO6+szgZceamnQSR4S
5D2+nLTFyWguLBT5vJplBEeuvQm8sYvzsrvkRf7WzO3JNjivAdhQVb0cyg4KbZRlkdKdUfKzi+by
6BSNefj3mUPss+cQYgQK7PpylLpXKXlxIj1aU7Em0sr106jl7oVb4vX5zbT9Z5SzaWvh+/Q8iNLj
7Mn6vt6c5roVtnkYpGbe0Wf3kr9/1Vu7d/d9pu7Ype3nKewEPgULaBAVtuGOV+7mfyu6aYlgq6Cl
X6/zBp7M30d849faHV927cIfGOXs0EIDgA+FUaXHTKz90ddVHosl2B7/Psobyw+1CQO5dBfA8c7W
RNml2MHkbXrU0j47cv4Fp7kSesLquBR+/uZQNIQAa3Yn7XPjrXmYKRusMT16hfNxrReQZS9X1Dx1
eeGeeXPqHHjNO3MRkc/ZErS1gs4G3uBHglpVOJqalej26Pz7QsfiYS8PEdJwvp7d5qVy3TXLa+0Y
lGPnRqmbpbe2tSuE/vkn2l0tKRI5WfeU1pcbiit+roNaZCcoGNW9llfzTa61QbSOff3170O9sato
kiD+opiHUHAuE7HKdmNCB3Eaa1O/GdLVv6o1rX/yS3f46nhKXcIK9236ogAmbJka+M/37QD62SJX
3JNYkhbiRC7y0oZzZ/kiNpWwEcu7mvpBNZv6h2Z2RP3RKgZPhRgh9Orn6I2qTuhs610etmlf3aMF
seaHEdMPnMBQDjhhrZq5jmrPG7Jw89vJhu00pt9SsreGhMt2AV/DOq+N+9zM8lAvNtf/7nZeuqug
DV28S2eTA8Zo+3E4ZkOp/QiwJvC52FTdHIx+EEGSF72Ooj9DXIPudbL1sJhnrYisYeEvmK25H6Ns
zvLPNebhJBMHuiyPvlZC4/77L/fGkodrDIcGoeUuRNr/+/+AlApqro3XEEzgWTRPWKDmB2Q6/8Ot
uJfmkIR4JVI0ny3FcfIamHorvuyNcBLQlSrqNqCO/+Fb/jPK2dmOfMq1eLqKU2rk3+xxXOIWHCP+
+yBvnEYAGdgZQY8AYbD3rfCfCcNuUgnAfZZ6Mc27KL2lnVoZiWi2f3UPAYzcabi0bjnMwYnOhiLS
aLWrsiRQjgySU+7wxpja3DjujbsLU/f6q+iBU+nt/wJ6dv6grGG5lNI15SkXmUw87F+SdAmWg7XB
a/7XCaRtC/Nwb1v88bh4OYEl4m/XL/FtxSzWipbOc5Ig85zHwbblhRPw9eJmKJq4O48F/v4rtX5a
9lbnwLIVdA9DbuguNMbgEqP+rbnbNbbo9gFN6H6//KBuyKfakmhO01rSMcyDMTJX+QmjpEu6+dcj
7VgGVrG7pRat9rNLF2VqgZWg3pw6bzbyCDYIDp6iNuYp1qtAv/SiPh+O32e/35Hb0NWnADzbTzS5
i9otg/RY+SvOI75ZmsVJZmVGTKY+iu0CHHReKu3Dof/jiUvbBCXY2ZnutGanewo0DUcI2E2VbG+M
ySrjvpHjUfnITXu91C/UMec3159B2cx/5hWy2tke08DqcErFV6tfDfFe86Y+WR1lX7UIGO6oci/5
x+wf8d+Li/H+CEl2kMjmU89OwhRzhQ0huEZzUOIh1fa/atN4Lnv1MPsljhZGe6jy+cquiguPrDd+
TN4+O0i5E/9e2X2kHVSFrNmykzCtMiC1IaueVgjbfTJvbnvpKH5jWnfeE9U80TsUo2c1TjfaqTIG
KzsZGZl6s19T0cuecKisWA7zFKzLhQPsfKvv8wrxiXUDL+S1a7jrCaGpmgGzzl/CwFcEfZbVpTjd
t0f5Y0UJlMhL4uVW9/2urjBBz072SjwgSWYqJtvxX9UefMsfWiufg2IAEOblKIbFu86phTy5ZD6j
37NrdUMMWXYrXKdyQ1JNnH+fPVy3qEeRIe/cj7OfS1+JSe3snhGHobony3TEC9O4ZKL2xhLcWx6g
/yi6gejPZq+UweKveNSftLJoEl1kzrtVM82jORaXQN83zhIalDwlOSvpbpwLFDUF5bYodO6zru2e
hICs0XJAJpZQaRmuhCIfR6dzLigGXm9ufjmcFmiL7oXw+eZ21i0wG33LT6uvN9NRDpM53diZY8jD
jHN4fz27Y/ljSCU5YoWhRi9eBpS1/3jrEaQN/2rHbGDygIaeLZ9Zaq4xiKo4DY5s3s/CX9+P49A+
/ds1zij7vNJ09nkBgt6/XKQdTnCONGx50rt+vEFbu0V4IpjvZFp7FyqG17uOoegxYgq4O3Wc16g9
yv+hMT15WurlZ9PoXdwADx3//j1vDcKBDPq0KzC49l5+j+4MuaaIGD1h51M/aJ6GfZhbb9/+Psrr
c5GGIsfwfhLvcuCzLQDA0tmgqOh+Wkc+6GXmPWvOHm+YCYP4EjPbLizJtwYEPKXBTWYJ4NpZyWAr
t1iseS0oGZz81iwz47oTuX1N8sZwqL21u/r7B74xjRyP2Pjt7g1IXM+WRbbCR8y0oTw5ba0O5jyK
K1Ma84VpfHMUmh+7GI7G23mbJdcXw6qIVzu1/tRGMq9yEeqzKj5f+JhXSDirnI4ldCjOen3v7bxc
FaO5WHZnAaYUS12rd5tTTukh0GQ7fWiJef6lAZtpN0PX5FdLqszg1PHd21W+IVnmtT1kVqINCE5u
5972usdqXM1ShZSs+EpI11VuIopMBMd9mDZZczmXFN5T8GNinU+RWbdzFyIO8ruj2StlR/q0kebQ
FFlXf9bTwbTjDEMq933qzNx7yDw6Lx42iM1XmWVO6tbYBBbX6bgJ8YS7l1t8z+q0zcNstA2tCqdK
M/sb09o8gddXCiUG3w1/Pea9rw3vUfQYVux0eos1TtoN+tfUzNY1Uea89omopFfCRsM5KirQ/TxO
gSFRGJvaiPkqvDYe5nna2J6g4bSMJkrgNjPWUJRqlqe68Tr/V5611hQvwlDGLVYYmxP1rTvV8VxZ
or9bR3fVj0XZVPqj8El1ietg0ecbUetBeSw4Y714qhvsbALNqawPhRs0Qeiyvu2ITlAmwnkg1mkM
+5zQi3e73ZZ+6yDfwIwlMEnnw8Wo/o6hfzXeF1Prm+G86I0TDbVqfy0ejZ5rY9PW6lH5Ph42NBFJ
r9FaomXiIF9QXlYuipd4KZbNSwY/l5y5dtrXd51WeeNB01zNPPGOmqv3a0bf6CpVqVteqa1w5nje
zXHeL7gjmLcQEUuizvqiML5g8ufN6Pchd63vGAUXOh0Jg/qh0XN0v2FenlJ6TFldJ1gIyTokArop
kxWHeCHCYOGwzmDPG+P8zndo8SUtTi7EjJZBRhyT4rIVME8cN38whtXSMaR0B8xs+nVFrF3CDx7i
uTd67y5fIcgj1MpaMwZuKeaH0mmy4BfC4Sx47LrWaB8Da5rKUPcmq3DDrdL66lS4mu396IU7dMni
W4P6qTSnsdYwrcSSG1FrGVrzfvCGgB/Ab4d5uW6G0eqvy3xYjVuFnKc5llogsyRtxzwVVwWVq/mM
ztg0f86LlXvv3D7TLULeDHP8uJjg0wel5bjziHIx5s8rBMnhqqR3Ldlr+rjkyW730l7h4b+IaMMq
KDfDIRNspnASeUMzzVTN8hsYbTbjjjqpf99oqW8d6BXU4lHbkfFD1UP0TATsgjzKgtnimTevRn5o
lmF6Vq2hmmQIRuFGrJlJhST2ciqlW8uvMvVNXxyKbrTqrzDNScpu7cXTrkytHB43t8YAP7TLzU/n
0PT7Kbjfmr72n+oR878HvZtNNMZBPetyC9Xmu4CfSGso2uVUO+/0ifbvqXHFbD5XTjmvsUkGQhBi
Trn/Pw3YocSGzMVwvRA0Ig+tPTh6OHhr7x8nS3pBAkCY1u9byk0z7HtLfm2bcbCIwxv7wTpgNiq+
gxwQB7oZfZGeNmMb22Rqs2X+rDmDyBNfL20Hdpsa7SGqxDRXiTGavYd/wly0BwG3Kr+3zU6zREi7
MetiTIzdPLRKf5i/z0R7LVdmhYVgZHu1AgeoJ1MZsZSyMZI5RUaKqVFRqedpDIzym7/qcommTQQY
MsJW8H4ZlSKFK1wqf5bHWg5GNFn9lWPO8JL8bvUTy+m7Byunyojqwe2yuHHdKYjzQmR9hPds3z3m
RLffgAPORWLiNjSRherm8jZd1SbDTfOKHGJYMA6P/obOO5yretJQtqXZ1x3IFTJ01ay2iIsx7X/n
Wp5+GA0ll+utHtNyhKrkT3UZe7ISdgS4OfkqzOiYD3gbrQs1fjhOcqiKkLMs1+8MWdrrlWGX5Oi4
qyn1jyptFxZAWpXTFrt1oeHGHCByn+rQsAvdfWBmze2qCdDBv8cZw5m/L93oDnE9+VCrw6EX3Rji
u1e7RxVUrhXV4zDX6M3czfJKFD6Y4cZWI/v8Nt/SpcV/oFX78W3WLqI16LnFgyyVFKHX1eV3POCm
rED7rgYVS2/ADXpzWv62fqpabCT7pXONmy7VxHi12aXLLLa9qvWcZZsOfujhH+lf65vZGNdBUTUf
Ashd07Uw1r4OZbCJ66pbdO2UM6vOoV3Gzg3nnGHioraMz31gF2O0ENVEM9oWo4w30hzcu4JLV3sn
M1bEEnY6us8731aOed11w5Qday/3ve95kebbO2K0p54bqzNVf1ry1W8xXZ8odh9TN0jVPZor8ylo
CsCjerOHT/5kGz9SbJmJo+ZmSiNCnObbPhurz9QQ4qGdRrsKVUsP7qRJ3f2MrHB67up6WSJQ+s2+
JbXIc67pHk4ylMsy/c67zfmVzgsloZ2PXXGqSW3nWGpFrwMQBA7mQe8Kz17WZ2VMqJQg12X+wa+2
jF1kic31mCY3HZ9KZ7XkjT8Ykgjyjvu4Ig2nXdw7GIdT8bPElcC2sIy1VPVsoJ+oIPOr1WuI66td
cwrZcVt1bCF3Vk9CF/4QFkO62ccRHzlze+j2f3gum7zAgUUrW3sUrFuK9UNQq3GKdMxzftRu6hCI
N0GjD/M+H7Q7rbOGB6MHpb/WPNlleznkFGHeZeZIZVHXemxto/NdWwaJqVUuc+eHTWRgERHjIton
LXXaMnRc+JJ3Yypkb8YOgTK/jTk3PrCftPS5nlQlk9UwZf674AG2RDV073/tt1IJBnTDd0IgUDZS
0JeVIBWEzoW41ieTWzFuHc2N6CRBmistN75QdvJ/9RIjejnUWQ1tWNJYAQDrU8Xk3S2irL/q/nwJ
+X/9ROYFjjEz1D/ecOCkLz+I1N28XdapOknENleVM9IQMTbnafXr7lm6gx7nS2E//uun0XvdBfs8
snYx1Nn7px11NXl5XZ+UseQi7s0x3Us+/ZJW7TXUgFELPdcdT4QEew41dJPUzaqxxWmp7PLrVGaq
xw168fV43XTtf3gKI6jF4Bo/PCh6Z7+Xieza2tZUnHxsSDS2lZV9aKip16iFfnWJff3q03ZaKnRl
F5gGx4Bz5mi9tZS9RtucFo+jMNP88ju70sIms9re//3XevV4ZHWA3aErxFdlZ0e/XCJFi+U0uNNw
GlNuSVvTi0gG8zMW/VgFW/+s0cC3EI0wUloX/ISk3DMUym2lWubAZDjS1yOxbP1uqYL9vAMf9u9f
9moSgS5YFsBrYIX4R5696/S1z0lTcKAYFKuX8DpxPwRzKa+btRx+/fNQlIew9Cxge1xNz5Z8gOLI
GzeGGgJWRDH6MhzLQh6bvL1kW/3GV+2YIRRzHGpoy599lbY00yi6wTgZdko+gsF1LnfR0+TISzZZ
/vkZZdFdIDcHatLu+HmufjaMxctqGgKncbUNdQWP2PxW673XhmaW5c+WMNNHkfGhSbk1skr+Pqev
3v/76DQJ4ARAR8HY4eXCrIxskJZg9IzX74EnuMeV5F6inb01CnRlIEvGIENnn4P/tPp4g7QOT0bz
pJc0AzDsHGMdV5ALR+L5JgMPBSnBhxvWKHjJOYmYI7HdNa7+aaoN/6qxuu2qtMdfI7L8gz3Wl6bu
fI0gStnbLCxGBsO+7eyjBhzUvKWu0hM0mObQbP4a65ZSRxGISy5x5/PHUFBU/7SWLdDQc4dxuYzw
hVagV2oDJyphpF6NSokLcOfr+dstDDjmd8dgqqj9g//zKwWYIAfa4vqnRbhfBmHc9pXbhDwdH2d3
yy4M9uqTiD/fT14OKk5F/uHlYLLGbzk1N+sEs6Cd42FV1KCNLPNvf1/gr34lm7Yvolmmj0f9q2pD
8C1B6hr5lVoVJoV53lTRznn4ICbhXDjlX48FFMnZxJaC5gdx6OU3Of5YuVVrl1eI8K3rnovrHeYV
2s0McfrC9O378r+VDVDxTgXmvAVrAYw8g6YLc52LOtDKq44YOyOZCmm632WXgmhsZuo9qBZZwL05
pUV+O4mmfNKHdppO/zq3NDkgs6EqQnAGX+Xl9247vywz8Oiw+lbgZC/GZ2OAHRPmjrgUNvJ6vRC7
he8TPya9RV7aL8fiiQbRXGT1VbuRWbr0rhN7i3QPf/+iV64+zCsFHBxggiF2ktnZMCl/gmtWZnXV
zDxUSVTmZI7XSp/yCKDF/zAExGNdAVmQ2NbMallvfbSu231arrkN8pBt+mlbffejMYsBh4eCuI54
QNwl49RMc4LRVe93z6mWzzpSrKwIijgQHhG2tdd6XeJ0y9qc2kUfFtyRxm7+gF+jM90GG7lIia2a
S3kT/4+8vlxKtAT2rv4fWQkmVy9n1hxKHiKBn12VZk3pc+DtN+v5le5Ucoei1s6fPjl2O24f+m5b
7M9La9aGDPlPpPUOtkPhxK6DoPadLKHH3KGmFUvkpAu/FZE7m/FQibwsTiMwEThWQMJe0uQkgIcz
zM/6x1RC7IkQAOj9PXJnsVw1gsZtYnh5J6PJ7EQaAzAJ7cNgtj5Jq+3aFMmaWtqUNDw0cjcMSn3+
PdI5seOmNCue2UXnO6dpJgI5ajLLmLHfGPv8blvKWt42bYeBWOME1EZ+sVkialcYcYhlizZ752UY
ZCbOmM4qlKVurTdOifQHn3FJp/7e6z2/uhd9ZbkPbLSOXMVMpVVkzGuGHsDn5X8jqrrTnlYnkPY1
Z6rX3Nh5nlXhZlnrN17vrZ6IyauXdwZJDv4VPADIV6Gh0HCfHAwo1O9iW4AxgERtEiJqL1VRWhRF
dRBo5fN441lmJFm9xxiJ0vd+s0f56hmb4/FKz6tuPGzVWgYRwUrpd1GWmGJagkCgcPU1pwzn1SVM
TI7m7B/71DS+cSXUFYtd1uqkb87Yxux3Mue7vhz0p7lZ3Q/aPK3lw1CmjpbItGi+oSrUf8vBzJ7W
XFcYEmLVCzKt7VmXTrHMPa40g/wowVKD2HPd7in3tuVBNdqIkNNZtNthHZz5UJOiKvAAorwLzWnt
2sirapTlpZN5IqrMqQxui9JzfugVCHdCg6I0PoHS2Ott1gbpd8xF8zQ2GlsOUVAEYhOYCHmbHxWT
03+o3RZDA8IvlIp0VQVdbBjzDK6LJFNOR/JgAnzVdaG3H4QerPUNJrMz+ebZWk3HuUPheiNS2/o6
K3srv7uZ8KsTsFyrnRx7tcqnKeDiJ1ZGN7Ww77zgQbnbZG3RZGjC+Ig42vxQVaudH0qMpOosbCgb
0q9+2/n5L9DY6mMuRT4e9aaYnfs1o5Ua63YLa6Pecn6SdcPN/qlWeZ9FleYQYDXJxdh4GekNXiha
q9F+NcvBv6tFXYzvmlzTv1YbzKqTKRo/nyK8ML3xIViU1/6Ygzp/tknGyu6npe7ez/5qGO9rXBkU
jf5iBabKl8298lXXIvDXvbl8doJideK1DwyCKsFwfy+0pKdwNUdiFjPc9/Qw0DV9uW3svupuC2+S
H7A/0iXED1Z+aOVr6n5Y5ioYfkszhVe9rKUuQjWl9fNsy3Z4lw2T4R5cfdT1o98VrnPddPCxb6He
1vZj3qTqzrJbB2tSF73+XZOKXsZGjzoTMKkDu7PoQGwPLbrg4gPNAXZjCTJthCwv4VEp8SS7czK/
vSc5gMaIg7OGioSVGkFo4JFdJaVW4HRAoB+2aUDZzdWcEVWcmClIbuLpqFojadeVFQ6Wnncx+DsI
v/Ck/0PXnK24AdQTzmGl+BTRUAXmIy5lpRNvohpKjELMgWwC3x8Ao+asV5E17zxKIBv/frFLuh+u
t7oTwYtrizZitJopkmZPb8ketX4KnaECY2ozV1mxDyme0CLPL/Kr2ewqf5cgYSPZue5w8vxUlpEU
Grk3YyEdvI48MxeRomXy05xJKQkVhgq0zEHr8sjJs+29pLYTiWUp/T4zaAQmliG7d0j7md2pGNQV
CWbdD7eHa5vYlrQf8E9oClz3t6qM1kXffnSboFHv4K90ZVoYJSZiCHygJwqDUFvJlEm8vG0TrPu3
T9mYleaNtZqpdfTAu38Vmqow2pmayeEstlI31sTifVrg+XfRyrVkhGVTDHc8g6ovY2uSSiXMfALC
NbtHg1baT/IEtu9DPYnP5kBvIFKB6Kyo9waXmTOKsopnk+sBkMYDXJW686NQMvuSF/4cRMOAVJ9M
J3OaQ21DpxzTuvbFzcx9/ovD02pDWF2zETb2YtB9Q9c5xnLS20/OuPkBcULbhl6mFp98T0urWC54
0iT56OewXyfi6bEgq2hPC7t7tLsq+DZbqjGjxWmrm55u44YKRnTXMjBHI15KghFIHzG3PjSCdJZJ
kCvzO9ZepFwAEjCfItAyIyzyIFhDRwGaQtiFaHKc6Q6kPBg9a05MJf0gokTZYLiY7tTGJRKKm5RE
kx/VvE3AVDKfQmYVdddKvvPPUuqVfVW4xlhEg9vA1m14Ytw7BQKDxCqRYkZSev5Pz2zNj5696lqY
sYRpwplgXeNW9QpO2zRxAHdSg28bpI4Ty3Se+nAgYZxcZw7vr+noeRaQs178CobZ/JLOxDIlZT+M
n6ZJ0YCdWi/4WGar996rx5Jw5mkrb9NthAzod+OoIuwGKKFE39AV0mAxfSEHzuTfzhi4x1tP9Frc
ZcZyh6B6KOOR8vSkNQEzg8KT+9f3FH8jbjO1jMfM4cIAwuoN7rNm8UNWiP7Y2W77s8+4u2EH5WYV
pTWXT9L52vrILzd/Gvra0UIjV+17kwSmLlQeGG6oVGbd5dniLUnQ9Xkd65C2xrCBO04cFVrMTw3J
i1OYz2iQ96OVli5Nl46DYcrbMoFJKt6pecCUdhNKPOl2Pogj7wbnyuRytxBpe50T9nPqioNbjfX7
slUevuxrSedgMsn3xX9u4KBZcvCyJ1VVVQJhJi3j0q+d951HRzGk+LTKaJlX50n22oxVNubj/mHT
7MbDUbi0PmsbO4RPH1sZ+b3ePJerO2C9iLPrz2ZtfBUhyp9ofqQbohxjpIN7o/q1+qbx0nHYLEbA
vk19qSer11vMsLas36xKN9JQuE2TJnCkC/1IGxO7kGUx6ekVUqgiJG+Pa7lr7WrEusbdisjo6vaa
LsNahGouBW49EwhuhElj/4R5/kpzG7r6HZbmYwGw7XR+SE6TXsT91vkyakfP6Y/byJwlxWbnKgps
Qi6jRRvW39jHOx8VnoufK9rHD7UdTD29skkNoQrcrQnrZlq5baei+wWsO/7Swc8Czuzeem47yAXX
ul7r5lFMU3tr9Rv0dfSD3Jqbsmkjuakr6QG3dfWewqv9WBV1/8VJTWRvllFOjyTidvUBNMt7X3az
8cknfMALpxmYMERYQ5mbV6v23oNu8DQRII4FuCqw8DAWXZAtKKxFS8BPrdtN2l4fV86GJX8zbfVA
P2tjkpTqaF6kjpsuez+0uy6oj8d7adRBRqBKWTzl+uDjyL5UpnHamnKu4mnWlo7twd0XWZNr/jRX
jsC4Vdv8xQ1U+gF746DhTKemCofNJCvYxo1wCo3e6MwjL5RZE5G7OGt1yi1/kMdRq9mNcLPleGon
p5h/jLj9rHcU4LYW55aYjA/pumCGzNeq9NR1xbgdmKWyOi5V5vKDki0JvX+0VfoFeodY7ykc8uaT
7WhKS2p/sVU0Bipfblv4cv0j2me3i1194pXWmXZpNyGBpxze4djkg580uimrSKheZJ+WNu9opnOf
/HDTYEuf0drPtGzqVKuTQddn9D5ToQZEklwjd9D67C7OTOX5z+luSnewWnOok8ofuuJ6zFzevDO2
GtvBTQvTv7Vp8A3fnMHvtUT3CzM4kDLYuz8Q1I1MgaGtkJXqdizJrf4/zs5jN26kbdtHVABz2JId
xFawLNuy/W4IR+acijz67+L8Gze7oYb+GXgWNsalKlZ4wh3aPghT6BLfzRJLvic3isQSLPM8aQGm
ovPXlv3TfjHsRa0jL4PqVD8WkGetJ1AhxmfKUJrYs0ipFXuRDMvBFy22dAEi4W53b3UNmQ6K7uUQ
tJNaZveTUHMHvcypdB5aE2dQ3x5T0zokGS1enuuKcBP2R5T6SjrU8o4gwp4oUNZ1uVNJraaflmYK
/RXJrhnwBImt82ATgH5pKngqa5ez5LGsVLKP1KhKkjaB0/Q3fIzz6PMgVt8kX5C+VH5RVV31asKi
Vn0aLA1vXIRL74gWbj9M+1qOovoxFwOUVByXavfeIFvVn3C+FPmxnrVY0pUzSvGEeBWujmxFQ2PL
x44SuXuZVDIPSq7L8UmVBaGfLprJuccxfHKXnVMAAv8y4Xc37xq8+HJPC83KvAdPk7SHtHDN5Q46
kYkmKzWq8nehJdhxYw4/LF5kjqHqQ3UxikMJaD3dORMp7KfcqLsZXZrZtp6yrLaH3SJ7vBtBMizz
n7qRIP08Wc7I4smuNOI9CEjHOZWjTJt9FSntS9uJSj/SjazJZJysy5VTHQNFfKL0rPKDLmXrHoQ+
p/HkYfPh1ierrNzqRn3pSimLGxMoPgUXlZbrthaoQ+pDB6cIkqEc9mUUhj4H9wuF0C54u+RybSQb
YgEFMyhhVM/Oyw964igD9cgimNQqfsS3/ftiJxQ82vnr+wdCqgjiDNVuZEA3AL7EcCpV4YoOaJ9O
fhgqGMZTz/BjaFU3ykjbjiBFQAXErAn6kRGpJp3PScqMKLnMq8AtXfMRuonrZ3n3iuStDLhR9D0g
j79vz+6yPgYenWWkj2DQr7hAXRJQVSSqRYDoib0b9Gjg5hj1d38sciX6jgS99Avo0Z1PLFMEUiCp
XQZYEiQYv0x9foqplM07HWmCG3vwchXXQj7svrX4g+TEZg9GJlyTqCQbW2uZzk5YFUoQrTp0d9HS
RaR9ranmCAC583vtelYHJWRN+QX2lz25KU4bLRPL5FAFNvdZ6hUthWmvbxxN7t/+ahebf+10csbQ
tFpP2gUlXTWsRQEhE8zhPHtGCIzDCd3SFxRubwx1Ud2nbgpjbLUgAP57UXA3ZwCsNpqEwSwr7a+U
heUXQ2XhuqY23Ij1+N5uzCoSwpVN0R0+HDvzfKuMqAyqyrBkwRI32meNk/YK5qD+6Ygh/YRJdXLj
zF0eAFACyiqRTFPBhRd6Pl4dNq0egpcNpk7ovlXbzqe6LMt3txMYhSgWzgKtOqL381GsMqwWoDR5
kIAZJdKc8dD19L6OgTAiMn9LVuhyUrTeV/VlOEo28gWbRZSNdIHP5UmghwtmsbE7tP9z0FR9ry4G
LWmkk8C6r8oBXI6bSr5RU+UFzpKil4i6exR3vGcaLceizW5RyS724dqQwfgVDcH1utrejXUY9r2K
2VogiqrZZYY7fFbVptuNVqK/hq5zC8R/ccTW8Sg1MTf60BCUzr9Yb81Gv0RDGlgtAUW+TFOJ2G6p
PPRFKb6/fZwvPhdnC+onTB3UPghrN7sj0lukL8SwBIORTHvFLcXONgrjxr14bRQVvjtPGeoL6lYQ
OSYHTFSFAHFEEfFXHWbzN5RqBvtGZ//i+kWEFgYGQALEeJDc3byXpiwTbapMJQgnuDJp7zbBkMNx
9YoyW7yUon7kTUm0/HnvGq7yFTwzdLaAZ5ibu9fNyOMwU2iDuXfbw+p+69d1nty4nS7XcH0mWUFQ
6cBntmvIN9SHHDwctxPy7Z2k8NWJ7BY44soohE8sIDc72KDtC1Ym5J2ZU3aBYYhhNw+97QMo6HZv
r9jlh1qfDoYBc0nZenvTFnmTUdprukBppe2nLZKmU3YfRdm9A7jWz1vj1st8cYZX2tHaUlVXV0O2
yfmZshKD6r8kFBTpML8UbdMf3Ui2h8oO9aDPqulG2HG5jjYdP8gQ67bn/t3EU5DcenVR1DFIOzfy
bbytPaCEw7vXkUuCtwqgAu8kUe/5rFg8Hc0Fuw9Qr4j+2olOJxPllqjxhxHj5ztaJe5HtayMWwrJ
61981oFb45v1uiCwgnK0ldofu3CoRplDVlyq+a+ij/W+j8vlXpnV4m6mIYrObpaaryppwPHtvXO5
suvQaFCy46E5/dcP/afn31dFmi5dMgWKS9iYl8McaClVz7dHubiD1wm6/7m+8pbRLTtf2TiLW60v
xilIWpWWIvpsD3pDF8ztllsv5rWh0KaB3wQGCvPIzdZUHVwk6LlPgVbrhqdI2e5nJ7H9NnRuNYvd
K5+NaIANyQPDBl1PyT9rh3BHRZyfArhW8/Q7XMKopj1lCemjM4XbTdgs4QfVHswfYyzH3Feivrqh
X3Z5EGn9g4gCQMTyAhM5/xH6Fq/CCTnlYIrhBBy0EUHtH7lCPc4uzH7+MNGZaW7wX69tGef/XTWw
tGF5nY+p94nWD1T6A8eg7qEMkB0x2LDffeQBoqDvDp0Y0fWLQGumpBEOOaMI0PH7qmrpSeb9p7f3
5YX8G0E3qEYymfUlMKD4nc/Fpr9XolsxBrEdQ8wuRcctFprztDxRhTIGr9B79Rl5llnlYlXy0Jst
C6273I5Ed1ApcLfHMG+hJ8RVPfVeL9s424OVVtNbQh38JNs7AjN7QhgMh9D42+zrRSSNAax/DNjI
00usWt2fvBqTG6t+ZUtzSrkMQCsSNG0TH6z4MivGpQ9BJ7O0PrClI8vPFFkkOxSzreSuMZb516Sh
C3HAjqRT/Mp0wlslgSs7DDQY1QeUQwEKm5vIQ00bafe0UshlS+eQWUpzj2xpu3/7418+m6vDM2JC
pOrEiFtGWoSbJ/YmiQyIN4qOD6skqi/bXHO9uEHN4zEOhUgf6UZn87sjOJTQdOZICEzOtSXoZyHI
pznMZGC7bX9PdfGjmxbt+88p0Q2BtrGWVciKzvd2qWvRNKXML+9mhP1jtdg3gpv37VW8vG9RkeVx
5gpcM68LwIykCx5VM0y9nmBwB/HGTj0bzX9zb2M9/16lXAS6wD0DA1rh4yt493xSBl7WMsOGIlDL
sUSxLSdPTmbNOIWQA2/pnF28ywwG4ZNEli2CgMhmBbMyxPY20u0gbZz6b0I9uTwOfeeIO2Xkst9B
SRL2S1+p2auOaJ7ux6jk536Bk0JNI8rMvsdwUkly5iguPvAc2PXzPGb1F6EZbe83RRa/4OXkSm+m
091AoerHur/X+iwr/YQazvdxmRJnR621+E2fLy+C3M3zr3ps0nKacFAQO0SxQP6b+jxVQYvUiknX
WsmSzxTIDRwxaPKUh9aSbvRtgfjzx1j6XPuFE2CRB0M5R+NHrXR47xuI3gOOnyIxXhZcM5v7gSwD
qIhG+LoflrDrfUOlVuqN0h5v+clcHEUW2iAeX02812rjJr4rhmGK00Q3A9ErX9DhNLhOx6PIamhf
Obaudt3euOguti0jcpNSbuTzriz6831kJqazjH1jBXQOZ/XQ2RlC4hGsmcTXl2h8d5gFypwQERFp
kKk6x/J8uMSY2nwGuBHkpoOAQ02bvi/CX28fxYtggEGIIjF6WfNdXs3zQXgY+njEMzsQ+Ev6Q6l2
Cf00rX8wsrh5VorMunH2L+5pBjTWZSRX4yxutaPQb3BrJx7JEF1sJIyQhjqa3NqNT3V1FBjeUL3X
gpKx+VRTnLmQ0VwlcMZsfJZgvr7MU3SLlXJtFLQGkKsG2mRSdjxfPDp4caXDGg1iXWvuUqVcPBr0
t4ofl9sOSjwPDn7Pa7C91R/V3Ghiv8VmANdW2wvaSH6uljQ8Df3W83Y5Ibgv/xVQKWQCU95sOZuW
K4dfM4NWro0PCRUqRbj3xkt2OSGqwbQHSARJPS+qK6vYZ6T1ixMYoUzyz4qbYbtmqmmd/UZYx3h5
e4dfzonL3+TMmjwAvDabrTCC751k2zjBKpb+FbBi8ppn8y3JlaujkFHrum7za6s8WQ5NV9fh5ASD
6gyvzRgP96pI5Ovbc/nvzJ9FdBQFQJNyJaPoi7Xi5tLD4lYxYCa7Aa0OqFbwkPvkMKNA0PhQtXT9
ZOuz86eXava/UDRjeowjpf9ZJugrHEAzLCqwyzxUD2//WFc+KESAVRBzlRjm1/k5mIo8cpqwwAMw
U2PrWQIY6e4Ks8iWLzPIkD9vj3ZlqUGeoi3FtUiJ5IIX00Vj3UyS0azE9Dkv5sFC52b39ijX5gQL
Bis7mkyIHax//k+iNsRDpWRh5wYTTrxAvlIlkDC+AfINvff2UJcvGYYb1KSgH+DkTRp6PtQaL9Bu
56OaRlocHQIwb0Ev5ZS0SumJyFT+6MnNQ3hlFQ2KTNSXwGOvBIHzQas6rxS4ZmEwAKXzayUvfGWY
bomXXj4vWGCtpm+AERBw2OKEYzBWvaqHYRBD73yqkiT7hTw7AtkjeogN9Z8bz9mVpSScXPW/VVpp
0NzOZ1VPMjRMpBSCPhpcTyhQ85XISj8r1Bx3rtpq99U0trdsD6+tJbqLmF/jYgE3cPMBFbMb43BK
w6DMeakdZ1KOrrbcIv1cHQUWMQpSNijzrebsjGaCYcxdGOhL/gtNmWkfN867U2g8mfFF4bGhl0UT
cv0h/tn2hdLaGbG5CEbpaLvF0MQhz63sRpR85XARQaELT0kACpizWbC4gR3IoyYCaWiJ32pmcSis
BdmSpfz57rN1NtLmRVNMBBSikJHcGjEzG7b/faSYHOGhcgrANB1+pXkouv3bw16dIDsenVHqERQ8
z5dRK3GbjVWWMR+T8CfFArXzp6FtFt+amvbHuweDcoZLy9p2h1OxCUOIgrG2oxwfGIQgzzo+aJ5a
zsVu6BTzRu3oyh6kt0lkQa2M237L3FsSfQEZYYdBItsQyYwGvrm03qvjzztK4ZsqC48pTMFtRSFx
scHqpCECxOvBBCopCFtrkHfvXjaXmaDoTni1ljPPv1EvssqK5iQ6hXqXr0657r6oWv2homHx/PZQ
l9cgnT/uWBIImMzs+/OhhiEZAQkuczDI+H+GDP+4qf6yKBXmJnl2fHusy63HWHg6rHqwysoqOh9L
a3D3isZpDmDw6QAw0IxHG95BEsaddm8PdbkbGGpVwCatRg5o29icEytxMlOjkphbk9+CddolS/9e
dcz/ulYK1SWUrijQbmElUV0RWc2TERRC7XeVHf/qF9cC3yWrGw/x5Xyo6lAStfmHatmFbtlUAcpX
yU2Q6lieMd7LTpnbyRs1lssPxDtPB47UhAoSIl7nHyizwyTGD00Lwj42DnWHf6y7OKWXq8stJ9kr
E8J3DTovH4jGqb3++T+3OWCO0i5aqQfIia2yHg4ASZnZ747n4QCuTF6WjmjC3uSQuTWOeFpaVoDl
Kj3ZwfkR59bjkhrjjVv1cjrEvqRBcKFhBYF/OJ8OcjeLXtmpHXSx+rc3o+TOyKRxI5i9DCEYZJ0G
LENC+W2fKowmlDbqzg5QHilHT68FBI/MWr6SJgtArMhEIK8Ahu29MoCr9DrWq8BHoFaRFW1il6kX
ata2wG9k2zV3sT28KEMd3pjd5RKCMyJCp8hHTQE+4PkShk6OclfdE6rU5AytlKEnGmW4cQddGYWE
dRXpBbtrU1o7H4WbKS4oL4WBMZvlbjSr0o86IOJvXz+UKfh7ztOhldTNFQ6IlEqitjlKCoSHJq6T
MMh7abs7kY62eteNavwTdYX+NWqk8bs0KkUc9Lhfud+o9jfO6mTmzsCrTNC3vp2NWv6oJRSOXtq8
FuPntVkvDmEaDvqjRse33Gd2XoYfSVYdaz8podofIoRyBMwKRR8ewQrU5sGhBxbDECsoqqlaBYA8
KrNuuoeTM81H5D8GuFVu4Wb7pY5sY6f0rQn+NqmG7oRWZ64+mLPZW7mXVnWX7aFHDfNxQLpjubNG
NQ/3OFQaxhdDiOk1mdrChI6EvNbHGjEt467URTzt7DYE+arMepHL3SBHa7nLFzU3A11SdPHNrmhp
bc1x073MmEnrsFKa7m9byK59rKqUnqHW9tGXSaCSvRuVcIk+9JOOw0EBsa7dLdzEC5Bs0JE7u2nN
z5z7OrqzdKFR9kfKyc+IKY19aYOU/iBtrfzYacz4MZo0PTtYSEQ3d4NtLNPeTXKJ3IqWG24wGohA
pTt08/PZq0qBaI6azuiv2EU/fBmTcf5fWvdo6IhlyE1/TFUzf5E6TR4MRfUJXpC0rKjzcnBmuFoh
7Sox9dR5iHi5AI3YyYI5I3SXsYFwg45V8REiVuw+xtD5CroRqpBPlC5j+/fcCCX/0dVSxvdqjxLo
0cC5Svmm2Qvclh67OnGaNctuPAWJDcp/U2im8WGakkne0fFtTg310a9mV3XpqWxMBNcgU4kCzIoh
nd3ST+pwSEu8S3YTAl/yqBoDWPyioXVySk2cZk92BUxzZ6Id0/jVIHtxZySoNuxiEETlMc0J9k5C
UyUvoMFneSD1nv8MszloT7ZUIf0IUC0/WsVsHeoDptXeLXVb9nu77CIkfLS0HtFO0ZePSRhajg/Q
N06ejJGCw4O5dOpwIiYf0qOVoiC0i0HCoBU0YZRqQr+SyBnMtVEi/DYLWaMN1mTdvSxkFvpzYfTo
RlTaUvjtEIrIGzo9lTtppSaUDlP0o7c0HZI1tYWP7aodNOSnLhSj9JI609s7vQU9tcuQVe72vCn5
zF6plcYnaO/Bxwu8Y8cX25V83gj8nfTnxHHkvdtas34YlCUyUE0bpn4/xWM0HqvIhD/hlW6njc8u
DSHMiaZQEXuEv2v7W4jZaffgjpnzLe5T5RMybK7rJ2Edlw/RiL6Cp+TolXq9DgvKz5aW/bRqyhW+
Y40i9JYIIoI/VrHa+IKsLaQIbMnUT6iGzL6VQwMgWDES6cEhdzFqpCjzoZxF+klTa/FJQ/IlfY4w
E1O/tNNSyGeV/YK4NCbs88lqMml7ZdZ0xXe4tt2wG4GqiZ0x5cB2GytyhgH2pJnPrS+xe668pNDw
t471yflm2uFUHRNpNDqkEzreP/sYe09w01CyWuqGk/GS93H+v8Gs1fo4tvqcg5RWxldgx2n2Mttg
4D7YcAKmu46iR/sZASS+f9K51WsjxkjdwQtygY2rE37EDS4HH9Ie59yDi6Taj86c8/BRxT0y3qec
Y/lzHtUJY7aS434/ohkLbxXiX/cw9PMAhBuMauWD68/H4+pSau37zlQnj1PCEsLFid3vXMNhdoRx
NrRevxpG3s12aPR3YWy73cHN8Zb3Gxuj8r90NmrH76ch0tAuXBCMFJOrIlFHIXB5sHsMfT8mjQXF
q5qnVvtoiSlajkM0KtNBz7Tu6xLa/fQhgkzT7BOlzuvdyKfEcr2Z1XZfjPUin5IsCqEWtgJ3ahSc
+k7BT2QQxm6YRIlqn9lWxgNPbQhdpaAteYjNKZMnrBSM+j6XXT8FBQJc4oM71JnhtfFkaw/ZMEFj
6XRXdoGzhNr8QNBt6r9CzZSvudRH/cVsGtf+ktWOKL+G1DSVT2oeD1mQD0rSefEizeVYaGX3lC5Q
sQ9WChH2C0Zvndn4fTObYmeF4zzx5ssQLjLbBM0/1CMdSEYozdQ7BVJQASPBacUqaTVEh7JGmfhQ
NGE2+bITvfaEscmyHJypriu/r6OZjbXAUTw69WDhd5nPnfWNG6uvfi6o0wrbr5S8hF1Uh+V4oCvW
f7bFbMz+UDuhfeoE7QKuh2iJAw64+tFarErZD7LttTu3xYT5B1yhvD3EKTXIA12FXNW9KRNR/JzM
aOwCaK/NnEaTIZaDNMm0kZsj6UeELFq+xyZ06M7T5lBkO7Pl3oQrUFbNB5f+bXcCzq5/gFdSlz8V
2UbhDrYRiW1CHPGH9hVpU585S3UHIKzBb6xPQBNDrSvN30YS0XxDf6Nqdzl3My1TmOtmxzovev6H
16cZH13hCNeb2wJDCVGkauIjyNmL+y5NofG5M/2VvVkhfechSdqHHv0/k6IIppSEmKZYbN+tZu1z
bRYt2m9dBZlrWRz7KVI6Kw1me0nT/ZIbAnH2QunqvcLbqRwtdyauSSsFU+2IrzQF0BR10+d/cvJn
gcztfHAkJc2d1cQuxnVLXHOSpDocjXQSr22CMcazPWeq4s3Jon/ro6hPPqbCaTiWC8Is3GZIi3U/
GoHuV+yxR8rx0zIK2/3kIu4AW4juob538pZmBTLy6K0heWlVxwVW51fMoAzoU/yQIc99bOt4NkYC
I/F5FqvHV5nLL+jgAcDh/l0eEP8ylGCu00Tselhi3e9kSirMsdux/AEHKkR9FhjWTwnB6ecEP2XZ
L+kKEprsQeM+jmD/QPfT2uyQIBf+G3/RRO41SDTpixm7SflQREWjERyOtVZ5+QQTY7cmf3hLlHOV
vKYyzdrXEvlMaLHaiCyDRJcG+vOkT8/0GvEDL2e5iE+zpcGq8GLesS8mIPTmRZLwN7uCHm0KNa6d
nzI77vP9kM1d9TiNYzQ82kIZ5R20ReUBRgPubbHdpznLLNqXThkMOsQptJ9j1XWh7TsgCxQfbi5k
EKJLfiJI4uXHCLHF6qOCjbJ1dAxp/kLCnN02dHEZfwjjSuLYJpAhe6AUNi73RMdLe1eHWiKfcidt
Sx/d7Nk+hsqgDj9t1Ouei2XVqcQuyZqO1aIm47M+9sVfp3M6NWiNXn0Vo2sMv9wwbLR9ib3L/Mnh
txpvatNo/joXAmo//uXJsSE4DVRUHEwfVRJzInZLuSvroR7koS8WRCo6raJI4jV93eL9UzuoZJ50
RD0BVzTQWnzQ0iGPrR5Wyb5ThP45cqgvHiRO7UAHlsbA5AZRRsf2CmHA4BwMJ+XKdkXV+7oT9fF3
PZ4c/ZMTm3392vVshgA5OdyMTH5f7KJu1XTwwLiMxYPV5kWNsGBaUJtks5ofI2Ow1aeKDdd8dqJa
G/ZNWArjWHLbA8OwZvNAVqgjKZBBe7kvC0ipeNgYyXifGW3mPEAVGqu7lU9U/8mtJsz3Xe8Ii/2c
w5Qc7QId4xxZzf4I+Q7oJc4PMve6QdPKA/hhW/ugiUaE+zKJQ9QCkVdUhocaiTcl86QSFYhVyCgR
f3MnzPpD0cuF5pCAInlIIUAYSO0mC6cnUlZ1Q1pMKGA1XGmVL1MZPg11Y3yKmg7Gm9kmsnvE97a0
gkjg+utHiii+orjHhstbt1IOYQgl0hvhelTHqQ4H+SGPI7tAG5OKHjouo9HlH01bwovzekuuiu8l
dIUHt8ja5eNsWj3bTUht/FooJaqSKbzG2A+jdHE9iHaZ4lWVjTFXzFNorb6h0Y96msLSJ24DPhwu
brybdK4hb1Z7wi4eN+uWZc5anz1PLF0K+qSv5Jbky9vee1gWqVmErksFUo+OiYuMquwt/XHWkd5A
++Bj1cSIVYhi7pCaNd5rc0OrBOw+NRWKKSvDaVPoiPp+rGq9DQMgI4VXOSJ5gl2CZR5u6U9vJ9H/
1R43U0W/hYYJHWYUo7ZifcJJJ7sRbhi0KNmmnnRk/zOChvGpgpBre71WZz+qLF4mr+CNeXGzSHH9
JRPJr7d/kCtLTk1MpYZkmWvDbTNnNC2VCmCgCJCarTxpZ82Bj94f0LZpD9Clh8CNC7wfki7ewfh8
eXv09W/frALoZEowqMXhULclMyB73PCw5tGJE7Y0h75dbJiWhDRfF3RFEfIpoGXdql9sxySdARO9
snhAKFxg8hUxSYN7NwzgjpPx2WFzWJzeeDJmxBx6RZ1vVGXW2s7ZHBmPyjqgJBwLFbAX/Pm/1UDS
f047u6pM6EyoZm386nMu1FTKbodtXfhIgD5+T63+lhDTRclzHdlR6eyvEoNUwM9HTrHg6iiYUKdJ
q8zPYjF/gLyOkDPSbt/f/pAX5bt1KHoUtFFpBNKQOx+qo2c8lRMdQBCZ8zd4+MVhbK3mUCCUcox7
0jcAYuh/vD3qtaXlC9JIpexOM2GzeVtCpd6RtJkiNfuau/SX0ljeq8PwS69IZiHHepmFBMbbo15Z
Vmg3VMTxc0KMcltm6wYlF2RWImjsXt33YU0cmNvSC3EB+P8Zih4SddFVS3HbLp5SWLu1OYnArkNn
jwpN782QqqknRLfUQy+KejZoUsrJrgJig+t3Uzy0hG3kQgzoczcj6tUj2u/6opQ3DsO1USgmUxmH
1kYdaLNPRKUUJceEL0ZJZFdCAvPBIt3qKFzZjasRJOg0fJFXf5zz3YiiUSo1BwffpBTplx5thhfJ
Suqn1sA7VkyTQ0kGBV/t7u2dcWU/rjQVmiYOOB4utfNx1aVeAPFF6UnB/A0eaZOf0kGiomIaCGCW
fbqPpDq9ZHHf3Dh/l3uS2vKK68HIhhLztkMIbsFqZ+ogJ0Stpd9msfwykHv7FIxugbwu0TCccTpC
SPUB71yvtvNZhmJGyE5m5UlvXGxRsTDN5I9IdlHylCltT9W171XzFINzN+9UasWfZxKe7tA4YY9K
h6WjEsFGVPrXt1f/yhpoNgeTXcXJBBBz/nNZ+tqpQlT61CqYfdDVGiOvoxVJnkvYeHh7sMstxkUH
2oGO1Yp7uDgu3aQr9NOz0zLpCL90Y+t6A1om9xJCIqIruhIXT3VahPONPXZ5gjQqnRBE6dCC2tvu
7Zh0uW2xTTyVdSNWzQ7yAqKWd188jOJSstRoCMNBXaf/z6OlZykSKk6an5BGEF+yMgn3+rwMOC6E
ty6ey0Oz4vg49AaruYL7z4fqMA+GkExR0qxq5ZSWqXGsUZrhhlga9H4S5PhyWNmUMN59FzEwJUIM
yeg6sZM3A+daB7O8yE9aKoY9KlWTV+dz+N6+o80oqLoBJyXswF/8fBR7NJHqQGDohESE9VsvELV0
9KX5FjpD/16Q539DQRBdCV9EsNr5UAp5CweXoUK31Qhq6DQ4Tvb77Y2/rsp5OMPFihCoA18YF5ot
5M5BQaptnYXPleXOMyrC2rIDuEBZOMuA5NZOZd6ivF7b8iQDgGPArXCxrn/+z2bsOtXq5inPT4Vc
iu/TkC/3dookzvsnBo5j7UHSwne30RINLbWpyiQ/1aNiH7AiIfWZZ/7TEXkbY6a8fzz2BGhMqliA
i7YHeW6d2imSuDglCS6Gy5K/dvQ6vT4bA1dN/749uSuHDMCZwl7nUVy9ps+X0BysoUc0j63h7Apb
VsfKyD9pMWlOrWvhfnTqmapac+MWufLhAG2jDED7CTqAvnkpZjfqywzNpFMmCudbPXIZsivlrTDw
8uJfcza4QbBhQHpsI+xG7dJsVTk76Rkc2JFa/iEu9ey+s5ebhN71Edlsf2JkYgpnxbA4WxLFslDW
UeawPjWI5CxegWht7ykmsvFU+G1cSibaDJ+VNu+ewWC2P6amHmWghBGODdzcabeDAjJ/KjNEw7xk
ilz9bh5cPb9vs07X7hxzEXjLEHWKHQYUxbC3kz6bdsNCW+HEO1qvIuEcsUNGAm07noKO8nLkNVqt
vMeh73/GjtuniM3yQfwMrMi8p66AaGWmN1V0qso+sn3agwUWhYkaz3ukKMizUTJGApBqepjdCZAn
qm/C7HXAeC4EFEhFtdU9RODqRh58ZYe43A4KCTcqvKi5nu/L0OkM9khankz6NN9Q/pMfsau55Vb6
Xza9+Wr09+m7r4gjNCrW4/HPDaKy85x86MsTKlR6fY9mg+N+xa6E7my2UGr3FA3R0RMNQdp0fdxM
/YOW6FGxg+8+J7vKGvU/aFK209EJ27qhPjvLeL9EdfFTwKQ1gyYF0v+9H5W49wcKsFHw9vm9ssWh
+8PeWV8RAG6b81ugQRpSeytPQmTiW84eHMG0Kep+toT5bqkLSHykVaBT+IU74ubJwszKmlWy1RMG
jMNdL9Non9h6faAjJm7M6/L7cx2hFUzuRtoIiu78w9gdWj46hThuiMXS92j4DjpyRMUUH95ewMtn
i8oS1R0GI0G9gHnYqZuqTsJVtBAX936d59giJLruZSFWTdQ+aWC8PeLlJ+N6Jx4nsPnvqdyEoxUS
gW02W/mp4pz5KDRVHDsaadiFq/7bQ13e7is0G/gZwA+we9tVRBy2aENjLk5qU7Q7bX4s69LHbIfi
4FpOxoq0WGVAwxvX+7U1dVdenALIiZh0XYF/TlWOW0uEE0hxipIs9eLR2SVWbvhqY3wduedvvJdX
tooG/B4pcpsEEnz5+WjliiguE6c4ESrEu6LT43sjzt9N+6D4aFnrEETZEHQ2B21BjEtFf6w+IZ6D
/5RGtRV4C8qpfM4bX+3KhFaZ7BWCDi+P7Pt8QsMYIYEshvo0FlI+J7Yb3YUZFitv740rHwn8I387
cDQ8rrfAKgfZb+hlRX3q6kOvjixamU6eIWnr6OLGhrgyI155xV5xTivMbpM1yJhQrUJm7xRRDTo0
4C0O8ZzPn96e0WXqtVKnSLlYNgKoLRtj0nlXw9Ri3WYyXEL7jFaWmsN9MyuczqQy1X6GX9FyYyWv
HGiI/7yDwAdhtGxxcJ3dDCW6sfWpzVvlIIEFe2Yh3B2mAu8GnfNUQTsCzbJmlyDcz7eGnirR4HRh
dYrTadnVZtPv0ma8FcxcmRDnloCXZJIi7Lb6usTALZZWq09LDwapiBrnUwGA/qgPqfXuLIiHVwXd
R2IOH2jrtT4iwIv3SN2cELXu9kQ0rl80qeHPKtaKb2+PK5sQlXuKAIjkoByyrZmtGOohHavmpCNp
aIBwd4W7n/VmuFVlujYQj+Mqr4UrBxoo5x9JymRMESxvTjhApkhdTNDEhLiViV8bxQXFzLsFAx4o
7vkoeT4bo9ujHYcSrPIhFovmoOsIpO3Gsl3eE/ADIVmCT1zvpC2/p+oKhFulNpzcMI3sO13OKD0n
Sh9N+1m4KOsls93cCmsuJ0fQxwuC6wNSRqRd55PDvpPu6lwNp65z89NIrECjp6qS7EaYcbnTV2dW
DH3IwIG2b49u6/RtV0hlOCGI3Rwo0g8enLLOhzx+qzp8bUrEx5bt8i+4iPVH+edR7DRroBJuDYAc
4vQw6ppEa0Xc4r5cnZC1vveQRXioNgsHG80G/hiNp1ydikdhgzRAcdbUcSIQcLvfPlGXFy45nLla
L+EegRLP5jYadTPtWsBEp9Hqymw3RZNrH/ROkDyYdj4kJ8rvmnuc8yJ6fv/IZAYw7+kG8kium/af
xVwMCxuaZhF3WaOXll+iP1sejcoFxzLPYJ0e2h4fuJ1mybE8vD30ZUy1llHYcDQXUHrZqjioRh87
TpK1AcITrWeX+vJFjU2EdP+Ps/PYjRtp1/AVEWAOW3ZSt2Q5yvJ4Q9jjGRYzi7HIqz8PdTbTbEGE
fsxiDBhwdRUrfOENsx7fzTToPzWu1ezA+0Uby327g3g5kSXkYNjQ4NYslsaSrVRF1p57TdqntG55
2cxkC/d8e95ZU26u5UlbcvTVvaKUUXcgO9tzpidfh7TAt7aof/ii+sd12uju7cW83a4wShYQ6uJT
T+1oNZiR2MCZdBdVoCZBenuOp2NGXoGKh7GF838hm13nestYCy6eeiKMrdWeiROzjGxbINEj49bb
SwEmZI8qdK/vVZ3Y2QL1BDOwQHrmPUaM+gMNiKH/uvj/Yf8JhNDoQlsoK8I7U3UdAtpA646JNtIg
HWJr8c4c5QAuK/XiX2+v08uFt/7x4AcoKJOiUMtenesxNtPRkHV9bvN0FmBNm8L6ZFsIKBzyvPTr
JKTcnovdqKrcu0QwP9Nd3lpDu0+kyoBVpwOB91xP7XDEhzqOD1lH1SQPVVwY/n2tN5Zdfy5Qnjaf
bQHS4aQ1fvrb4evMYSa4PXE6IQPfp7kwjBCkU+o8AoTAxnGkmp1/NjGaGPYx3F4kxcC7pRh/xHn9
4+11eG2/EOQ7fEidHtvaRakdSh1wiZ3BVAPmok/5M9GCE3p1/f4YyFvqb9h3E/VTpFo94mjmJtYI
wPk8LMWbbrSHEwbDI5aY8Xx4e1K359pDvQC5NMQ4mdu6pi7bIOBti8pzxUP8AXRQsc9NL3/37UFI
t7T0EbYjX1oTr0lW2trz8V3ulZ7v0RqN7sy6MDZq5698ICisdO0pX5K+rEXZCg1wlSN6eZaOyH80
hjmnezTcs5NjVlW+EXi/snB0JJcuy9KQQF3s+hUYZqO0JkNIpEz9HwuE8jzwym98ndv7EMbT8saQ
UtDbXdfpQZFXDqiT5oyN0niHsO08I9PddslZjzP7T+Rqvdyg9d0uIsKUPC5ExUTGN4Q7GJIIQdc8
MSJPxTfV2CMClVrQY+RNZDlufLJXJri8Kmh2IBVIRrja6dYoJbHjogQHqmQIM8eVDbhBFNSP8WQL
G+z5RCv77T3/2hR9WuSAPAiKbkjWpjYFssOa5lyXdf0J4sbwJa98+ZDi37ERK9zuEkh1vDHwXqhw
c21c75LcLmq8PebubGOUbYRNkflQ5Jpmyo5vz+l2IFwUIVYDrECN6gYmpBmYvBV4t8J56IxQWRno
09h6N4cb/jbBHcUjohDqHquXwC9iCsyO3Z2xi/kVO/JkFOpxrDv4Nr3+/kL9EhcThFPxIHRdXxoS
u1zdEVoHl6zLf/Rgqw9gg8eNxP12MzAKTWoa8sg4UmO8/kLoOwFJ1WV/HktV3qOH5oV+7KoFkriV
q7/yjSiUMificE7zukvl6Rj/UCcYz2OdaTvgGZh8L2D8d+8EuuBc6AAnqEeswVNKK+l92NT30TvD
NgWv0I+aMc8bwdPNXJZ23nI5IXWyfKLVsqVQmbxBAF6v8AR47PTFy76t/I3L6OZ6gJjKoQEmRJti
IZhefxw7T4LE7MfxnFke9ZPe0A94jOFgouXJacSMPnx77V4dD90FUgo6YNY6vtZ1RL0s1GLO2I8F
X6iwj4dqVPWfwRTZSTMiWDNvD3gT0DNBrNMWwtoSIHqr+6/RchwKAms8O3KyD0ks7tSc/FCjcSIF
/WhE5sNc2FvhxeuDcrJMtuIy+PWqojcv9Xp2+Xa6/iPw5h0NxiZsa0xhhEjK0Ovaj2MxboSRxjKX
qzBymStFA7IH0ENEAtfDYpqWtmZTqXMTA94fDH0/D2A728LM7qNO075gijJ8U2WZgOwsGvuLK237
j4qcp7fX/CZz5HeQNf5/hX+Rer7+HXk6SbDZrjrHpe0isNvL4rNGeznedZFRLhSnUvsMLZfs4+2B
X9tdiHu8EPMpEnqrM2OonvKQGahz3w8TTlzubwn4tsFdMuyq+Ofbg93ca8wyIHak5sT9SeJ2PUtq
7u7YJ0g7CsrwH3ucJcD1a+6PKHL+vHskclEAVDBWuXfW+rFj1OF5OKP8qfBtuOClA5WtN/KzGkz3
8PZQt7cOI6GQwtuDUDL1p+tJzcjF5nUGeT4A2P7s9V72K2uks3GDvrJ0dFEpyXFFLwrCq6UThomx
R5nqZ+xS009lnXv3RaFFn8yhLTbig9uhTDJPsLZQZOmjraudJJ65Vba6OvupNx7SqBn3yoRhJJLq
3YxpircvAjbkEzzg6yyO8rThKfhD52qQw1cvj4ZnQr1kI6C7PVw8pnwjajPoElJwv/5C9agniczi
6WzMctqZ0k+f4mSRfRss7Wj0CShuIFAbj9FrqwjWk4sULCuF3FVYAp/Pn5RdTOckBvwYwET6PrDq
oVbF89N7dyAdQYQXl44+eKd18SfOpqY14MCdE1rgd3kHZhaBcLV/e5RXJ+QTLCxa6khgrFbR6F/E
eozpjPzztwn5vwOoNkivOIVsjHR7okA8opIKPI04m5v5+nslZu55YrKmc6aaGeetIAqtDlbY2/O5
vfn4NKDzcEclxr8B/c44yCo3KOczLe+vVVefOzqfYTnJf2u0DP+XwTi6C+qXaa157U1uVH4EMe0c
9P6E2IU3e99sIMDwneCKXgKCPXOjk/Dq/HhKl1jlxX3+ehUXNqVbDuN8Vj4Uv13tNmondaguMjBb
oFzltDHH2w1iGzSzgIzz0dgnq8+GCL4/TaA9zn5UNmcDnfBjHwSYjjXBtAHgenUoMGIAq1CzpNh/
PbexxX/VnyfnvND4T2Qu/2IkqA7cUM3GpG73IpNC7cVbOA9LE+N6pLaaosiXyDianpYck7K30W6i
wvr2XnxlPgt8YKkT0KpD2+h6lGQqB6O3K58EF9ejoWi0X3YB7wijS+f57aFutwWLRvYH3sina7bW
NsryvnWKEnW72nbAovUFxPHcsuKDgWsUzpSB9vT2gK+sIKIRi78xgmi0nFcRRmPNATYNtnuetdT7
EM9gGLrZHjd2+2uj+Fwa3O7ey/e6XkGngVqIiZR3tjq/5JYNyvKnnmX5xq3+yjAUS5dNt6wdfdXr
YZLGz4hGbf885Ul80Pocw2N60e/fdMtFu4iuUTECHXE9SloGHQ6WWXQ2Eszrs0IGh54QbmPTvTIX
7tfFW4cCOuOsPkxVGmLxxPNJ/Sbxxylm/6OexdnGUX19FDa3yb3Hs7E6QDIVjdE5mY8F8tR98PIq
2MfoYG98/lcO0BJCgB8hcabMtnptY5V2HpxM/6wjoIYcnjQ+IEiKuanKtoRdXx6665yB8hrPIGUH
neByLSvklmmtxQXCEAaZUNw+IH4ZdtIDQgJeu/eN77kHKboIdbxxh7Tasy479B6w6EgR4Jy+Ctzt
tOn75H/Tp3ZXiA+dBv/DLb4J7TmS6Z0XYFwnLfWz0f68fRRvzz6B43JpUkEgfV2/Qr0Xpz3OChHf
AiSlldfJZazNeGfVNlrg0bDlqXD77RmPvfVSTeP4r0IG0lRtmFIYRJXlKyyPympPZ2oL1LPs0+vv
AciewiB1BSpolIyvTws2Lx30nRmpwLYezkRkdBwSeO0hTOfgE9iz7GJ1jXzAEK98JssaN9TiXllV
RuawUnpd2FmrHQ7stXKxAogvdBfEGX0NjIqxXtwTryU8SemWzu8tJY6qtcP+g7GxNG7WgtF6m5ge
mnDxJfPFpP41fOyIH+ISVOzOwWixP2ULYuFu5qXR9hNMzT+OUyzAFmHn/uHdWwpY+FIHJnvk7V9N
PulTONZVLi64oer7wR7Ni5FqsEZQmsUHMdi/PdyyY1bfmiuRTiP9dxrPayhBg0IenRvRnOHcJ4fO
aOyzUqN5H8hU3gEMTe98dx6/vz3o7QdGzxzqHckKDRDKwtcbDJNBL+3coDvjQNpw7BPEiCEieol3
xlYLJbusmtutxjU38c1cycGshSOzINZujJIisWgj00U9x23va7sEsexh1zTt2B5eyAgPw1DNT75h
SW9XjLpMf8xB17sHF57gx26gbo0alI53aCkwWsi4j0SUFdxAwFwoXtVwj7MEleodVLvCeUrmOqrC
PibgeTTMwWpCt4c3dJZtb2efmymvtB+lRuuCXrZy+sV/u8KVDWPzZj86SV/9nas+9mgGiDYmo6v7
otqLCFbt18nE5xuXVI16rJe3Q3HQR1/02MqixH10YE89aWPnNz+cRGTZAScCLzi4stf9k6sWJQ/k
BJo/DfTd5ChjCIv3WTQMKT/Tg0mmD4EH3StSJm6MlvEMHQS7RBRv+i9JNvY9RoVVi2vukOZGtgPf
M1cnM+l0/S/NNkbtzqjnuUXSVKuH76ZNppiFUZwH+qFuo8x4TsfAV49Ckkf8wdI5Qz6giCeV/Tta
USMezBalmPt47pFFzY28GXdm4iLTkQx5/D3NUmGcsmIuxM7PJfAkKjlupt8LvfLpmKp0ShVjZyg4
eQfl54l19DLPq8/94CnxNdOrOBYYpfoZngXYojaQyQmeQrB3xvgxCHKToxCoTO7UkMAgbKjmmqcg
rT3vjmln/c7q9KT+FM1dZi4yo2X73MtcC5CiMOf6Dr+g6B+pdXPxDGU//sdFk0QcEhTc4w91bfhR
vbPKCK732OYQ+/O+QsuipVCFNFRftTIckt7RDxHNYEypq86yUURpdf2pJcjtvgEniY2vE7Xl5Ato
4W44W87UIqyE2DX+432FBIxIC68/JGBD5achz4afs4WG9AfesCHYCVSB4n2q58FMQ3dE6wq73KjZ
9zliHIfWKdPkhNFmr+4ntAkcdB/KqT7yqdljlsndd2fNVePum0y54pJ5aTYeddbew+1bK7yftLKD
+B+pjD7dG6MTSOgteQMHtNSL6qNsE1HtZ3+UxZ2svTZ70IVu/oW9vZs9NibezOeqUxL2SCtw4u4F
4siPUkh4+8jF5N2uijTjy2BPfvOQpCiP7PLRHJxHk89OG7BDjeHBM1P3A/pQuE5LTDzbh5jep3FE
QnDwvkzQ8MRTgv17/jEJALnswQbJ7oeMp+IRBXbESgoWqjtVnhFrFzGkcL1RVXGN76Xf+D8z5EbQ
VC6QOHvUdGASR0FjZDpljTuhqWL6kamHZWoV48GyeT2Nc4+xqPXU9I1Ivo2ONhkfnahGhDSDBYgH
a41QX6KFeCJNJl6kWNEcVYBjekhZSkYX5SEatZsTtLI/VNoonxNqVJEVRlaRfqgzo31QYzUgEF7g
0Xvyms5ytNCH6veDVn6kKjgkeTDkIZJlXHl79JVE/IUELE7wAE6yOtjbsea1xxZ31bZaHEs1Zq3F
WXS0QJnpj1PO7RxGUdFH54na+DNoeT9BlipwvhNoo/IP4HFEd0gMpruDZ6xR5xTSD/aKeqXcKw0p
LbRQimbiOGa9whYlqFBk8yZcwgx8bzGE9h3Mtjs5emcfm97gftRF/Y8l2Ob3Gepj1S9JCc8/axZu
rD+cKUv/mMJO0h/wfqLmvjXU8DeMOB/fZISjgnDUa93faX482PvZiSf/NPDoa5dEYWP0qAcqts5C
8m2/OAN+BycttbwiLI1YiudYOVTm8Pxs1L5BE0MilGN19lnPcLsHaueVxQedB3PCC2R0ZkgsXYIm
qqi6cTfWcT3vvV759kcxJ+PfYCiH52HsWv1xKPzMR4oNicawTMpp+PftJ/WVGAb1+6W0zKYFNLQG
H8qUbS6q2YI1n+oH+Fhqr812+QFvIHG2UFc9oSFl4y80NB8GWyL94iPR9vaPeEFCX0cT0CkcMPVc
LtSC1pE8KLpGVsK2zlkX4x2p5jgrDsQzcKfGAX/hic/p3su+hf4zFmRQ3yxDevV3o9CmT1xGpdyX
ydwj8WHNDZbwOIpnuHFL0ytTccAuOre8kINZ9hffb3tkJEDCtH/MjLM6qtLvj1HbDtoBJI3CiBvy
ln1kBwTfJ2k1POpeCpgrVH3bVbu6R7rt2MBqMEuUreijNaGpbJy+QzcevL+L0Yjmjzat+fG9Id6i
xwjHEcD3iw/gKsTTEM1L5qFMLiWS49ZO4/lvQs6v8E9TV6N81rsq189vf5ub1IFBF4IekGwSYdoz
1zFXDLxuRoUpubSxMRxmDQ/nquLm+h9GATUHRw86N1Xi61FkPZXz7FnJxcvF+OA3lDIzp3U25nIT
tILGIFtcegNArUgVrkcZB8wGba+yCeRMhwgADgxW0Wb+4KRaeyFoDc7s9S3fo9sVXEZdAIFYCNB0
XaXEQ0BdAq0u+ywRgqtQD8JrJYRooTbKCK/NDoYjZW5alHRAlr//D/QwsygZ4cninAGC9MOB97RP
vgw4H1s7s64m8DVW3g33g7S0biMbuAnMEVJAPZIpkndx/FZTdCQqZexGpGDm5O++GB+aZvgdZN6/
QkRbvoevj7WUZWB4IQGy/P1/pinLyal7ms/nBt4aIkpR1J6SWQ9woLBQAKBS/eO9e5PJIaC2cCto
/a4BV4jCTY6pMbmx6OpdsPidIz0oN+5A+5VtsnAqsI3iLlwIZtfzGpvEi6rSDM6VC7P3AOHLNsPS
BFi2cxzE6nYTuozNvYPaZr73q3bmTc8nKHmYamn3MklMcdcmTmzvRS6cBPpcgCP5wZmlGvaR15TT
ve3KBImr1Bv8s7N4oLk7MyoQVNPy1k++dxxN92giVfmE+NsI7VeP23lHtGK1TwayWt1TkKg4OtW0
iHtM5Ye4PTtVlnTIG7peti/AlhIxk/ihQ4MDDtKITezrOyBXRcfvybXpUhszpNtcSa2+c6IknQ9o
50XPtavlQxj0gUreW8MD77UARQALAIABuXS9rqkQNtbwOvKhiB4lOxd9ONj8SG5uwBFuvx/jUHtY
yoWAU9donlgZZi9N1NUNt03PQefk9yiuVVvbhF979VIuswEMQNmTOAjV+OvZWKQAEBAQHEKiVd3l
wk92ttVvneflJbkZBYnhpY5LgW1tDSybRpDzsxdBJJXPEpHeg51E3efKCsTGnXy7bEvcsXBTqeYu
QNLrCSnWrEO9TVxqq8yfTHOQ6uglqPBuPJ7LZ76eEhRUE/UidFB00F3L7/jPtTHZY29Wo5ZeZro0
+CUakC32hI3QiNvGnqewgeuGS5an9W6YZ0W3wRtdPsz1+C+U/QWAyOagTXg9vuXg9l02lPxwBVQ7
lHPRO/aSO9/qn/x82HpPbz8g7sdUSHSiKiol6/I4pNC27EskfCIpfxl6Ph5LWELh7IBGf+/tuLhE
EpLQdl/EqFYvtxtjEUwnlyg/Tyi1FcU/Tjm+G7bEvwzjlmI//QmAbKv3xXOrxGwSTaOol5DWDIoA
Wg7vprcxyks1GZcVl0La6qboU8+XXj7Fl7hU+W/gBNVFOfmWxtHthqfYTzHIC9ChpgSyGiUFZ0HC
7sUXPcupU5dVFJxF6245ab6yAxZ9cq4j2kuE1Kth4qnp22wqxEUrhf3ZmS3rjNmWuvhDYu7f3gKv
DYUSF5VXqoELMOJ6a6dd3s9l64sL8qLjTqfFfkTINn1Ecqbe2G0vG/f6GPkLc95eDjLEqBcc0X+O
cWO16DgasGLHtLKHfR/Y9RA2Zc2Vmzs9xW3gyk3+qymN1HBDw0CRMVR5B3HQERNqvrPji/yhA3WQ
38s5ToyjO5dwzUs8YMyzNWaD2KhKv/K9+bmcRtTHuebWuQ1A46rraiO99DY1xDuDurR1188Naefb
n+F2oCVKAeBgArPhJVp9cdcu5qbJ4vzS+G1FjlBkn5wg2TKwur3HluWn40YaQuNlnQ9kmY3rBloM
lz7X40cEIxe/5HZA2NaAWYuGaSQ3bu7X5gWaECkNcLI0S1aH38ZENcVCFdJuPyPLhQRvckii1H7/
JROAvVxwxmxi0O6r9WtSvGetxIPZT33+QvXvDK1AbjwDt2eFvgj0lSWkNBGuWr3fTSA9o7L76mIq
kutd46sUya/e7D/r4Ge3fNqWk3d9WhZVFe4YQleP9pZ5fTIzb576pIMb7FeT/VjDRpiplPdagVpI
g+CiAZo6/y3GolSg+xSlKO5ztA3evTGXhIscATvpBdJ0/Ss8LWrJGSjYe60bh86caw9obGrf3j0K
LxHoAPBSSxS9rPx/bgZVJbKIXCc6yzgzPkA66UKcBYqN77dE4f9d0aXXiCQNxHUeJOAIqxWN/Fov
ohEGOcIWvTwF8Kqmu7jQhyxEcXYe74SPLGpYORFevW9PcFmm1dDLzqFQQ3YAlWG1dXQ39rBN86DY
eqmPTKwyqLkb5tihxu+JJhQ8VkY4Jr1OkE2/dWP49TFk5g5kbCiClAIg8K3yE+WPw1QURXXpikrb
deaodqY+xRtd6lfWlxtMXy6WFxzf8iv+8xVJjmOsVObqkk9G/RcKyWW5K7t2OCiHNAZ9Z2M3pYn7
13uXFtTzgh0kNuOqWYtVqAmhacMomwtU83/SZqq/GEWhDvrSBY5mLz0BDhp3Xev6X98e+HZR0ZAE
RciWQuOD3tb1dEcdQwfUM5pLYgW4/kAcfJRdZW5s2vWdvUyLJh3mhksZgpz5epRaU7NX2nV7wcmt
OwufxlzfGeMxNfNxN9lWenrvrCzaZQHxPAgQBHxWs+pz5MtAhpeXVqe87nQDiHnKsRuzuj0PEHDh
Qi3hJzNbgzPQqPZ9ofvyErdd1IWmQxF3J11XVXsvN3aDfpfMU9Ocm17fctJ6eeWuz+LCP6cZSEoJ
dGotqlPXTtojANJcon424wf+9NuL8/hoL4LyewNcNiJgrVyKu01ptqGbBVN9l3axci/pXHfZjsTY
MEOgGPhSMEMSoDSA4HfQJn9Oj4E79fmHealCxyH8zUEcix6Vm0cjqad/526y/yb6HyoK+H6Kzm8c
qfTcWLnj7XRHo5CLAGzTHhpsR3Oo5EYSnSIle6wb4k5/6qiRU1yvC7SVwGp2KkS0uhp3mu5Hcaiw
JvZ2Y1RY7v0U5UH0YR47tzxyo07OrnXGKQ+5pNL2rk87x0AFvjRRdob33XxTqHEHj0GE+U6Y9Cad
va5J/rUs5Yl/Kmvu5u+WZov0DtxYLWnW4UWJYpoYvtaF1ZQXpSEKvy/iOrDvx0rp0d6SsYrOuj1g
IODjNT080IqwnlQUsG5VQYVij/SCRSdDy1GC1WrX+QHStWwvqi2HH3Zr1X9MqSfOvkG+uthl7TRN
9yL3wXKnDmnupQRK915ZRV4g/JoIT3HoAeK1fovcqg1iI5JUm/NgumQZlrxu2xlPcu70M14D1SfZ
AKEIKXlvGfesAwxqNIvlJWMuBwNM7/VZz7yK67ufmgthbeqzZs30y6zdWvI0BNMwbxFxbu8WIiVE
4qjc0pgnLrwer/Pp7LqRbC8SLTL3VI+a0zxYc+Fmu0RK96sos77bqHS+MkeEBRAT5BFc7D1Xc4zB
SuFkN0OON3iKkG1sQs0iW8us+b0aaywnswNxaHClQQRaPbpmVE086JDjc4f3YemHyTuJlNJzVQc1
LgxB1h/fvjxfWVBUlh3gOghDLsj56wUtoLfOM7X2i9ABIoIUhXK3c0RTWocottuAp7dytjQAXlnR
F6Ua1hNxHAhp14NONFJN0XrDJfWxcQ8TQ48OetchoZRBstvIiG5n6L48RmyXxal4LfDilMInjVPj
hbg3/0wajCE5zIcTXLjxU5+lW5HLK+MtWk0QPxFxZW1X8WeUKUTQTHO+DLYp4zApMPIJex3OejiL
YqBp1BbRFl71dkXxxYTXx3/EpLC6rleULqKG88+gX0bHrR5zVean0o3Fr4ZbeiPxe20okjK0mwDj
wLpaPe9ma3Y25gzmBT355GeltQpBdRr4l8Yp+42A5XYsb2HPLioldAvBul9PS0hj6KnRWJfZGvsz
YY1xLwasnEYPqbH3HgTCFYIfCj5ERyi+XA9lywmFkUS4yKLkEWlDPz2UjZl9mc1OHJCx6949HkhS
brJFwGDRbFzlmdUk0DG3NfeCrUkaagKhjSIzj7VpfgHH0m7cYS/altchxBI7kBNRpFtIbKtMondG
YWhAVC7pgPbeDl2BId/lUZ1rX6IhjxSYoKjVqVdnFMaVEaMTrWy7ik+ajoved6H0Sh2p/Xq/3172
ZVlXv8tEWQf6AsVq2lWrjUsJLjP6EtUB1WFLUOBQczQ1L96oltOuuR2HsjxNMeqTMJHWAo8oLLS8
VZ1g1wrQTdUiRnjnYoNgfe1l2tLabDoX544SB/DuNEWArvYtVLuJLocr61+jZ+XzIavr3tsjnmDp
n7vOxyhRlP74rZpz33zK/Cy39uwtifuLbijnOLq5T5uXDoW2o3/k1vd1X0ZQGlRSyp/d2Or1h9wS
UXzkjsqqfWx2/ic8gdPgEC1GSU8unegHusLcHSZq5Tq+DYiTP9BfqbBqQ6BvvM8CW+b3BCjVpQLK
RT+ZwF/b4UflPxXeqH6TnIGlmWra+fvM9Ec7pCmauDuwGbEVYkaCi0ejLOdPm0fSvwM5W4CdKucR
Z4i4gX7a+Lk27wV2nfmf3MZg4k8WD3N/HoSVRXsa45Z9KSLAgMe5F9zhep8W8z9VjZ/RRxiMQIsF
co3F0QJLIX+3uSiSU68XBe9MxOWMtn2EOVdHQT7hyYOcM5xzuN4xLu9mnY5xiCBZ3t2R1Nv1PjUK
+6NXpX33cUwC99nyymY64jVOIz9DlEA7OipAeEWA5fCRKqgjepCuF0X7xirEZ2zwyuAe9A6uPLJB
Axtno1iRf83edypQeb3LCXXaA8mnV5y9KGttnAjHSh6ifjT0hy7XI+cAvxnomUCBAmaHJwtsMr3W
8tCKlKKLjmWgt4/Y+CE/CHRNM44DbK2/0TjVxp0kotUf6Lg7MdTRAPeusp1wytF9bZ4PmqBPtl+c
QX47ozTkSTdz+X3Cbie4FNQhfwQisyW5f2qKk1UEuXFwsaBqnmYF7Wjj0LykNKuzCXx/qbK64CQ4
NtdXYmyoyjRmUp40sVCUKcyk+pUYi/u4g/zxH+WjsHyIcf742xTpcG8lfF6JS4u7n2K6PTvLySr/
OPR68MXOrDilMUxYvLNz2/ju9Rrl6DpCD+XslyOHBamaLjoFrTG9V/KBGhBYAkJGVNEouK2LiN7U
zbHjVNXFSooCsFLZfHQxodpIEF+5YWimOgtNgJoFWPHr1TLaaMjcJq4vnQ0K2J0bcYhq2ZyscpNW
9NpQTGhJ4pfayDrDzgtPQNWd6oszjSXWVJ76NGeG8SfQXH+jQvLK/ey96F0RIC6lvdX9LNOGeMMN
5KUJRvsDmiTGsR0r7+69rwDtCUT40MWDjMtDe7123GMDZoC5vNheVD4ovypOCbHquyOXZRQ+D/Hu
UlNblvW/1R7NdtrJSuWlVsn0MY4bDVhlDoYQrdj9+ydkUVlaaljcS9Zq2Yq40xxTiOZS90Zx8Au3
3RMSboVitx+HDiYpnwXBjFrn2rM30FAKygwlL7OqPF5tei1DZIuN2OE2oGUU3ycSsxA9BzZzvWwa
BUi7aROqRjQuH1Asnk6TAXFyaszhXlDTPb1/7Tin1PzpKvD/1XiRA6oCCF1zSV18t/Iqtg61PjQb
s3pt7WyEii1HX0io643dTXnZgxpYvlCSHmRfgPKsvS0M0O1JXQwH0Ihn2+kkA8uv+M+W4ykBul6k
DW9z7+51rw/uysAYdv1cRRsTui1QMRQVU64FiqfcQddDWZ1F9JOMfCbwWrtiEM/+kJ7m0bBCfdYV
IUlpYb9mfHn7a702QyQYqU8tFH405K6H7XI3KyPXbKiLpekOkVMdh0q8WQlrtzbia0PR2CJdZbiF
2Hs9lNbPAz4CuJk6moMjGiLOtIf2XqHG/dtzem3HL/fqklHBgndWF4UbCM1WY9Fc8L7+4KFlBRgv
6RHRLApujGgrHb5pM5Is8nSg8QtvfVEVXl1/RZdqSasz3hhn6YORdPnH2Pf6Oy3AI9ieymCf94SZ
Glnz8wgs/3EUFX6bONT+iOKuOPbgGnaxBQEukFkfOlGsbVzQL57F17EA7SrEKZc4HcTQGsymWmXm
Woo3YVR01XwMnIyYNMj0INmRJpaA1fUmjY6OBM0e+rIR2r5pnOBJtOP0y58zdwyF5jVOmI52NR4o
f7sq9OKAizExHcSySibihq0xjypUUOK70MU38nPSkcHuvTF1UlR/ukpsfOplz6znFSzlf2CAFI/X
Xs2Eh1GnA6a9SPScdr4Y+0NXYMr47g21gK1QMULekz21qgkkwte8yqnayxSZ3d4qRfJFIsWDaUNT
/YXMKSn0+wfkwvEZE8cICjvXRwUw7+y0ym8vMQ4OwIsxnkxrZX82cfP+x0ijaCNWvDmaxovBELRj
7lJu7dWdLckqgSRNw8XxIb6Hlllzdc8NdpQ7d/Csr2/P7kXU8+qrMcpS/0Ob74WBtTqgVdVGrsQp
FwVuo9EfJe3nES6BLALwXXZZG6EYJ9PfJfDJvUPnSqf4jfVjhUZ7NLnGmUdVefdT56fGQYo0c38M
FSJu4VTJAi3j1m1wRZKGF837qouG4DKLCGM6UgE3MUFRgOSX90ObK7i6HbrZH4xGG8ln4tHANLEX
fXCqi8Loz8TFndi3UxxQWZ+ACeuflKqj9m+hkTL+KTGVDJ5KqyIZsnV0iB9M4Wb957HpvD+OEZc/
Kckv/S9g8qjNJXnW/5XybuJnL60sCHOsdqND6ubeowKhkn+1Ejv9DQXA/2YvpKBPwTQ7zkM/d7l6
qBVlx/fe/nBtwK7QcAVOzTlajtd/3jcFfwXcz2BcJFiBQxB0Q5gnYPnQ49/igN1uMYZC8xfBlBed
zdWWhjTlYzDsGpcizdNvstTaPSU8WAa9leYbUe/NA7CU0okQUXuCv0j2cz2tWE2YU5edcdGU7fwb
jJ2A4tn59lc0DsWpNGp7a0evryHunwWQjvTdos27Ft/Q7E4DXTdbl4TrQx7UNLfJYZ7b9FMrCuO9
AvbcdoQi0AhJ6ujUr2tPZcLWkFXrXLIk1veohfphow8itHT1++2TCrbudmYsJP41Pi8cKsCrq88X
KggQhJ4vRJCa+GV2Khg+u/o0zgeKYnAyommwxK41Otl+baDbPM8IfA6XIoEftBvZ4PAfqGphVNon
wUNb2gPVgtJv6+bRBKkV+GGrlcP8yYDPMocxkiDlZ8wtk2pXKuk+SOr3GWh8tAf3szGmbqh5xgRh
c86gSmRjh0FQnCCbENZ2XCtoKXmcHgG+TNm+ZVHKI1fMZH6Zp0p4e9+YfP9zb8sa9Yascyz4CoUP
TH/IMYbtOGHtA38q86PSXKU+c+dH827oHbhBumza6C9h+eInyoS0r2IxO+kxCoZRP5kIqLs/Cz0J
LMAgQaV9wffQdw4aZq/x0XFmoKtYUWbBTtKxxzt4xk/+ocp991cx9EW0G0cVZGE6K2gJDon2v3pH
W497ouzcEy5B5bgPEif5P87ObEdum2vXVyRA83CqGlvt7vbctk+ExE40S5So+er3o97Aj5SqUEJ/
SBDnyCyK5OLiWu+gPWhG1LdACaaUHKKAAqDtU6fIU5zT2gWsmghdCf+B5KCZflJZo72XJRpXx8JI
kwT76yn+ijE6Zsrw27x/62FW5qe8EvmzQFX0M1kMfsDFPOXxIe8U51dP9Q/6X4hciT9YPa+Trl06
VEmcuL+zWZ2onXTpnPjzpAr9KNn6WPeGSvwbXayw8GuwR7hZV0mi/YyUoa8Oepx39iltutndeW2i
xrvKzXPI2NiOwLYebfWV9KP1XnId0c+nYeqy6ujmaZc+uOgD5Uc1Rucdy3geioOv95q0X6xYj9uD
qZQens0JTyqYnlMKLeT+cVgjZJaDR4OPfwCU0S9b1wggmAsoiDaPDuHNXCRui8GwEbsqGIC8tGn0
8PaZcK1o9eQ0Grgw7Pp6arawh2/vz8sLlGY5hUCU0yiOcGtfBjiYb3SVoFQGmtUZ7idM1WPvnM3k
EjuzM1RxUsB/aI+u6JOK5LPBgpMKitUjsB1F6aFNy7F/wXndLU65VYbFqVZUTJUXSZpmTxPOiv1e
FwJJLa9UfhahmAyKnn3mHQWmr/0ud9viNen6/pXLGdczp5OFue9LLxt3aq+o+qe6ErX+qS0y4y87
Qt34qExxae2qXAztmVNrJE+m4PrByH6Sk+q3ZdmBuq60Ot3Iba4XjaaqqtOAgJDCn6uLxy16VIqa
HK/iKnMyf7LKzPni0XQMH0bIFTO2OnS890mhKhmm6Q2CMn7XFVb74/7muUpVuV5hfQN0AG8HsWOV
Ywl4elFitl4w4liwa6lz0dE1t+Rclr/lcmeQ3b9xrdHTg4qzuvpGD1e6Sipe0Ge9Ph2Bj+IUOatY
3LrSyj4YZmkUh6gPpbORsl5/Zp6QJKykdQvPe00NK2n+j02pZo9N3fd05ZNjqzkScm37wKAz5uqy
3FdqcrJE+3r/y761cC8nvYxNzYwM3V3AY5fHwYtHtwNcmD2qXdhT8dX7+rfiqtlnO42QeIgSVX5L
KyV5BU8g+vPoxrHYKQpaE1gXVdaHia7pT+gFXglcuBz0vQucVx4Q2hyHp7hT2+R4/xdf7wWaGIsG
zgKNAnS72pOAn3MMiuP8EZXcDoP1ejxl1Oc3wtX1XuC94tFqR14WkNsa/krNwpwjpS4eZ6mEY+DB
Y/ymUXNKjnaiYjZdHbxxnD7en9p17kXNmSc+gBeo97QZL9fCFq0qBr3MHvEKcA7VaOs/HKNUiIN1
+t20RfVeLUysfOi7GxACF1qicYV0yywjGaAnP2pI1QjfJELj0Kps8eluLNmbfsgimr7QwlapMg/h
uJzcIXsUFiJrUweer4rGLbDC9ZJR5aaCQB0BdQaS18uv5+WTG81gFJZq/HTWRDS99NIRHyfZyU9Z
nvR/W2o7fnvvkvEBaQZTdwIsiCj75aA0AsxOD6Pi0c2z5pSISHt10b367Sm1tq96oW2k59efEpE6
BKm1BRMM32B5Kvzn1dGSPcmOZvojiC/hJzPFT9LMYnd/VsvfchkULkdZNup/Rsk0k94QIMRHNTHj
FxuMO9Lo+KJLMF8v94e6oqQCP8T0lf8gHEeNdV0Bioe0zWZ7yh+HQjb/2mnncaXGrbDor81ddm6w
iw+PtqBDdZhTM64Pti0T5QuFpczdhaXORioTb8SvKS+AoheR03+zbCF+Ja2X/0NIN5CPmGgHGtKU
zaFUu3oCxIZkwDP1swEoTa8pzW7K6y7yW2kW+a4ow8gB3EZvaV9pijQOeGxXfymim+Wnrh/S6HeE
g3roh0refcMIbUyfKdpvuuRdrQOFRWuR8KOOju70ldaINphAyOI4aEhJ9laM7oXsGv0ghJ2+d8nf
hnpzOITNQs/rcsnp/Rb4rUVxIO3EQWXVJP8M478K8ufT/RW/ehYtI3GZg5qiFUZ1+HKkLLFS06sg
TEgcjnywvPGr7UTW2Ux1bT/WUwcZZBge3clrNuLr1eF5G5kyPiIjZBH2ao4FmvXuIPico9W6Z06Y
emrB+W7c5rdGoWGAiBXOFEv78HJ+WOZBOZ0L5cGN6vZZuGP/FFap895rkLlQXEcAeLkN+fdylBn8
owL6WHlAbzp5rqtRPOattYXKujEXiw4BcWa5BQG8XY4ChYr0OOtQ+sE2wDklVS0+6uB57PP9PXEV
uwHmwomnRaXRUoPjdDkO2hkDihxpFCi22v9Cet/9ibNBi6dBN07Ol6EqZH+arSzcuudvnDBQNowJ
45I/1vhSXqQLqSdUIOA1C8wsiQU280VDSaDxvGQj2N36nDpFSXJLDjOP1dU0M96xIyjTQLaO1x9p
lenV3qpsQs7973lrIIobyLWhUKQSQS4HEmEWF3kYMpCHmTbCJ/JMqzn99v5RKB6/cVSWcspqOtA9
UQwuhijoHOUfr9bTQ6aHW0ykG+GCnuX/DeKujhPxHQYe6FzChT39LDxJoc0Ku/4M7Tn+q05aY1dr
dkaINHnJv3+CC8iKhALy5FW3WaUz0XduBWRYSO/ocCP6Ne7gG6+sW5ufgAGdAhUjWDGrgBgh7dHX
cRMHmjPJY9VX3b4Wn636Gd1685iTCG9M68amt1EgXCinGL3AWLncHbSXMLy01CTQQ9P8yzMafFfH
0Z71Aw2OacsQ4sYCks9Stl5w6tTjl736n2SiGSOIWZ6bBFNC5WuYkf7AB1Ps+9yjf6Om2jmkbPs9
TeM02pjojWNA0EInFq8X0P9X3LxSqaWWodUFyWE4o+LA08Wqoo1TfeNzYudEwknPG/bCuoVfI8PY
pgnEM4iV2km1xt8GwLGDaBL3/fMBqodELIQYSilroEUda93QTU4ajF5XP2eiVH+BR0o3gvHbD75I
//BxXmh/S/Mb0Nb6nhxbYuVUpSlsJkfBDwK+2RAfpLV0NkbXQSmJGE7ja44MxYp2fatMI5kTsHd6
n6My4nFeD3Lf6TaltzkekN00UpfCko6umLpvTOFpj5WI23Yfdi0dIBXcz/fK9cp/u6Luodx4iflt
BhxlPqWNkpj+jA3x3OyiPrXsL3DZyQKLrLf0o+1ZTXu2CyOvP5bZbLzGkQqs/34YuHqXccHCQQAC
TYMBy4BVOgysn5s4GrBYxY8UrRw57SU+g/6kqM9JV2zxC6/3E6kH5kskD9Qj4IZfHhgR0zFJkVUJ
ZAlXQE3RpcHUMPfh7G/hQq4PCEOhtkZXEQcm3pyXQ0FkDOtGwLLq0Wo9NlYenURV/rn/+a7jG80L
D0UHcI7s3bUAa2NWdpgrqKBOhZscTG+QPwfdzT9URaXt0YEdnrO431J+fDNzutzE7F/KewsygItw
TTJuzWyqqWvAdZBZbtt+NiiRfNYXeMqDkpQyjf3MHDzvWRv1uPiIQpYwgRpaEgWFUlXD+CtOpb36
XUn1bP5ZVr3y1GRzqfsjuzfZUe5uvppmP32oRriFkKVcFLsiWZbSH0Soo2xklrD91EpmP7IKmVtf
okjcn+JIKbaevtchFlr/IiNAdQwk0bpwIJqBJNFumsDqHWH5sVu1j5Meq5+6qJ2+q73oTm2bzsNj
EU/S2AgX1wBbMlGOBoZz1Cw0YsflJtL0bMqNtKfFayLGth8cU9IuMmbF/ixSr8u+dUku5Ic6q93q
M59+ih60Liv/AdAdG692LSd9pyaUYD/f33fXm3tx+oJiTv5D9XKdnnhkrF7ryiLoDOo1+iTnFw1d
h3/vj3J9WmGVeSCnaTjTOVtblyROn4DfgsvpTED4fQFkNNmNEY/aM/TTecur4joWLdgMtKbh6C7M
vdXHRu9FN+aQw4R1sCgPpqvQ7rGAz4rdHNvjq5UZ1u/7M7w5JMtqs7mISmvMnSvyZvTQgA4aXL12
7aDah1q6/bEqhXuo02zL/OjmeItEEdghLtU1SdDGKqFADoygNA6hOKZDHH7Xs7L4ROOXKyZpaKNs
XKw3hqR2g3c7zHoO0DrJrBpV452TiACEtDwrcdPsdKOJz9ipN/sM0Z2N/PzGpoGhjqYOeQPo17VW
CkJmQtZuLAJzypqjpuXT05A1zqNEyG7reC4vwctAuJBZCe4cBZLLtW8xnTlzVO0OhKEegTBJO2ty
YBW49rcJ8dQuSKVwP7bmUH0Elk/PIyvYtjurbc3imBgGGouWI9sJ4zs5lIf7W+v6auAb0BkCcUQ5
AJrfZegopMwySq1l4NZFhyyvcZBFWv9DgavYjQ3FmH03SLGRb9/6+P8ddIkb/0lIUYaVcxvCglPx
tjrKvPD2WhmhvKlq1f+wziSf7puSKiXC5af8Z6gJYX0DrgxUd7PUjiX3RaCrRbfHPn1L9+StJL1e
Z3J6irnUVaA7rKdFswt0i1YGIerqie+oCrKRkREOz5xfPm6D5U7l650X/jv1lTt+0Ocp+kn90mz8
MM/T92ohe4siBp0+EpilZbNOVpV48GothOYv0Ir0lZYq2twm7/VDZhRQQougHUxxsJqrDKZVjCFG
LrwMZplhNGqZErCmU5/u79MbW4YUQl0+LwkMUfByHe3BnJVBqcFRR1I5o3M9E/jKOehC4u79oW7c
WktFgpSSnEUl7bwciq7w3MemDf2btj4wBYElt8itd0oFLJ8NNi91HXTuFgTj5SiQo6RExQLBgqFG
hF8RxnM3Z3J/fy6w6Ph7VpuS4jgtLZArtLvX9fHC650QSPAQYE6Vzz8TIO7zLwO6g/xgFFGZV7tZ
4fr+kctMKej4JqKWB7ef9X5XTliCflFnDQM1TG3G/mAncaPQacVo8qEZlEn/t8iE8R0QQJWeqLbh
MK+nmartjM6qo92cxsZX1cx5tUiQJO4Tj/kUNVd7rDX30Fg1YKIWTwX7HJej1jw2Fm97n4JJKVHk
Il15sZVmrhLfSrXEiXxZA/dMfVmmSnyaHD3S9vmEtuq+cnuzgshS5rPv9FaTgwOUbdv/Uqt+cs6d
1RZlkCi5mux0FLPFybSGnhAb9m0HGS+ui93UR2AgwhzIquh1Lf7cl4VTHVoSSc83NGlFzxp3U7cr
03TKP0cREK3S78dET/xU1cf+iLas3eMdEprluaxzx/5dCn3qYI25k3hAQbM0PxeIjYGWptHr/E4t
NbIDJ63U4gAPIwn/MNvG2hnSDW3wIqGhUoEve4S2k85DMmxGKvcoWK0nc4pk9MOtbfEzHGZJUTqr
ESFtKJvXJ2xTh18TpV2xt7zONv1xaPAndxJTqc+xqXTJJ2dCyRVJR/wgG9/Aki8/IQepv0b9CMva
txORTt0e4dxW/wONmKiFLhuSrLLPna9dN3sWmrsNGJayQR8lS0r86Nyic/DCiG2JAzv2b3nxNLe8
2U+hGha6r1XzWB+NUK2VfdaFifN9HLjb/cE25PwJ7Gft8KUQcNqB5py0n7VBFdfvTSv5NRtJqUMO
6k1xQILHdV4nvew+52qOvkybNXJ+8tRY5qcW7Y/xgPsqN6XvdA3caX+s27R9SKNKac+jJnqknR2P
SAXdk03nC+AEhW+Qyw1HrO70P4Nhz9H3+6fwRkRZxAgoqy4tqqsuvsm2LcpMEVwMKQr9cu5Reo6q
2ttIom4EScYBS7qgvanrr2KKh5JuiT1lHeRjBiMa+W4kkqcOspBPjURsIUtvTIuuJS9kWH2AStaP
Hggng44PYh1AVav3alyH33QYORsc2ivfXSIlVTnKOiSIOOyt0fKmCO0xtpGtBK7hhZ/Ax7Q/gZdr
n3OAbe1fER25+YVMtpjPkyhxfKxSr2bL9mXnWg/CSK3saZrctN55goZy0HAbtjuldfRXZPx0+dxO
w5Tuogav3L2dmEXNYygM/0miPkedvFaM9KvVzmr8wo432qd0nu3uoUkAbPqj1UNEVZUWTVSEAtxk
X8FRKB7u75+ljLuK4YsV9LKDkH+4Ep3UWs1rbHMCfG4KfVEKRwIqjVxaghZAdCVTEYMtbPBHamxA
Y7MU+8/9H/C2lOtfQP0AVgSvHrCvq51lQYyYFteBAFkH29qPsydeQqmkhZ83Ia7LXZx56m7ShfXB
tZV0fuzKWTR7o590za+yguag4yqNweM7KtOdrbRhdyjMVNo7VOrq+NSFTfKrq8f5pQBuvqUOdOMS
tA10d7nVEUYEUHN52eYqzlhDT7Y/gjny66rfV0iK7SLZfCDbtTZylRs5Nc0ati2EFY1xV7lKhjqv
htgyylTO3PgWu3ov0LCfad2Y8/zIQdpoqy1PzvXqkOGBfQbiRdFqmf5/klxeB3GVdBnxJZvUJ93o
SriKskXmPq/PuI2pwZTNLsi41t7YmTdCALY+SK5gkED7eN02Uno7QqwuF0yVemOOmuK+DtstvszN
uAZZhlYbrdhrxFhpjCiJhyIwqrLfKRKPyLlslL2rpuNGCL01IbwuKMxjVkRhfvUpZWdG1P8ZKnLD
ofaNNNROZWb2Gyt2Y0PyFkS4BKUhg4LcqnEzQsVFsc0SQReHTxA0yh+d6f5joGn2YI5ZtL9/fK8n
BTmG4oHOGvHEXpcs3FSkKPA5kvd8kz/kYFWfRl1OG3nz9ZyWLgPlcVBMNNjWzJU6MgHmoboSlGMW
/r3IlAOhsXPxrIVmqO6M0Ot+3Z/XdVxcThfHDO4jpa91XbPXUAkfsrEL1L6ox0Nn1t1wLpu+MA99
lkeRD17Aqc+V4xAiLeka3S5TujD8ev9nXJ93yvTMmWcJsChr7dDbqPqkRmrTBn2Z4iaaq+Yz6GJ9
Ry3uTZ0u+RmH9rRx8m597UVgjWuewjF6D5dnPvL0Pow6rYU8MqRTUKdqB07NS5XIx691iM4gSMWW
8fFbBnEZaRa2/EKZx/MKxPiqXFADY+oySDQBN2msfPaSrlG+IUjRdR8hEvXR18qb4wkIWkmNCkYy
7vaz1ilqC70FTOYu18xupspQiF8An730R6I3AJYb3F2jj0PX2u6J56T5Sw3bKIG1Q1H4W2L2ire3
BpGPz0o4Jc1GfebG6QB9hxw254x0Zi1DEtaKN/f4VgSuhbWFPeTzx5LqxcYZvI7RS6kJdD3gKHbK
W7X8PzG6haKNY1DXBTVPr31JxlDvQhKf3lelkbxaxZgfI4SeHrvYyd7fRmVwHoG4vVFdQ4rhcrP0
9tB2oyK7YAYIfyop+vi2g4bU/XNw40PSPQUSAXyFN+f6GpoThVZRzCh2rpiBMWrFqyo6cyMfvL4M
llL6omyLytfCrr6cizt6UVXGFh+yTKfvht2PT7wO9bNR4Q/xP0zI5ni9wWV4sF8OFRMrBl2aXdDD
N0XWAMJZbeT68X8YhRLkUvqER7suRUoU7eLCiPuANLTfR8IYUK+ttioBNxcHLCU4XrDf1Gsu56Kz
+fQ0Fn2A/LZ3TLVJnvAamH/en8utxVmadC43GwCjK9hDozVp3Lp9MBeN/NT2esKd7VSgxyxlo4By
PRTlJhht9APB/8HKvJxQ2FWOnNOB4N9p5UNhutnvUOpQJmjfbdzWN4cCHYzX1NJpXCv/wi6Nek+C
i+JZ8MehBezHVk1toFe2HEKvVwnOJ6W0tx0HxHa1SgCnprYyk0UwCGWOSaly30Oj5HB/la7vjv+P
/AJQTkJ8JUoQ6WOY4qEyBF2nd/O+oLFygmdRqZ+SiKXlnVSb6f7+mNeXJBk1jOqlg7tAnVf3FXh7
SAc5Y7pS2h8nu5/8rqwX4xQ9C2zDTo6KW20drRsTBTWFYhAq4mR06z46Lh6oecDwD1SjBc4YI9qb
4+rxKXbt+kNY6Vv+hjc2Cs9hdGkX0UykiFeTtJ0JQkfvDoHSwWDpbLyVvLCKjmnTe+++tXh58zLm
wU/5noh4uf0zVEcgWhVjIF29OsNhGB9gkG5hf259QKgaNl13tILUdZXSMnv4D1k8BnXV2hV+IRnu
OVWnJ1OQ6E73rZhz/f0Yi4X7RiUTuh3J5Lr7Xva0e+20RsA5A2EbwqZEtCbLzWzjurq1WIBvONbo
PDG51WKNZpWiX9+OQWhUTZBFtn4qDbTsUQyqNzb/jc9I1kSZxFxEq2g4XS6WPdHwCIWnBlJo1jme
+mwfS1fsEoLjsTfKbmO8G1OjDkRoBF8O4nvdwOusSrUbhD4DFZ+FfydcsJAQDK3ykQeAtXEf35ob
ElmWufCKKM0vv+U/iY2sZFSzK7RgrCvl4JZ4dxdmXrxUMwr6dbgpknwdSGgAUOECEQarT1+DffI4
b2uloG2mZ671rFLz3GvkGz/KrKgeQkCnn/MJ/aD70es6Li/NUNwVeOuaizz75SSrEewbdlBDQNKt
HrRUVfwID4vju0fhAb/AXsmjyRVXIEzoL+mcFRjVmvXcTGe6Q0hPIBhS9+9+5YIGQQGMMQCEUIy9
nE5r46xRNBzrxujggGl2+HFWlOa9qjSgpPhqNP5pLKo0Wy9HwZfLTAuM0gLhktPwgjf3IULNflWZ
7xVm504Bwk6ZEFwxBMZ1DkVNSovhGY9BC3zdhxVZ4juj5TvHjsX/8O3AeLiE30Wpe93NzSsq0GOr
jsEMu9zvQiVDC8LZui6vT/BSw2UQEncS6jVCsJSqNssJFXu2u4K/5aD5StKPJxsHicP9XXdrKNj6
0NnJPShQr3bd4Fq56Yh6DoTj0vUl84g7H/LGkJ168I9/3j2aCVQDLeBFzhKqyOWm8HTsw/hcKrUq
D6mxyS72chjcI3aN75VTZ1MAq0IhnnABPmRNEJciq+WQDWrQNJG317GN3KFuVb3/8wFc5gxxT/Ky
WoNvWsSiR4EtDxDHUuzos6ONW4TzyciULXnHqyhEL5f3wVLJ4bWgr5naugEpBO8yJ3ApU/89jkm7
F0OSfb6/QtejwAIhtIIq5sLn2r9coWgws1g0KGQ2o2xO1P3nJ7cVsA/vD3O17Qwc6Qil0JkX8Pc6
qR663M0HJaOUsOBZisTDG9SoMcmxpq2NcHVFcZQcXt40wvk/UFKXM+qMYmx6y+uDLpXhV7vPun2b
z9ppUvP2KGW1Baa/nhpHF3lRmu/gntCMuRwPbj/yE7k2BDSYlbMx6ak/dCI+jprcOE23ZsZ7hGfJ
oqvNubocaaqhAWaWOgQpZtQHWlq0CZOxOgqtEq9mXG29iN8qBRcFoCUqkSwt0vO049dTczp1jhyK
vUHYxtEuhg3+6BQI1XVVWH1wwXr9zLrJekTTzoNVrXsnOqHDaQYyF6Q6HoKTUZofDHXaOoVXWQFf
GacMFC011tpyVoWpOHG6qjOUMcidavJn05j3Y9VWz7Eohl2D4toXJ2u32LnX1CkqYdygBvghXEHo
zVx+/lFYdQ0ZTA86avPe5zDtpuJrbkDN/VJVUKB+Ru5s5keQ1ab+RN1iQuGlrV35OMToPx9k2Foh
FjwNSbXXmNqLhxiduQNvZc50sws8ZQddROHvlnKr61PlzJV/bCWy8gxL0VGFSl+kRbOLB5l45zbJ
3PrQ4RFcfugwZvFep7AS6Z4cuJI+z71c+VsgXR37Sc1p26PwE0c+jhOT0e9rqlPhrqJI2ry3JMDX
Aa8BPm85CVcUKmrsRU86YwQuEqAq4AGd91CCdfBolKncCCrX24DBQIJD2OK1zrPlckHC3JFGNjuL
1rVn/2W0bh19rpvBLPd6ZBnlqTGtMA/oWk5bRJ2r+h7T5J0EkoMMhPLXKsWvrdKL0gk7jbRxTd/w
MnnGKRcoW9c1T7JDA3Nn1UIeqswOP9+PpNcBm4mCs+VpDaeLqV9OGiHgYnRNYQQVkiE7WLP9Q2FX
0wbx8TrUMApqUbihgLNntMtRdDGPuR4mZhBH+pT6XmVnzVcqnsJjNHjqSNcUw7iRQt5YTzyQAP1i
7kGxYl1StBT0SKeBQXkKTt1uttH8otmolOZO6KPS7nLEbCJQe8Sfh/tf9Xq+RG/MziktvXl5rBZU
AGaZrcE0A/BatrFvqrSa6HDiK3CIy7gIfbOJ6mZ/f9DrmwNI0MI4pEi8uP+sltJzO4AZ0MDBNXnu
g4xMhoHT/5AW7pYy5fWGXbrqvGd4aZug9FeXlGGNSVPTzUBhE9djQw9f6lx8G2Y0/M0+/iYVnJyr
3tzYRdd7lTL7ov5AAsgzbu2mvkh4DKkB7mWygXqkeBzt+y6R7wUYUhABL7BoYi4iQWs+P55mKqw1
JCYGx5W7URjRqTUjyxdIlW6s2DV/n1cUaQy2UG9J7RrmLk0d9Jto3KBQo6L+t514H+wyIFdAVuh1
OyfAz2F4LKIicfZhExkaGue0I9BksQrrNKZRJ55sI9TxIu+ospxLIyRTJYrLKkdaRWAB1lpNmW1R
D5a9dHmVL5Ud4iUVJGDM6+7ZmHpxXtSlF4DzkmOQqYMFtwJ2aLbPB1tLHktXaM0Ox1y8bFwF46mD
7Mro2/0df70hiJgIo6JAtPA110s1IHDkQOkKg1Stuu9RJtDwg5Hy9f4o1xD5BZkICJIeMluey/oy
emnuEC4Q7TBAVpZDBXQMy23LynEmKnrKoWf8IxDEzawF/jGU+FZ+dDsD9Z4JhFf/oHRN/6A3mbJV
GboxfZdyL3ZMFuA8uBKXv6sq8P2YkXcIiikCkcCb2RP+UBfDu8E6CwdjkTYAibyUy1fHvZ2qJBLY
6j4iCZvttFF2J6VG6OX+d74KmpwBeEsL0oLSDBWGy+lEQ15hVSIoLNAKfvHqWJ4FBOZnzSnaR9zu
2y1ThqsoxoBok4CsohPEe2I1LfJcZS4VypHm0HlPcYunzwnVKlH5U9Kidl05Zfav2cwTOkBsro04
c7V6tNSBrHPjs34Lo+9yuigKZ6FSga/A7J30u6Qri0aLl5Ubac2Nz8pNRF67SMEgVLu6e6uyyOiu
5tTz2nhWjrluhtLX0756Qm8uNo6WEY9b98M1nBmJUoS6aLG/dfPWdVj0QrHsntD1H4d07HdNmdbZ
oexj75OrjY7mu24X/ZvjuQdMD8zdHlikcH0sqNPXmH58uL+/tW5864X5heOvS/8Km7nLb51JETsF
mWZg2BIOgtXHD2FsifP9UZb9chEUmTSarAvSmBiMvdzlKKPSw8OUpRbIUGbnViD+0SShF2hsv43N
c2PrUlRfWCugcrlDVkc/LGdZ0KnXgmFU+31ipw5iKhaS1MpY7MzSMfahpk4vjR1tEeRvTRKUIGxQ
2B0MvcoyUnswIq9pkJhDVukJ2O/0srDQfpf20L/3vocQxWORdAawy6IYc/k9i3aSIHw1LWjAsJ7B
DzhnPS/zDQLojb1BZ50uEeXnhci+KiopSKbUPGM4H6kQp6TR/7ZkaGxswBvrxa4jziz1Fxp0q/VK
ZORUicJjL7J7/RBJXTyCbAX7ZrS29KdMd77kOAYdykiOG2H15tCkwIsGwGJUsNr72M4USmhE+gLw
yj+KAkl3Oyu0b3Nn968q7kiYG3khyGF7S/nwRuTB/2nRjAF5RQV8dR7CxmqTIZy1oAzN/ilKZHzs
2zb5iQA13q5z/V7XQG5nnvEgLaiCQ1Vc+wkBAtO0RbceZX5H+1QodbdX5zrFebEHK3j/rN/aNUsV
nB1DRxK5iMu9WbeRSukVN5EI05J9WmTxsYrJfu6P8qYIswop1OsM6qvwA7nlV1eUnEIbKLOpB3ZY
PY6IqORCeTBi5YOqRt8KxTqovfNPbZgfu9j7S2tcH4OMQ2cZ0FtL3dnF9hY+8da8wYFRR6RTyatq
/YO0EXe0MtXp2LTlzm7D7LGAynu+P+8bQYZrcSmM8BKnzLdKBRSRxt0samQl06L40mVRFkRpYh3m
Zt6Ct9zapAsVD9Q8H/rKhU1V665OHYZSYfH/TYWqD4x4tr+FcZg+ZKHXvvdpSCcPGA/JJPGTkLM6
jnmoqObsZmYgi654oUCf7T0UCHeVooZH1a6d9wfRpbhFWQudUejnq3itpY0WYW2nBzg3z7i/Gvo+
Uc13C9AwKwAioJRoGPL2XS1YY3dzAueBQo2jSJRNtXQ/6+gio+m0JXJ9YwciTg9OXeXf5bxfnjyh
GyE0M7x1YlnWnwcnis7CHaqNqKktl8vq5NHUANFFzOR9dtXZ6OvBzCPVCKK59U70I0LIk2X4MhVT
X/rABdsG+Rsj9pUK/kbWd+Fh0PHhuH8QbuxODgD5BDcu0Wutajc31EyrCm3NfOQpRKVUhoECiwOY
z+DhTGqmW3Lstz4virgmMQfN8qtu2DgZjVYhMQoqMJz2Vurqu1K08/H+vJbkdv11waosRW7eblfq
673TiNTQIzOwrOGPLZSv9WQ90ZP4xHX/xU2mT/eHe3uPrsZ7Q3HwkAHszGPuctM4RaEbUyQssAjI
VZ4QnOqTB95P87BvKWbE+3xO0Zp3xkw88HKL1NMQ4du3y+ZGlL+tOC3sB8Xtmk8i6i3zC4C7xN2H
Y58oO00ohntylMF5aeE8LVlsMuI2Udq5HrSKmuu/+jxFqIhkuUue5JRkHp6LhvfVsudJ7ESckzlJ
nF/bh3DW1ew0xdKCHqD0bnGG99+3PtT1pP9h1JOJ/43sFYU4H87VPh6l+UMMee4eRl1t3b3RKCaw
SRhNsGERH3f3esPTwE8VVGJ904l1NLZGJ/zOyre/tSIfo31WF2l8MMIUdUYSW9S0BkHd6piDuMn9
KcyKL64T6n8matDDrtfNqdiPGNTwdFBD5YctoKe+WKqI9KcqLmSgR44od11tNt/jKQzFzojVzvXR
7DXyc8075adQVCoSdluYsT8RJ+E/aUr2J1f7PjsNyaj/7kM4YzsYQ41H4BpQXy0KL/sV5R4sz1ov
CnWPBVvnbBy3G5vfBuNPsrLoGl/VtejZYm1TIGfc9iBLS+EA/BnseX9/N94aZeGk8I2piV4lg1VJ
dd8b2PyRolu+OkGLVsxpSyfm1ijc1GRevNl5mKxCcg98wpmBEgWN7OK90Y/OYQz7LW+DW6OAO+RR
RXa5iKhcHqyBm8VzlZC5WGr/dVaz4UfRZ9Hh/hd70ypdn9+FPYLNIMtyFS9GyosNHkPUNksTeeVp
aY49VbxSKFwjZKLv8TwDGCPtmFR27lCx3Kd4Hf7BQFMaey11cvnNEXr3R6VGk279uht3BfxIoubS
x1UB6Vx+hHiqgFSF4FZttGlfS6vRPk+p4jiojVgGfqapVP1FqOjvqRmyIz25KaDVsPXQv7UUSMCB
o190xa4oxK1dkMsgdhvoTaE9Q76Pf6E1YG2UE26kZvQmUbRDK4LCxRrFPbumQsmEBJCw83tKw+jU
c/Z3edd3G5/1xnwQUKHiBDdkQcWtMhdIBwBM6lAP4nGAkGaV7q5QHLlxE90axeUkck4g93BYLteu
t6ysJODqQdJp4AgLuG9DRbi6v4Fv3HfAWv9vlGtw34DybzPoQVEN/ZPICvsLDDPdL4ZkftRqKb7m
fbX16Lw5NRPqFfmSRwaxeqN0UTYXsSyYWuV2viK98VyXjrXxAW9sCICgQMWWjIGixyrORErcmno1
GkEaWvp+iLwfqjoZ+6TK4o2PuByjVRBAbZKCgGPzUmf3XS4VLm2p3QBcgy0OGFOpc3s6tJObyeP/
4+w8duRG0nZ9RQTozZZpqiqpklQyLWk2RKsNvSeD5ur/J3QWR8kkksjuAboXGigygmE+8xrRldkH
u1E+l/HSBmkbmt/uf7+NpWRoZseOZ4+sd4nhkszmdAEvLQn0KecKP2GXsFeQvKXKyeIAk0OogwiM
muT1DBtlTqfKy81LHrUfQ0v7VxSuAk1uOLuK9dNLkmOqfHMa5T2X4eeFdihKNvqbC1rEJ8g60oCt
/GgYPyXd/Na39nLQlr3zv7USPJCgIVAqkKy+659o0Apx9JmVoJ2FN/G8uOcoxU/t/npvFRCp5/NX
WVIwi1lcD0PMSPvJG8xLCJ0esIBZNegXi8X8kIwYQ5+R9YyGd4U9lvmrvmTUTjUdIZuzSa9RIxjK
nL3EbWvipE8QIbjpgajLUP03rCLYemSSYXFeigHjZ1w8ipOauntiQJujSPlJqoj4A67hJhOVqJ75
mZfGmvpzpQvznIim/Q/bmUI+YEhELsl75XX121ySZZxjVCNMyrO5ODWqXT7ZmLvvnNfbmwEyh0TY
A9VhPutUdxQNPaSqNi/moEZn4cKr9RKtP9dV//iyyaGAllAKpVWxZjTNyOTnRlfxAquRBam+Tcbv
TrzLhdmaEegcsFpUtyVJ83rdhMiHRDG46wzLTFHpSKnIRJnlEb+G1U7OsjUWREJaBGBmNGo/12NB
MgV/brPfUPKO3k2N0R3M0VUuc1t5O6ft9nUiTiR+c+lEmpTJV4dtGFDtnxTLulQj/utWZFYfSrMv
nwAouT8TUNR+I3p1Zw/+qjxcX+eMCg0DNSRqBnSSryeYFH2pOZ1qETqSmX1YKNH/kyZeWdvHKq5x
IW9IHGLyM71+0xFpWE5h3nbfR2DC4jB3umh9FeectxB1iBSU9ziiCIC5AyxFIRnNJFFDfbbqavgY
enH1Z9oiHXEYTDNfDhksocU3Ci96a6sqebNiS/tKEbVtfb1Lwy/1gLenrysiVZ52bja5mOtp46PA
d4UPIlvZq2kjTZFYnWdf4H2HPn1c47nl3j9kITeK2WskZKn9qROp8ZyH2PngWYE1xpQkxTuM86rj
/Z9ze9/wK4gQ5OMGbHgdzil4X9pDOdm407TREX9SB2bZ7O7kVVsbjJgRygGNc81blzH1AceQrNXt
i5ko049p1LsDzhjFc9glyWWBWuwLUXs7DM+NqdFdozEMJQD4x7pTITR9MKwhQS6pi35o2IC8taK0
v99fv40nm8saYjF4RxmkrqGIVidMd+lEeCmjyGp/qI6iQ7P3kJ9P/dzBFmCZBAJ2UZS4+hNPthld
2hzDWx9R3LzrDk2hZ4nvRfSYv2CjXn10q0bPXpw0zEdI+baVXpJkKaNLOpS54yO/WBg7W3LjpuEJ
oCoCD5UnZ41CmKax5J/IQbJwrI5Iz+FJ0sNRqtDRePxJYLmk1ZZsx920BJalXDJOoUO0ndvnJvS6
o1JUylNWD/3OUBufH5w6kwJ4zz21tr9oRC6wQpiZFagv1GdamruVsxeybY1CRUnW55gPYcH1ae5V
4enRVLoXZbFAwhh4vgh9CXcu6I1RqFzxWpIQ0av6Vaz87b3Wiy6v+1jip2hUnXs7mZ7Abe2x4rZG
oWuiQ2CnU0Qj83ouc+2ZSZqAWirdAV9bZEqf62ras4C4jeIl3JKXms/CM7r2e5zNjOIuB5cye0Eh
Vc2+mvH87BgLZLI4OSahfaJP/e/9Yyov1dWlCzKKPg04QoQO1pD42rGRk/cy6+Jws3M8lfgt4yx/
d9tSQ1ci5rPdH3BjLYkPwPbA24EmsaZMClGAT0qFckEtPTnUppEek84udk7u7ShI1kr0ANR5MBNr
ZSsIJSC6h8W5GEiUnL1oKKDOUjh7dC7QIyyqG0QhNC/WX6y1OqcnuPYuEcXTt7Ca9HMCaeLxUaBj
EjhJxh30tNW7KFox6XNIvc+R9ckB/OOfdkZz9OG5wJPlywC4AOy7BgUmKZpmHQiUC3CA6G0anOmc
L1n29T+Mgi28BFXKGa1uhbG1ZvSe0vDSd0P9vLjYCsUkqg+3dui6cLNROCYhI5S/Pq9EBFGNjHZ4
WaBW+9MCbnmMyj2bkdujA8YA2jQgElho8FauR7HnvveawfEgWiZmclHH1vhYR5HxOoOu0c7m7Hmf
H149UA0ywafKRB68yoKRzMBKjUrsBdya+xKqmTjajbG3q29fPQAqtMZgEoASVdfoKSyiBpHkRXiJ
l0ohZJzTs5jr7DLq6Z7L5MYxJcoiBYJBLVmD6+6DZzSVa2bhJcTe7W/ajcn7umrcHbzr5ig0iaGp
sbNJ7q4/lBd61TI6TYhIYdPjfBE3zypyRV/uf5zNZaNWJuvWtLjXnb7UjXEFrRkFJ7vwpOpRfLaS
JX8dZf318aEAEIC+k0eJa+F6QrHuFZXR9yGfpOkOmi7cQxk6WCv3+R5UYWvtuBZIHH8VAdelJavv
xr5Waa6VeNa/d5cxOS96sqelsrV29LwolXOS+PdqH2SN1sejQqwYh079HFUeb09sY1Q2lsPL/bXb
mhB3AwAFQi10bVebQVi6Akl2Di8Z4nwA2BPr7ORiePzOxqyH51rSzXFgWN1AaoQlo5sY9CTjJfsj
K6evoJv1nRB76wJCvkq+Piwb2cr1NhCKWSR5k4SXpjaUJ/p02XutihM/EWrx2VGX8vnxpaPwwgvG
/qZfKJf2t2ArRnSw7gDnXXo7rT4LJzZeuSb2XHq2PhD8HpClcMwlsPR6FBssr0hxQb1QzphOC449
F9NcvE/357K14xx6MzTLUYsEsHU9Ch7e9CW7MbwYQkuOEQ7Xr5GJCGaD8ez5/lCbE0IGRTaNfzWs
r4cy2wolXI+hAIbrf1ZVOwcJuKa9dduc0W/DrC6FFpuqtOgXLoWq11/VxPqgVF78VCtYSd+f0Na+
4wDJRiBxCXv8ekKRFiJ71OnhZej6r8Jw0qdImUa/rUR/Qow19+8PtzUxJEM5RDQFUcFYbYh5xkPF
Kkxe88x0vnRD1nyr4PjkxxBHrJ2pyUW6DoeljSoKr2QTqAqumVg9gmvQzEQULI7VnmYqmn911hD+
LNKpNOUMSUwn4SDDeX+OG3sEYSwIlVzpwFHWiD4xLtCPhEC5ErXBU8nl9bGfHOOvh0ehis6bAbIW
yvUa8WopfZFrIKIvcbzgi0ZB4pT0lf74XGSxDKqt1Aem9ni9PcamDanMMBcNnSp5GY2vUaMmO0DP
jRUDfOKAGsTKh9KmcT2KM0W122HZcwmXVGB7Oqknu3X6x88u9jkgFLkj0E9Yiz9ac91kFbWBC0qI
U+DG2GGEKJvuqK5szYUuETBLqBX8b7ViyZJGSa81zqVYTOFXoxueemsX1X17jhB7I4/gwLJg6jon
8pB7tDWssUHrL/gxlpX3Sn/WPeVxrz78yPL3w7EGHUSkyne6/jg4vOS5otbYojqTcVQ7JDt4/aud
ZduaEExZblYULXgFV+FwV+tW7hmMgsuu68eooRw8gXNohVn1zp6+vReYigzqODi/BA+vJ6RMyqjr
MXt6HtxvQ6ZcRNz8HTnDazFzkoq52ynRbU5Nip/RoaROs97dSo8RyTIxtbhU9cPkjuKz2+jWu9zo
neP9S2FvKLk5f3vVaw1dsSyTB0lR5y+TPmK8XrjlU5fHyc6sbh8ONjf2K1AmANzdIPu1plmKInNs
VP6tN8tp/0Z3+nvUuZ0PmOjv+9O6PVNyLBAekgXNI7+6Hwo7d7xW1u4SxWt8EEXtaeiWvXt7Y/Ho
E8koAjQOwetqCw7D5CmeOTmXChL8ckAv2DqIcar0I1VMd+dUbQ3GnUyUQESJ39YqZkFQ2E27yHYu
UTTlvgK4yc/z5S+cqo2Hrz36yGx4vhP7ndrG9Z5AT9lrx1h3LzMl6YOaO+Lc0rveOVQbnwiUsFw5
ClBk6atbom2wLmrixb2A2vcOM1puR6Wt/nl4H9CQ4jGSgg8ktat9wGM/JrlOLUBre8Xvq754zit9
z/ngFyf8OnAg65OK4HRtqOKuA/4R53JlxJzsgkv00l7KUaSfWiDsX0ZM8my/0WeUcDxnSN8rGSfr
mC35FB9qBPShCRuNrXPoCv4vWo6x93dzXGr90Drh0vn22OvOhR1Yv2nesCx/Rty74V85YndK76uJ
oVShj3djnHyPq1brDiDLkZu6v4pya92b3ioGQxJJCnm5pNDE4sVlEl11SoxJvIyzvbxlRfgVgt1E
WT7JPnRdkv+8P/zGzoeSRCFZVkbBJK/uKLN0w8G0OhybPeh7bVOn5xhB7iDK7b8eH0k23sC5Qd4j
573e+cINjTmWiZtq4pLpClU5UbV2qIxC674/1Mb2JxCjsYjUADCUdZwUumlvqkmpXJSoiE4h5mFP
rMHDMq+UI0DIo2Mg1w9s3fWEwlZflLpMlItRt/PZHWp4ak30w+zVPTHGrfnwVlFttelsE8lejySM
osiL2VYuVFvdo0BDwwIxBPl+Z922NgMfRqqhQjykwHs9Dh2ZuO6rOAocp6qOS9GVfzhuVD0vizM+
3f9EG2gLthw9SZJdAmZK/9djGY2yUJNtEYtBEZG791NrVF/nWsdMNYevbTux6ttl+Ukp+ycUNb/G
07xXG9n+DcyTRhQHgDTy+jcQcTStBrblYuR2968V9s2PYVaXo4sy7DkPbc/Xwi58yorWOY6u3r65
Q68dUm7wnfz/V89zdQvQrJScFYoN8lm9/iVOb6UqUvZNsCD8kR9MNAG8r9A30/g8T2pq/qnmU/iz
Nmdleem7CG2QmggH60ktLZXwSFCIcBWWwjoqnbPIlS9dMivIysYwcI4L1BHtAjhT+Qotxus/4Fzb
JJ9He1CGo92bUMSzRq2aQ94XTmf5zuw0AwDgVr3UwA3091DsuUvVMGlPlpd4+ffRrKevaWu06aF3
MVLwtX4Km6MRJnhD26SxxlmZ1F+NKdtZXtShnZQvsF2pA/iN0rTLOwxV4+JLUtSl+FiPS/RWij6y
LloR2vFhLkrvS5zmk3YI9SjzAgPfrfqPfJ7V8gCUSRn93Ii9uvA7ks7sqwWbqXwSxAzVkcQlxi8l
zOr+EFaxBw5Vm8bhXLl9qbwao5PnT27d2dlldqx+8ier0DTfUnSyAtMdcMxFbMGY/ZHeifMMmaKP
XJ8aYPt3qmqFd6Z12HuEVdoU8usmbUrLQ+UWdEtztezmj86cZ82b3lZl+YcytZOBoEPvzH9lZhrl
p1zTW+3DBPHJ8VOQ9LV2nFMnLE9APOLKd6PEmZ46q8Cb8mjXkWUG6G8V+aubeEl9jPTFIpFd7Fzb
0+LfuGKwSaewT2BCcX8dAUVlgelEqIUXaWscYDwTAVWIhp3o59c+Xu1zsKbQs6jgIbi5FgyA2Krk
cVcr4AN1LdBzs/+axtp4SEIJ8QYtIV6QqdTeknnxPiy1OnzBDDL7eP/u2Zorjt9ACOWjhzbr9WGr
J6PBNNALLw6SbAeNsvgp1Ztx5zLdGoVsHSwyYvhSZfp6FFNrbG3xeFntNHY/R0UY06Ztqp2GzMaV
LSFI1AOAd1Ai169HMfQSEWU9i4IiDCEWeJX+WXa3X2MtUvd4SxszArVBj4SeswNcbHVdln1bLEuo
KJdQ5Yo+6KH4gk9Du2dn+CsGXm0SANfIdpBPAxFZS1SlTp/NrsE4iVhe0aU5KHaU+mkZv+N2fOkm
7zlV3SMZz7tpTN7PRvTSuRhKdkP0IbfzYwuMpdfmJwR9z2VR/K/PmzOmY6esgAQRKdVhVqej1c2V
nxjmzrO2kc0C15SsJ0ANrNDqpUamNpsQ1I4C4JrfB658nyqycjS69rUw+G9lP84K5MDKRj1VPGrH
a/xmAbMLP/E2Cgwr7n2z0OYXIi2xUxDYeioZQD7Ulkyc140/r0nsKZzKKFBd3GrCIn2K8xzyGFhB
y35vh2LEVsb92XYlzob2x3Fwdp7Irc3HmvJAUpYAnb1a2byOjCKJ5yiAY6L9nWjZoPlNC5Tr4bsB
DKxsYlAOBXO3OrXUx7FaW/iAMRo1xzRrNfwgoj0tz83JcIxIbNClummVzEIZtaUKoyAfzYi6VAXt
xNfxuz3en83tdqSCwz+Iykrq3xpqVSEobwvVTAK1EXZ+ov5SYoS6ZCgBRvrgpB/z0Ys/GSXiJjvr
eHsvoWYC+R+NfSpj1Heu7yUApTnE+CoLdMt4IUTInpD4dIhd9+TfbisfkkUtIUTAc2/rOTgF9KoL
sCtIeP3FoVa1tvDNxkk+Oto0Y80poBntnPKtMdklHHQwuYTLq02yhGpnLU1UBjWf8W3OtTY5DGaP
bFWTD9YHmWm+3f+QtxuGL/hLvAshQop/q6vXSV0DeHGJHIapDT9Cu1FfMq3M9/Scb78a5QLyeVrh
nDL0oa6/GrGd1ovELhFEGz2sl4VN2uxNT5VaP14IgekIx1ha5HDU1rF3mWaGNtcMhUlOWL3MWhJO
T2OfFTtHYGNKQC5Q5qWQqcrO1/WU0rLNAC3oPFrRrPiGVSenSssHMGf6Hmzh9iPRhgLDBGaf0iI6
ttdDwa5QtAVJ8UDAkftJ1cV7ckFk7Mkh3FQMKBuB6uLmAMJKk3p1tGr0ccGqzmOgKQvWgA6yYcZr
E+tj5pdWVP2AuBenr0tTFOJpGNsQI6C6bPe8FW4mK/GbxE6UfqRvzNp2LrWwf1tgJgQ5VtYaXLle
Q/INZv7D+D0JrmYITrgt2+Wrhq+Dm0Id8bAGalaPx2FK58/dsDRBvOjKt/un7OZcg0iWVnq0iRAn
BKVx/QFNb2n0ITdEYBZ29K3NPRH54JCwoB6sgdoRivgPG7hIEDSoBnhcqN3cxFRYKlR92egiaPW0
fo+pbelnaj09KjiB0YnNZYw6Jn1zPsL1xEIXMzO7NUUg6CLWz2q+FJ8S1ML2dIc3FtAB08v9RN9c
0g2vx2kwhNHUxRgD0+jogSiiN5/iNh8iP+3dfkb+bI9yKD/JVazIzPhY1HgwI0DwYXUVj3VRK+0g
R2y84Z9c68pnIbTpKbcipLoMLf5RkscdEn0Wyen+brm5WeTQpL4OHVTe8DXernEq3IF5swMLT45n
U2+TP1qMk56sttkjI24Pxc3Pncw9tk6b1MXp7TkWYzCENp70tVoZxWnJc/Wdlix7hbqNk43ePdAr
QhPgcWsMTJREHO2mG4Osso0/9bI3g4GA//j46kEGwXdUorwAPVxvFUosNmUMBYvpQk/x4Yv1knza
HJ36XaUgHvT98eFQHaTYA2PMQzHgerhcn+p4MkMKm5HkEjt9c67D8fu49HvKiltnALlvStaSpGqt
dcpgHCOdlmZToC7T8hM0WP2niGZtfEbLN0/Oep2W2s5O3BwSEKOUGQcbs9Zrp7UuxtLKpyCiTP+c
G2pr+6WXWv/r67nIMRCLCM//w3r+ckqXKkfOuuWZa4ma2k46BXYpip+2Ns9najFogY1Rt/cC3D54
lCIBnJJMU2ulpXH97RjFaQippqDXh/SQKtzRvtKW8fNAvvs2lY54n/dle3BTo3qq6nqvVb11x9Du
InyWeKCbeoFmLYXoKbcG0dgIrLzC4qkvquylnX+aA81Lv3Np9gIu1JedVb6tl0hmLZ8UYQRZJV1P
vR4LFMFmtu3UNFN/wTg+bg6VgQLFoRRR+G+kRiLxzagtP0ZdJ940xfRrCg7l4eHPTW7JbyCyAWLp
rV7GuZG+nfjy8Ain9bkRC3abSvKXsMLh+f5IG4stw0+c6HRCa6CY1x87iXVoME4yBbjMzC9KYho/
4qarzkU7ae/LUAxwdxT9RKy3hxLfuPcQZJfG70QBZPGrbVZ5qWpQhZ3IJGpxmow+PQ9Z2O74D2xc
5UShqKNwC8k+yGp++LEXNY/+FDR1X59KrSo/9M4wnojpkp1Xf2P3SJ1VFxSHLBCZ606tkmJyppQR
8IrWnqZPet5Vjg/eLX2dikwZD10Yt6VvxDP8RWPCB+2gGFCkznlEZ3dnB91+V25fSaanqAMQf/1b
aqwCNDeO2Mlq+7P0hj8G137pxulbCwPAp7jsh+bw9f5euv2i12PKP/+tAY8vb+FRgROBIjigNbhE
xCCaZGfH3n5RcmsqHfR1wXffsKvcLkpwFJaPs1M4f9RNZ/zPzNIm8UM3nP65P6PNsUCMSht4nf2z
2qNa1BLXoBMTYGs2HlRznE5UrpXDGHuP3/CSNUNny6AlxCu9ihmNxMnLSGdaedgrz3OS5s+2WpTn
yXX39sbGd6KzKgsUCJNSeFmdCeL6eSrikYwmibNzR53xkudVtINrkmtzHSoyIbRY6K9wsdxw0915
7oxcncagd2Au5CXU0PhDraqZP1VxhYTdrpbW9rx4uziE+JmtvT9spel1tWcJ+5GXKUFA4l0lmnQH
hL25J4BhUHOkNschu97lbAS8ApCVCdoBvSqhRBMc/xrgslE+TDFBgU9K8NJbpdhMPeJ6qChU3dik
NhD0QzsgHQk0rKFTfLq/yW/DGaoPyLbDoWPZyCSuRylIz+qy0sagMQXYGav3MR3PDh2e134xkCH9
h+GoN7vAWiRcQv6c324JrRyNwYbWHSRj6r7S4Rs/dpPu/CtUTXmmvDTvjLe1K9BX440jDOXf+vV4
TmUjMZaJKQgb2vt+jfhL5ifu0D2+jPz9UGhoG3P5r2MHY26BcNXKHBgIqTrv3A7C4jF3m7FjtHFJ
ULPSsurl/mJuTE6mRUAh0fiHui4362+LSYOa4kom1IBCOBjjsPmeIOJwvj/Ixo4nLnLRM6MQwouy
Kgk0YTdTvWzVwKw1vIXt2H7TSb9ezMat93wfboNP6FSSpSyrfaR7q7tpSRY6kFErQBbb+XmyU0bI
3GQ54QpjSwvZZETveBwOaaIkP+bW2jO/2Zrs7z9gdRryctDCMh5E0DUw851USX1DKNNHRaum//Dx
fh9q9fEqUYCBynoREHXS8fZiwzcyvEjvf72NSEDCgImm0UmnC7he0dl1Rq2dRZC57nSo2TH+GOF+
WnRzfihj7c90SD2/6+2dXbO1NX8fd7WQtPeXsB1HEWhWSpvRaLJXrJ/3oPwbr4wEhABuYH+iGb5a
Q0Ph1TdjCjomRtxHgtz4GNpaCH+piv5RVBH6Q9u4x8eXlPfz1w6lWLYupsZIe83CpXDlFX3+fc6H
MjBT0X9M6aafeeS7Q2J30Ueadw8jRSX+BRIy1sNIdBCTXJ931cV9uM2ZrkK1+CWKxHdX1O1zQj90
J4D8pXaxer9Rt5fQQwSz+JCrfTPaRVqaCfWW1CymJz3pJ+APbY7CbuG5xyJatIMoDcwqcrN7SqrS
O5tu7D2lEeUFY+r6kxZ57glwl0rY3TvncGn3qLm/otib3wg1G8wtMQa9quvlqOcUco0Zj4hH97Xv
akXxWpuUGtysOXq9EWE1m1hH9KPqc16RsGMWp18w3dDRXuuV02Jn9Zf7W2Pr+oB6SFWAmhww6FV0
oHWFpbWDKoK0tqInxU3jr/qCGtTSens8ic2tL7tnXP1UwdcS/XOhugX6zmPgLJQwz8lUFBUohyhv
fdfqjVfVVsLxkE7xngrr1snmiSN3o6cvGUjXqw5nPDWdOSM7He2uOVkttkO+NVmLudPV2hyIQoss
EANZWhetbKVTF90txsB1EYRIcerzWyplO9fwRvxDvi+Vx8i1CRJWm6iHY5vMnjkGVWIj2TWZCxFd
11eJz72J7ZTdqt0erWprm0g/ED4bq3ijsWW1QGxcWfSbR837KlQxc8yS+Z1GYLRzD29Oz2UnSp4E
mKfVDZmWhVYOeSiC0ivV90Y6ItJS6HbhqyLGDn6K91pAm18NYK9kxUqLRvnE/xaT1MJWtLxKZfFi
ScInMS955oshq/Y0ZLdmBk6VJjVkUvyiVh8OzhgS2GNPjgtyRfetTCMWH4x5+o70pFmfK6Wrd8oJ
m0MSlxD4k6vdcLryBTcvJSF18mItfmrHofySNKoboHtufOroB+2cgM3xJJECrCgF4l/qwb+tZSva
rIonMoCiNY9qk87nGiOJF8Uu7YPpjp/vX17bo0FgBXAg0Umr10WvLS+yY+CoRoGOO17Gy9emUzpo
PDZ+g92i7oy3tVNolMgkCiAU5a7rnRItpWYnrscHRPpf8+uxpEYxp+Z/GoZnk8oePP21lWc5lOni
JXTw2q7PPmVaN31AYXP6L58KnA5XCBAkIPTXk5ljWyz1SGtEU/rof0pspyfbdZIf+ThW38cs22se
by6ehKeS6YLFXgN8tbA1R8E9EnTjnKVnJexxq+hGtfvj/qbYuqrk5SHzeDSG132XTK+8Mc7jKeDt
dE92mdVnhGn7C8ZW1uH+UJv77/8Ptc5341y3Fquk/IouYHKg21P7kTa8U0Pzpel3FY233k/Wj6yJ
RJ7Nsbo+Fg9Tlbph9yEtZz+PZT2cvA5XUoFKxmmG5RT5HSXy0+NzJIeiX82YnGnjepvo5QBzJOWM
uRh1ncauj47d2OrvlhhchY+Q5J5t6FZGxQmTglY0/hExuR6wtqpQEQvfDwiPjoVLyeH3K6Hl3/qw
yT+P8H5OeTYrb5Kb2Pq1Urr//IcpSwUo+ls8QWsSVexaylTnNC9cNcZ0QxSeqhyckRLACC7V8atW
2qbeH3Nr14IO4HaRBqPIH13PWiktZYBkMgXDGOnzIcwy+40AKX1f5TyTO/t26yhC8wUN5uGUw3t0
PVgWFt4UqnQsVFw4vrScEeWgKs64F/FtjiPNlrk4iC7XrwFtSQrydksxO9cAtJa4VQ6xaHcusq2E
EfIm/V1CarAPq1cgbWOjqQWjONEsPrrLXJ2HBqMbjGfS5aj1RvUyLiXxZWGHOyX0ja8GPRENF7w5
aYeu9f3rTHUWgni6EQAhOByedcByJ/IXpSse3yAQpllEwLE8rmugitJGueHQ5QlYhuibYxRz4edK
4ZzSUu+fHt6M9NOkogJwH+D+q5vGmnt8d7SEGC9cIkTlojGrzkquLvFF10S7VxTauNhAQ8IGx2dO
2getArBodGeAUbCzQ7PV3ENIBPWTYEHT/UE1h7+lv9TyZLu5Y+6URjf2J8cbxCrPEUaQ66aDqora
1SIOOprB2XODzt5rVFb5Try+OQrFIZ5aHOdQ97g+bTSVWmXp2SRgK4qXrNejw1wme/rlG1tRcnKB
/MCf0THQvB6ldIqlLNthCqrWsr/Netm9dmAQvildyYD398fGu0fKSC2UpiNX9ZqOkJld1Cq2x7Yf
HBTJk960Dl5oofM9JmmrH93G0h4/5IwnJcGo/NLvXO0R15sSbDBJO+jTdyGej7m9vNONvCkOA7CR
H4LcJ/HLoo6LA/Wwfk+7a2t5JYMbVRspwP/LSfS3wFaDXtMo7YyCQF4Xn8YKfdBj3GCDerC7fmp2
7pWNE0EN/RdMmJI6ghbXH5PyQ+rOYP6DrPUEgo5xpwwHrECX6qRl+ty81FVaf3CSWovO9z/txmaV
mRA3NnV8JJtXR7+Q3oW2O6twfIzi2KtO+sHpbOtRWDo6rZx1nqBfhYD1C5viCUpz3lLBK7Z1UKhm
f7ZiqTioCndnqFtoMmPhrs5VxpejPLRaS2F2LSaavRYkFgU+f4mpkIIjifBRBYv0DpWGeToVY1qY
BwpASMGXYalImmAf+6nQuj1Vha0V5mKVcT22MNAvr79tOs92TEVKDVqkAP0hVcVJV/o9v6vbUdDe
kgxm0FzYVq6R5m1rTUWeDmowoqX3flB691lzUOm/v1tuLwKwu4RosrhHDrH+jl7cgDunQhvMHsiC
ydOKv5pqnv5X20qPmb2Z/H1/vI1ZwVmV9QckzTF1ln/+2ymsGtw66UGbwTxX879o787zcfaMeC+w
vw0pePaorlB+hkV/A+lIOh1TDb0sg6RKjFdhD9E7u1TilzyNmrc0D61TGlv6k9Fa9cPnD+CkLqWz
+GoS3HE9QzE4WlOaZRsUaZieHGuhA48Ii/fl0YWU+Ex0zAk2cZpZ43Myw5phwOJUOdhNegYyOr4u
hrOXismtfF3uhNCJJ5EkuAA7WrNPNLttPXUcmsBS7P5Y5E7ut7P1GSCWSfWjPDkorPldU77xGf66
P8ENcANjS4F+Qgoa4uoqV7fa1BzqWW0CVxnBeceSKFK4TnuEZTr4ZdUPZyOvnCN1eO9o5Vr1xUB7
6/GvCS6V+JB+Bo/yGjFqjBSCllrpeJSXZPLbRB2yg7106Z7R2+1BlNGTDNnIral+rw5G4oAe6wql
p6+mO9+gmPXz0Y5m18Mu1JyHYxrpzfLx/hLfPolk2MRP1NypIdy42daZOSlmU0MHo1nyEaxV5fzZ
zmlWH6eC1u/OPX47GuEvHGRSJII12FnXB4OuUFlwK/zqXFRPRr/oHweuatRUyt06/cZYsi6C+Cw2
61L0+nosq4k8M0qyKnDHNH627RTWaVnkz8qiazsv/e2NRqQNPQd9NDJOpIevh0q4zkZWuAoqtemO
Vj31X5Yh7z7d/1S324NRkPaFGyCpdd5qe6h6U4YRHM4gc7T2WFa28i6yXBG4S6J8KtpO28FSbIxH
2szFwsuDxeHaXC6Ll3Ae9KQOjLY3EfpPjHz2FRHh7g1IIEsPkQWz8/zwJBmM/AH4kAwUVyce8nhT
GJld8zg4CN72y3DpgVecwnro3mW1He7s/9tP90s6hjlKt1zICtefLs/igVIxXTWM176nRq+co7mZ
TvcndfsS0QqTImOgpm0E51b7wy7RBekNUClq2mmHGIWBTzVaK09lNP9wtDiP/Nop3RMd5z/uD3x7
BogcyGjJ9KjjwmW/nl0ZmXqI+AowhKIUy3uPxOhr2miz+ABW1nj4FHBB8+rBCZIYzvWBm5wxqaCc
U7Nroiww5iQ+NJTKd9La2w/2/8SzZG4LTnMtjJw3GSgtN16Ccpyi6Qglx00PCJpP3sM7EbIsCAcQ
9QBvSCyv1y4JxwwvpEEP0mkq3hVuLA6dEzcfMyxIj4K3cicfu/1WoB3A09NURp6E6uD1eIoVpTYW
REZQ2IruYaVqlPVhCtvGezYr0357dGfgtcAxAxJDMQJJlOvRrBYQdsq5Dpy20w8LkgDnyJri932u
KjsLufGKEwoRKoP15FDfKGa3Y6/n3hz3QSnC/NlNdUhUWdz/1evw1VEpTMSx6h3lKMFoH7KhTkqo
JsZsnO5PeWPngDBGhVgSKanCrA6D4qWxwp8MIB+y6tj3eaa82uhgtTtXyu2HROoKdCkBmZSaWWeZ
iR6mZWNlIkBtyKQJpdNGBAWvvMT9qO28CbdzAj9FsYBaEvQZ8rHrzwikQisGlKIDY4m8o67W4ykj
PPHvr9xtJotynOSE0suQxLTVZsF4KdUFNrRBM1XK/8bYneYPPeXAp6wbo69A3lIFkWVr3rPrkL/+
OvSEo0Y9BGohmQLcuOvZGXajOW1VT8EyNtpTVw/jE+zg7NRVWfZBQUvx4SOIsBsXF+x1cJ68fdfj
9U7WdoR43GDxXCDHkPbnsuvMYwKPZie0vflwCPeAqodAwKkgsV29c6KcrBEWj8GSIiMutNE5dyLJ
Ht3ychTyD3hkhF084tcTiq3CbsEsGQF50r+a27i+LuqHXzcGkZhBiSLl6lqXbqmnNKh1JjZE1ypu
vtaF0xbRIXXiInnS5sr+pxgqb3ofZX1WPme1kbs7gcrGWiLpBwyY0oBMYVc3Z1OlbSbyTA08eobn
XlXcg6HH2k6d8WYzSol06fJHxcMg51p9sYijAc3QUwNBe+g1MSe4cJrSda9m2ySn2R6j8dHtyFRA
sxK9Unj/P9LOo8lxnAnTv4gR9OZKSuWkrq4202YujO4x9AQd6H79Pqg97IhSFKO+nejDRIyBAAKJ
ROZr6I9uDncWjw0OGrZxwr0h/YmHj/+p0gv/uRJm8efbJ/zGEvJGVp+QDeNeSc4NDg+BJvaNk+yw
Z4yXAeQnRJ2du/vGEuLtRRMLLhxGYluNm8yuYnIEzzkVvTt/TTPdiGYhtAOOgNXRm6zy7u1ZXUVi
GjG8+0kTXJJyHuOX2z8e0iWYlt45IcrtBsfCagyqbn4D6t9YvTF/fHu460Xk+gbQQVGIpyLFjcvh
Ar21hiE3nFNAxoCLYmdiPg5bqf35P4xDPKTnCwoThYvLcfRsRlUTxtVJGvn4sco6sshG9DvX2PXH
otAG5IBGJW8NwsflKHEL07VpSvfEwXvs9Go4aE5zag1fO+R5++PtKd34UtwwLskx97KiwVwOpsd+
m/lidJR9dXawAq3E19Kske1v95hGN4bChYWyLPGXq2WLZkviwQ9Gd/FOpQag6K/K8mr8LxodxelM
UpbaSbRuLCONQKA+VE5oC25he3JMvcJBHv7kUs9+ovnldaERDOW9m+jA04dO22tV3Jggi0hWR8Tg
z/ZJ0wRkUK7b+CdXyOlu0HJ5F5e4mU1j925EkepmKYoCMlxQxLYwz8EtnUZfJobKBjw+UGizxiOa
NthwClHqO3H+1sSA3SlYCuVrxr3cJEhD1OMi3eBkxijoSK39knlZ+dCb5s5BvjEQE1OSdFyZcP83
eUBmdImbj2N8qqAonObMH53j0PXdN3tItD07vZuDgXTkLwCWoB4vZwW3rKxS/ApRo3AbO8xiX/6p
9SVoDvDbv999zMDQqSoFlxiPws3EpjTRU9Lx+JSbznyYRSMeOg+IrNa5h7dHukoZecJQMrMUlU65
rW2iB2D+tvFaIz65nch/UNZ3zuiuG8e6nZdDnw/rfZME6cPbg6qlusgX1aBKqxDhfcok2ybdWpcu
drsMWmmWeVd49G+z3N/Tj78+0cQP5SWiK2wUuNjNB8uITuPocIut1Z9iWr8Dp0ZAVXReuGTtX29P
6Xp3MJiv6vNUsiESbPZ8nvitJjOicGK08dFonfqRgnDzYK15ugMzu149NZRCh4B8pK6s5v2furwz
BoNcJs2BZp2t+jHmX86hjKmE++053RoItD06jyyeajlcDtQkdtrFsvRgkNvLQ5k6zgMBZs/E5HoH
0kelUKYqc7xatnG+ozk1z37lqUpEGWKDiQh/83s29UdnCF4gjX1/e1av3oGXuw+eB2RgYIHAVGFT
XU6r0lo3y9rJO2XG+Czz7pA3Cwr2EN/Gc6DLu8zu0SeiPC3W4NmrpyRqPWuP6KL2w9WPIE99NVQh
+G9OOBQxQhY01ZOL5h3uHWVbRibVyYeqS5HDFAgxH4q0WcLYG+Xnt1fgxl4FI67yBWX6xQvqcgHy
QrOdIRae2qtdCAZGe4BWj5pbV+zZnd0aio+qVCMUtufqDIouxQl39U45aPgn3yxcSmi0AOspNnYi
2Y3dyol6ZTWCeLuKmXlTe5jGsKKiK7q/K/g+/3Ze+275R9I5ogk3DnApFm+zdjyOBldg5nUq5rR4
Ed6UPne51HaSkeu5MAaWhiQGnDx0My+/UBk3a+kUS35G2teCbcWM9MhOxbQnu3hjIBJuFSfZiECO
N0cc9G87Tp2dn4HU6EhCaOUBAUAzfO+GozIN4ZRBwNNhg3I5nUxbyMITJz8Pcz8f0VRYIznaxj0d
je5/GEo9IwDZAxy94kBYqVhQshPFOS09o3iaXS8eI5oKq/VQt3G1Rwq/vmMIIZjRkhEovtpWpVNW
iNdyKxdnlC2EG6691URa51jPSV+C2KtIg94dlNWISmSJXIMgpl+uJU4FaVG0U3FmmTts5oPlmPOA
2rmhr8/t5SibompcmNBjjKE4g4AI0PV1swNsySFs2qzcmdDeUJtwLLRWdBn+IWfdaYazv3bmR6uV
/cviLfK9lW8aFhhk4yfrKGjX1r+z9hoeYRZDzQmKZUk+eWEPHncnEN3cE1wrKtlmw29BnBpF1lwM
enEec10LsbS8nwcPcRD3g+yG5t21B6bEs4W+hWotbyMFFndO3jdWcZ7IsaOgGpdjHMvsyc+nvQ91
c16uAlKQeFyD4sQs5oqQVZwza30uy/wATf1JpoYTdWO8R0O+vh8peqvigwnrVEEQLre5HJfKqykf
nsXqpN+9vl+t0MTJxAhzo5+scKyVmkYwj3I+rKW3K3x4a1ciZKPmSrQH2nw5fqNDGLCqsjh3rWax
792hiwpwckM0UuXZOQI3orBqo5GV4E4HIVr98/9kdAOOG2WXc6YHFFSfSbjFPcX1+P7tKHxzFKDM
dK1xbwb3ejmKm/ruLHE7O2fTHGDQbWcP8zDuVRlvLBzqyGT2kC48KsKbq8tadJPaikEAFih7ZbG3
IjId+yjdebsstFtjKcSIwjBQ2dQ3myQVdlUm5VKex3YJzKNRNclvL477NVzGQMyRbAT3Zu258M9a
5Hf/rWEjGZFReTpdeiRBPwjNWf+VXR08i9wPtJC7Xbffna8D5UbsjFBA1KFPdbnuq9QNqZVxcS4o
cf0C1Nwep0mTv9/+ujdOJzgn6o9UPsFObour+ay1GaqPxXnR3D8KK3vwwXMeVjwPk8Lc+8i3thI1
IJq/YAPAI20Wvk3TahVdXZ5T0xd3rRRKNmIB7LFzm98cR21WclXF5Ny8Tl02qlH4bXlutbg8pMgp
h6mX2Ye3l+7WNkLPSS0bmAcAv5cfqE2nJhtkU56zxnqebU3D6adbw3FJ3v+i4lEPxkG1zkGdbdlk
wgk6bRrt8qytxXSoAm+5W6p0vnt7PrdWTfmUK90WlSVs5lPWTTpQ/yzPddBXh2opR8RZLfvX/zAK
1wvBUXVHtgedG9RK0Q0pzwAlxd3kF93RluB+/r9G2aqlUfzVGzPRyjMM7yyaxp4sdVj29DVurZhq
6irPGO7QbW3HS5hi2jDKgERsJMbCJBKgu/32XG7sM563gAv4Q+tq2wScnFqzpSiWp6VKOmzfcD4Y
P+iFVX1d5sTa03e+OZoKOqo9pYNIudzVXppltotK61M/wXcO/dp2o9gorEOf2frP98/MVUAQCpo8
9bb6JKlTxjldkOXJbP3hHtRwUYYm6/nTKNNx5xpTv/vy5az6qLxHQF+rAsgm9jT6tNRj46xPaQ7U
G0jBUAzn0Z/05li4cWYfC61s9cjH73UvKbneJspnxQ0UAoXOyDbsreUqbFDs5pONU/p3Z0IDMXdg
PLy9mNejwHJCRpW9EgAK3hZri27uWE9MNszEXe/MeBGPujE274V4ATpWuQAeK0raY5sLa0bdrYkt
MXJE8+JFYLn+KLXGuEMlfe+evv5i6q2sBOxen4Fb5laCn+Iye8rBr6y8yGrc6reptfZHaSf+wVg0
4y93tN4N0mN+2PjRaaTBQ31pk+2YkK2XuWB+9DGzNXRlIA/mwueLxgwEvTeOY7pzvm/OE/YnpVQm
Sn3z8sT5TQxhV3mBW9mkh8nspRAyMW/oMMy8o6a7hLnrfn33ZiG3QP8WNR3LvmrqVjJ2zG7CjiKb
3emsTYP8yEX8bhsyyvhQ4QA7qjI7SJvLmQX05byq0hkl1cBvu5n5YMV6e//2XF7DxOXRRl0NzwAu
SEWv2OIXAj+r9URDQL3s7X76UqRWWSPaLbr+awWELntU7bwprDIxjGEMvVFO0ZrbqL45rY4sOZl5
FUe9saj/rKfT/BxkYG9Petp6U2gFdVcebascuhBcf+CgOphVMgLYX+xdW9fBl5mwEVSrG1b19gpe
EaIStsdM+tbCuA3jAvtffJTxMe2LVeyqtN8IGeqlBAhdKSqhX7r5PrGsg9Sp09PqzK5+lIiatQ+B
nrT+vRv3hnEeJ5SzT6Nhy+Abynl18sgvrKjArBnVfZRx6xpMsqO1kbVgwFuFTrysCQKJ2vTVlJ7U
In+x4vpDJjtzeB6KeMqjrtdn/c/Mrar40bVbMSEtgMj/t2kQwfjulpIS/ON9ROHSoMW+CfrO0q2t
3uvFqWgq3tHDkt3VQVI+95TRjm/vwutEmksTohIFb5DUJDaXa4nPCZIueVeehsCeYX2t5bHrfB0M
AbsnFuu7rWtA7UPMAP1HPQfi3uZs+U1Q6LG5lqcx7rrqsDpx6R8GrCs+m2bu6Dv51KuhwuUZg+2J
aDwAaTyJkZG/nF5Mw5EOBcNVmGAMdbjK1pI/fEB63kEWFLrrEG3rwINwYyMBFvZ57yTR5Oh+84Jl
OyiH3JDZL6tzEa+lU9+7d0WeGNY5nVvUY7DLCOpvQZab86FJPPMffGjjCkq1U8O5TywtPboDtdo/
SpPH2J1mrfAy5pSn/bNTj8E/1JvaPDT5PcFplYve35coOI873/jqvKCrQM9LQRO5aOG9Xi4CJNM6
X0Sdn8Z5sMPF0/JDEZR7SMFrQB1IL/YrZRnF5qX/ejlM3wxrYdlQ3jr8UY5LZyCc7NTOXd7FVTgm
qRlidoMfUu0gwEN38b5f1mwHDnM9Vai9+EG/QmEoMWx+Q9qLmvQWaD5iDOajMcX9FyNN+y9vH5qr
eEdZDYkphVDkfQOd+HKmMkDWAbGKDlnQuDks/tJEeRWb946e7nVObkwIZiY3O0hF5cy6ed0IYfVY
X7jdqSnNX4NT2Ei44BHz9nzU/+TilDAfXp2UomFiqwLb5XyKKm38ZF27E0ehsI/NyhE9xHbmWAet
7SfnUady4B4nSh1/0+IrlrDvLW3vFlHfZvsr0DZhePhpzHQT9RDU6lvPRW67aoV4drIxv5/zarrH
ltEBtCu95L6e/fKfYnL1HaDRVRTklap0+aAaAGqiEXG5AAs1VLvDmO0Up/L7WNjyYyz7b07rW096
npY7UUmdt81Elcc3NyavMGU3fzkaeqaxrWXZcNJE5z7EugXtvMkFmvqZqOI+WqZ65L3c+etePLye
JzRO1WdHSw8M8VYiCu08BwsjBFCqDoXOx8krmG5rGund2I5N+dTFom13os/1Z2VM1Q4hI1Y4uO1h
qXB2G/J4PvXrSNZS1pOmf6g7PK6yQ6+3fv9hjIdFfGyatPgmRL8ud2/v7uvTSp7Ai528DVEsimeX
y60UO4xpdpUOkeF8L8pAf7T1FdoV7nY7F/f1aUVKnVCL9jJZKm3ey6GIjGaTxMgBlWY2fbVlvnxc
gA7tPGZurKgqdgAKhfILZW0zIXpYWqeXRFF3KRwtQuRLH0LNg8VyrMW4dCeso7z4U8cjcQx1Kq3V
TpS93kYkXiCJ2cEQARG2uZymlIbdlwLGKlxSTRVCCrePROJW2QcIRIh0dpCG9jgY159RPTJ42iAq
i1bFNskMUA4Eb9uvp6QYxSGRUxAGOrBA+B7f3rthiD4UwWE9YQV05VyfrLNEhcWAQpo57gOiEP3R
ao3k3mhme+f1ex0K8MqkdccG5UTy2r5cSXBudl0srXHySidGp0uaPWSWxfxMaph9toyxfp40I905
kjeWknOItCoUfDAVW/SXgwbSsg6ARoOp9x8Q/4iXcM7a7lMq0E98ezGvNytoJZZT2bUS6rYhx1Mi
aGXrmKe1opCOT4SR8sxP0SC+a5W7eJSkhZQfXaOafiaTMPY6iDfmystEceT/LzRxcyS92Cwg7+rJ
yVYWX/ZCJx4PofmxxhBy51wC7uVzXUb21zqDMpvkZUyOcfk5jXFY6jWZqxMUpLH+KLQxl2HSO+lq
hO6AAttT0o1rfkgMo+8fCZe6F5l9amt/lHWWJ19bCQX1ZIMe+Dr2CBI20eSuOlpmk13n/WHw4zU7
eoHSqs2CfCy/ubFL33Usw77mgZqyi77xrOwilexG65zYXihtrbhDH6N6Krjc/btibvsvoCC0qHCR
Cq7G5E/fTsewyBB+wNrbKw0k3FGECO2xlZEonXII+6KrRFRNrnfo3eXvtnDEB1qZXvFi2JlhYTo1
5s/14M0PgVPaj/3gxPkhbvQ7TwvW/ohNXg7LfB36AAgecrih28VUa/XGMvKWH9/5L13ZjF1UBW0y
paEFAtePei3wnhzMO6HsDMu5ssxpiaRctH+7YSRPTyAn/1Le5HE0Z0bwXPvDXTaBSkIKvg19aZRf
usHifeev42pFHhdqmKxtem8hMykj3rO+GyJv9quODSscTAR5Y3dyjj4p4xyuTa0vwNFw3lhiawXh
5DSHzEs4Jj5KRmEcu3M04Qoio0G4d9ZSoh1p1/rB5xrVIkhwQM3rHJ/avyT/wS97aTHq7LulsEMZ
mEUdWXma5seik7188tGxmiIEFJsmHIs18B5Kc4BU7laxM9xnyVp1B6tAjuSIa0diPFBlin/Y+px2
Bz6O5ATXUs781HRdqzDtUYSIelvXhkdpJPVypy/V2u9Er6uzBcQSThAlUFQHIcJuLqJVOnOD2SPM
hN5PaT2BO/hi5n1uh5On91/fDiRXdyv3KSQrMLI2ajbEksuzFaSNYU62tE8aVcujk8vvZV3tKbFf
ZcJQYyD4UUOmDYM20SYHTdwl1/kmPvE4Q7fRojSTRKu99kxpLf1P+uKLOPLtseNbN1pRv2h1o6c7
CeLV/ap+BWar/AAgYlc8fuELS6N56Z9m26fDnej0/IKu/+A0OW7lAS6Tby/t9XckwUU10sANicra
lZXJJAckZCXabUaPQqiXzNlfaR0HzYFCe/vp7cGuvyMgZ1UFoN+sBGc2AVlvh1ZPqeCcRrMuIg96
2WGuxR6e+moU4O5K4VU5tIBv3pIbqSU7SULAOPUix/HSbpM+Bcwf18HOt7paO0QQeAnC5fUYkXfC
5ba0RDnGcSWck4YZlxuVdpF8G0er+2dw5mwH/H5jLPDMXGQKioXyhPrn/+mcL44Y0zHzLSx7+naN
EETr3cclL03jgJPnrhbL66e4uM6ASFHqQNuPbJZ0YXMatEnVjSpJSTFpRklJcQziUC8qOX0M4hTL
0yWvgs9ATLLswWxNat7O6lfjk1M543Do8KxwP4iEnO1pxRoy21n5q9yJX0e/D6MB9WplYS5Xw++S
ouPih0dBMfiIU1P6oev0GWSfJij4zF7zoepga+08lq8Op3r3s4EVHgmEzVYrbaZ3luDg5Z6WOfXu
qy4opx/J3JbevWziURx5y6/v7alDqeDdRkEQ2NX1Zm6LLO5zmQji7FjEd4XtYSrWr/60EweucjVw
NXRS2VloU0Bc2qyotOvUH+N8OVW1ER8zuPdhPo1/B00RfPWsBTEDEdufknra6xVen1al20rpmL3N
L3gtLf1nY1t5UcDTbbTTONjuqR+m/Ang6rtrj1RqoM2CJkZYCITeJjuTTuZ3RpyD1MfvhX3sDN88
2cbPa7BrxXO9NzFwxDIbUoBi32yRoEEl+6H22oCHYFF+ltLz79N68O9af+oP3qDH/7jFni7F9cZ8
dbfgw9FLU5phl+dBDkPWLHSIADCn1jOvpRJztMnwyoPfL9pyn2pdFbx3x1BdpSkO1kM97tk5l2PW
NCtq25mCk2MYzfdhnb0HK+uqCPgN3sxuUpYPbVEWv5t6MHaSjxt7hqFpAymdeUQEN5u1aicKsaMd
nOIiNo94Q1vHoJit/2UUOmpU+1hRiNeXE4SQlfV67wSnisJ1OGmxHfbo0uws43Vgx06P24pek6qK
+5te2qyPQ4EKc3CazVhECE75h66ZurMrqJG/8/rlizEAzxOqo/ztZpd4zRyMqwukt69y4ze1xeZD
XVfpv2+PchVJGAWlVkIzqFTQySrP+s+B9lIhhjVQ+58a+PrLw8njo7X29fSrXFK/jzSP/PfORlcE
zUPNqH69PfytvUGc5RioTIrQcjn80gipC5kEXJRxFvUVZiX6KuedC+gqWWSShBS4HYwBDVn9iv9M
slyadUKnxD+V6GPYBzf1erBzxZrKUJZ6kIcZrli/rWZoV3qVMB1BCRTTHsrmxq8AlWKTulF1R4lj
cwTJwSEr8sw69XL0naMp5/qj1NdFD1N7Cs5WL9MgLHNzXQ8ohKfmd7tKsSJ+94IraV6apZSE8Nbc
9FkMTRAdZB+cgiWrj3YcoywW1MPOKDciHKGNLIuiF5S0bZ1ai72pMTufw+iPdYiH+U8RG1loWOKn
sXjvv+jpwQF/J2SqNuM2UV2y2MwX1EThyI36M3SO5AGQ7vBsdZipeXa8R9S8EQRUqZ9cVTWfITde
bqemSFLKbnl8GjG+Q4oAclI+ZUHode66U8B7XanLzA5QMIkxzBA8J4G3Xo6VzDqqIrh1nvvZX/tD
wZ2p5G7wQw2TorY+zV4Rl3cuwrb/jgI5go9ukPpZqPVopZapOY5RaqHrfxiNqRm/i7ro22/6WpBp
pyjkVmHd+It30JMgcT42LO/80RA41d+vtjf/Iq1zqvtqrGV+GBH/0M+yGnxxKJaYFt2Mp7g8SBfT
iYdqbNGxtqYeUwhz5CyHY9sNz9OgJXZkeGtuhEUgk/zFlrUHLsbp3Oy+oZ0xRwZMjOEwgpn0D2UV
W/Zx6uf6r9JDw/9+TTpr5JDao4gCzXB+jLhM1+EUDHZ70GGigLzTRN4+LJa7irAN3ESiJK+Cs1Gs
8/I01R6yvF5DZrazx68jJ69PAEzqfaQoCpva6tjpEig61Co/0c+TN5qR25cWRR4D5fUcvZkXBcz5
QBN7z9D9Rs7ySpwkbvK6APpwuSdIdgGJNpwuKNfLEe2NqaY1qRcfpMzksfCt9cWICz/ZyadvxGpw
DDRdoM2omtlm2xcT4phTOmgnvQuy7puOowmbcDK1aieLvl5ZIFsEDt71jmoIb1YW6t+UGt2YnFM/
bj9X7RhnB2calvJh6GK/SEOTnuUQOrXfep9GH7LgTin0xkx59kJDQlac9taWioXrpDd6bQL7UMr8
m1h0+2iJ0d2pQt4aBcamki5XwWTLd5oLF79VjvJpWuzkmKVzFtl2/+6mCtobvN2px5B70YXYZCxB
0PJg6SE19mNXT6HplesDOjtzEmltvWcnd70zucKZDyKnUMjA3F3uTBwY7akVVXLuk1meR2yaDuPM
niwrK32kACV+4K615yh7vY5wxdCkpG1OnnQlC9Ctc1CK0U/OBu/JKBi6hMSsfTcaV/GvkVGksqU0
fbaY34IOQzembnLOusR4tCu//yOgtxGm5kTZ9e1L+sYykpHRTIZgTrFiK9xI4TkBaWQlZ7tYI+EO
f6GNgj+LGB5dqlgHX9s5cNcXGnOjaQP4U0mXbDX6Mr800jgu0nMw+XoSJmVWRnQJ7W9BSxr99tyu
UwOuMrrGypqJisV21yeF0NYW+9uzM3i0UNb5B4pSf8euPoawsPackV7hpJf3J5UvrNWAUfMup7Vx
uSNnD1mkpou10+S3Rh5J9Ww+uc6Y6FwWmab/jIuRyInGd1pECXAlJKMBlYn7EUkoPezT0rDvjcJx
huNAz+Un8sQ0JobJFKg4icHXItdeRPP324t044MoESd+L10n3r+bUOuitu5ZfesiKo+yPB32v3PA
U0+ZWe7k39ehlooRXAWiORpVFGcul2cJuB7HoHBPA5AFSJD0lT6TJMxTlGq+9RErB3maq9Z9ae20
/+vtSd44t8j5gpVA8vm1cHU5tm9XhTtPCA3w9s3u8sHVQ6p+wc5+u7GUCIaw4Wj1gKrZAotW+ptj
C0P6lGWe+6FadJoWMLCnH9BN4u/vnxGrCHGRx4zCW17OqJ1Lk6TA9ag4LfUxqev+qbH8vYh+a90Q
ukAImSGowmy2dJvPdVvPqX9qJL2aBhAC6Ya9l97cOKeUZGnE4wunFPw2c+ktsF89Svc4zEx/au36
aW6U0CJvh9BqEdN8/8qxDwkMhFneaZsrP82b3FmT0T9h3Os/SJFbx0Zz9hAOt/YCIiGwp+j7o7Oy
GaUZzQptzJamgePNfyx0iXwevOGELMS/b8/nGmMFwgolKFDMr5yKrQtnUE2JKzTTP9l4XDQh4j91
eQh8OTzWjieTg9UV0w8x8s4MSfxzAQht6LNId5HHOr79W27tF34G7n7q/Qsm93JXTsKvh1Ku/inV
NIPXXrJEtiv8h7dHubW23Pt0Y6h+BsgnXI7Sd6kH38ZlwmM+hpo7DfdlXMvQW6e999etrQk0nDes
Uhug8385VB5bc9NYNCbARHZ/VL4+nMzRlt8RtjRDX5jBp7enduM6Vm6qPBtsshvO3OV40lwmpyyb
ADeRYZ0UBaN9EKsBkiIVwxeas1WUyubdAvxKroG3s1IhoEOyRchlvSGMeVbiKH6OvFEstQ+TqMTR
d9vkf4hbqglOq4IHDdrDlxOcYGbGaczpW0fapYkxeFG/NnsOdLf2IT0YALP4iKjS5+UobZakk9Ox
D425n560ukiP0PD3ssFbm0OJ2qlzB29q2wpJ0L1NmmomOo7s9qnOxpcsFfWH2dPrhySpm3/e3hy3
9j3vYiV6EVCn24q+NWYb8PbloOckVw9LYjhfFx1hRDe1rbu3h3r9DptkhuoRiMbXHiBTvFzB1EdC
KV714GQ5M0Zx/JzyRQaDZYTrOtlDVHmerJ67Thhp6GsWOolm265amAgtf0Hdz/o2jG5tPC1FUX4N
nLz8ltjO8qNBguVHHYvlBdZK8jO3h1yPRK99pxRq3lVxDuigD6bmfopbZ36wh6asjg1e0OjuF+Xq
HTkLxg+79Af90Pv5gONOVlFbM4rK3sH/vZLetkugsD70PJBiJL5eLoGXwNyUMc8Zs0z9oA3LctZl
mHcWgF/EMhyqTLQs5+SXb5au9WeKDbp/sIRjQ6LMADucdDRha+4wgBqfp3Jy2wgjs+QBXkaD+VFX
r81d3Pd5/FjrQ5++2KVW/vv2Z7zeMYpFA00RaBbp/VbbpoOr3PY0ic6N5WZfp8yOQ79Y1zN+S8NO
UL6R3qE8AbNL1d+V+MDlapmpV4OCJijPZrUCZjATA0HJaX7oxCKKsMkm/1HOy3g0TBG/v15gUVgm
QINppuS4ZV/p6GOtDVXsky9gugQ5wgMk2O/PU8hPaN8AjiKNBWl3OcWicCAmzTDN52JeqcFRawaL
YcqhOuR11pC4yvL9rWRyCASykHgCj3rVNPK8qlvrOYHJ2FNccvs6u89Fq4Vzg8XZ25vlOpyB0CaM
AXQAta1vyTs63uyVjnvzOadZBNh/6Y9gNOWjL2brIIpy3jlg10EawCvAbJ1RMS/cAqOSJLaDflHL
Wc7jMaWsesDObS8luTEreg0I0NEVps6z/WjCWPRiEWl5dopswaHTvl9KCnRzFd9p/uztJJe3RgNG
pwRICRtIE11ukYk8WQSmAJthFPLQ6l1+Z9YGAvBG+6dbOd3d25/slS57GaNQg4ZSAmVXVQu2ipbF
zGOrzabqbFmDmd9TmgBZpUHg6x9i26/yc9kL0TzNNryFcF6hHxymxQnsKNVz+xcezL5/nHTRl0d3
7UAWed3SPU/wMEAfF/n0W+iW6KibVplHJbSaq98LiUJ38CfZ/7IbqsWoEUjvq2NwMx2qWQTZHymg
mPWFJGbpDnBiCv1oFsh5HYWWyM+yc402bKfF7MJqJjpFVjuvfyds9DFcx8F/cUGt4jBptuNXadvw
nR2ebvm9K+AJH3aWj6+xWT1eabw6yNSVkevmkpu11Fxt3LbPdDDSyLDW8VCJaj2+PcqtIKyAuaq7
TF1gK2VmAG1ppNPW50RznK+mNvvf4ikWPwY7ezcrnQ4BTVf+UOcjJ1FH7j/dJzOYCUqtrM96Yjoh
+gb50Rn0PcmXmxMiJaC/Sk/iSrYv82RQAtOszwsy+XdIdWbHGkThXSV3HxS3hoLgqkgISOfwqric
kKa5GepPXX1Os3i91/AUQSC2Le4bSBg7n+lGOOIRqvpVCpsOnOZyqLQOKi3VrPqMSKu861w/vrMp
Au9suZsT+s8omyYo9WaRi2quzxp657/lBISmHz3jfjaXfCe+3hqKup4C2FLduXJL6bO611H/ZjP0
w2d8I/HvG5I0mudxz6Dp1tL9N83YJPXFXExADEkzksQsTuAQsqgMtODp7XN0cxT2NfxLnn5XRIXE
SvVWwyP+bGGUHfLW1CNXy/z794/CAIDfaIMhbLTJY9pxzN3RtMS5LN34qOFPdOyGes+d8sa3gdHC
NMhVKP5vu5aUDNKsrY36XNFqCmmITw+V331uY618d4MBCRlAq+AW6fDzJNpsa4P60CB9Dms9jxkN
UiN5TArp73yc2xP6f8NstkCc+oPv9Hp9Ht3ybyP3zAceAVOIdteeQ+StkcBDUPWC5WkhLns5IbQO
RbdIrT7nMvPvoCg1Q5RbifMCxDD3d+7zG4NBgOSRR6Rjh29tzoB9ZXnZuc3Z9MvxPsuQURFNW/5s
Wm9PIkylBpvLiI49olbqMmL3qe3/n9jt9UmQB23anpUUB2rDs/FxGBb31C6FEZlV5pxLv7P3Eogb
gyptb6WNalJm3+QrQrRe4o9De8YWWBvvBjeJ5SHtg/HL26fqGpCAjxqVGgWffi2JXU6u5FVkdotb
8/KYX+a+RWxT/1U0Aipl/pQLKwuTZfmCZfe3t8e9ETNUdUyhkdBKgOxzOa7fa8ucx704U7WqvreL
zF7w3amPO6OooHD57cgjwM8gI6cwcluoQ+auU5lyos/Zkg3mZ7Ne3SRqbAI9tcW66e59Pc7lp6mx
UvuDdIAHhoM9JkMUcNfMZzyM8/TZXGliPA2VOQcf6jEZu0+JKTPxYY2RIgvXeU171Pnl+A04YPtX
EOR58iTsNalOLkVa796SeMhjH+o0pDEJn/wYtAAwgetBgTrpILGNSJ96nkWT1OM/08mu3FD3l+Qf
b5zxSjKaUbRfJq9ZP5lOVY53a2lrn0tKVZjN9nn2b9A26Xhw49z8YTTDlB46b3Llzjvy+sSxlGCQ
MDBSWMptF0VDnpfOcCnOSwlt3JPuEEkHbkNR2GLncF9vjsuhNicuLdduyOxMnFPLK44YnQ/HFnrv
u48Yo1DUVmgubuFtJaWdZwQTg5Y3eJxo90ZuWVGDO8z/MApVbW4uOM14WrqXG13aMs0wemsJEsvq
PYxWOjcoSyxuvrNo6n+03eqEPXWp8CDlNXw50MxWi52OrR4XrRF1/twf2nnCDd7WOvmIO/Fq7Jyu
WzuCCKyYu5SWaRJcjtj7ZTYOPHrPdjr4fzte3n6zxCD00KEVsbOMr/3Oq+mBNsVlh1TwivXpBWlh
aUPXohfQOtj3OUXffJr9Jl3ueD51P6QRy+arv6A0RUXKNepDP9jLfO/Efva9zapGD+Eh6/XBr9s8
gCDgrsgXr136s4R+EUR+y90bQc4wLZqrgTNGxbCW01fXHv8PZ+fV4zaStu1fRIA5nFKU1N2Sum23
8wlhT2AOxVz89d/F3oNvRAlN+F1g14OdwZSKlZ5wh9zxu6Gz3EM8wyvw+66U3icu7kweTeRa9V3U
Rx2EYmpi0jfdxDKPXWQ3vV9xifYBDs2zsotqzZE+Vn96FZQYkEWu71Kh6B9VZ5qzQC/jNPvjpx8C
JaxDhJbAvNGGuF4fPsLiWDSzPklS7ylSKvvMSzOfh25LBOHO5qPrvwBhSHZpxK9i9AoOjt3Vpjg3
Eo+PvB1QhW6Ngc7UrB7nPPpzcD2KC0jLo7y1WP6uJcWcSI/pHU7ibKVl9ntGWKz366huaFwribKF
Rb5zHzG1RRkaIaalg3j9IROUg+w6YTRVndsdxLF058ShtlHmuY0zmJMDOBZs6YKdWFWxPAotTUYo
fZ5o1nxik1Zfs16MAbdU5o9GNF+a2Mv/ef+FvHOGlzzbAajxVhxZvcPGOGdakjColU+6P6h5zxlw
/zaLcQ7+DyOxDYln2CTItVx/xNITU1j1rjhHnQSOh46FsF6SAoOkvZnwtGxs/ntrRoDBeqGHTrF8
FUBRr0pTFS2f86yO4d7ABOlF8+Ytg8h7a0YDanHqXvhn606Dl5ppaBV1c/aEOlt/WVDTRj9vE9xC
09qtvDNW36a7V4jAtkAUt5EbAEPiJ3Y/ZCCy8OvvmWkzjrOj05wHfSh/ZrzPU+Qr8AwVX4kqLfPj
su0QNkrTbPaNyFEaP8mM2N54du5tIIgORAS0pxZRguuf0ehaFQ9t3pwtrTIPdWNWH8PRFC/WnDSP
7++ge0tKg4XUj/rG4iZ0PVSXIDaPDUxzFpk3hMfIinX7MIUoEOzfH+jebYZR44JMWGjF6z5m02uI
i1sWqwp58ynKlQ5ciBjEk6fL+asN3HIDfHNnQHTQaM8up39p6F/PzFbmGXJMK86pMwDyMZLfXlxm
vhtlCRjlLdDZnSXjkqaSTJOd+a3ryVYYjUAueBcqxRAf40z0+6Rt3Y+9OW0FjXeWbHkPaPYtopsg
JK8nVqeYcOkj1wvIQYDNmZr7UzmYf75eiCPy/IC6IMha99+KPNFG+oq8Przir9Q6ZjpASaU/W+Nk
f0GWbYvefttTofb1/wdcd59nMBEoNtni3FVaTiwSf6zy/HUGzA2i+gJ261/hWRsd6HufklSGTIau
A0H46jXvk5JP6DhMcla0Zifl7BU7pJW0Py+BcJksQDcQQVRC1jenZoRJ2ZH/nBsPWmpYd4ofCq3c
jVJs1XnvXJ8MBUYQfhZ8irW5lJJIpQmnojn3tUEv3VVHefbCLHksapk9yVTv9oUabkFA7o1K5kmt
AvgM1LDVpnRCywnTKW7PpXSihz5rtUNkjt2h183+bA6teLDHYitiuT8oHRz6fih6rss9Y5FFnpmH
zbmkw/HYiHnw9T40F2W7JkhK3t282uwc3Zpe813RNQdQw61JlWT1SGjSSIGYVe15mIVoDqGS1Y8u
n/ojeuMgd+2qLRGgyMugUY0MTLVrZ2cISXixJRZ88/ev1Tv3DuAJDZYH/MQFpnl9GaQR3BGebH5M
aQPUEFPQATLeRVjGbsBq73xsNP0Qu4ClBtd5/TaGw5w3I4J357Ed81+JoUY/sWKsn2Dppx88Q2kI
Qqro+P707hxQ+mZ0WBFn5uysJXFMMRBpmFV3Vsw5e57L0nmCT15ujPKWZ18nQpQRkJxdKjao9q7n
pnsjRpwmX9EWdbMvJi1HHL+xEWvAeRQv1hTWej4HeZZ0TzQoZVB0uQz0vOwPXdGjFoYIa/FnKwux
HP+EpcG8tLIpZ67C/3a2RzvtnP6kulRWjLAuH9PZi0/WOP8h+3AZCuA52friNMwfq6GSOgGg2iTT
CVlIxdc9LfL5p+3DH63l2ygLW54QgO+MrNv1Vs2xsTacSUwn1cjVXWypzYHQR25E/GskA8Mswniw
VriIaE6uS4tQFLKuSZL5ZLRUgc+5V8fNcWykw11ImwCUu9a21UNtlkaxt7Er/ZUorT1ghjP0aFXQ
wvvbztO5/Fga8RwXfpd09o8MPq+xN8zSOePYqlX7DJJGs28j1flDa5nl9zMD2GP0wbEsWZdQ6Ke6
Wi0teSonm8o/XIyI39CDyiqMfGPjv1nv/GfjL4NxpoHu8Syx89dKuB6VUFPtUuNU2xp8MSpkDfLB
Eh0S9gF9fhvduDZPH1KKZrqfa9SHD1iCqWKn6WnVB7gIWX+3PEbdl7Go7eQlUrMhC0xRxsimKtF8
9KQcHD/TlP5rp48iI+3K7Ub3i652jX2bdE32ddBmRQSm1XfawYiRK2FsmVYbk11dlbS5VPRzsCBa
tL5A7a+aA3VoU2LGnuo8DC5SEn3f+Z0z/Whnvd+Ine6MtHRVkNujgkPLY/n7/6luFx3Ue7fQ2zOl
I8ELrP40RUOrKFKC94+Uw79otXxw4ZeKAzU3uIarp8iG0ZvWeWaeDA9xF/g8aRfMihrtcj20Pg5G
UvxVWc0furwsmwZJ6wVGbTA9MsHr6Y09GilKrRsnMjDN9k3QkccZ1l/hm+0mKWf1ArwNRocAoj1M
Doqkyyf4z7e0jLb1snQ2T0iGGdzK8RxApG42GkerZIFRFo8NXgDOHZnQekrw9XXhJI55kkhjPppD
HL0auelerESbH7D/HTf4Z/fGA9C5kPk44mzG61kluTeh8oFoQpKEtg9sqXrS7CR9NPoIvEHZbAn2
rYLrt/m5NFxwEKFmBaHveryw89oKnSjrxC+Kf6D0Nh5q2lWPFURFv0Kd55n+/HxoUa7feMbW4dL/
hsae5Y12BPRytYBtpbuQXPEQFErS+BzL+NiF0z8tSl2PYxIX50azkqAmJTtmoVficunh9yD57u+f
lZtDuUiFLf1uj+QT9/nVru1KaNgNNUTo0rl9oPAw7UJ4J4FSV1st4lUZ4W3Ki9Ibok+LWNc6qR5a
T61mEVmnhojNL/JKDZKiKoNirNQHvelPfc/Asitw/4uraKNKc2etaX/C2QErAwNgba9ZwHvJrU7H
h7Ka7Z1I9OHIEeLDWmmHEFAd7+GxI7uU9XLj3lujs5eJXw292mZ93bS2ImL71Agx7jtNIjmSqdaL
qdfOYQZhvwtZ9qdhLPtdK/roaEZ/CLR6+wnc8YvmFrznGyKuCds3q93UPiVpYR+EpvW7uBWbWp/L
Y3F989L8gqzOa4JYAt2+1YEioK/QOFVPQrMn5zA0IUWGTmCDuB+SWK18B4HP2tfbRHsxWzFMwdDR
Ods1nlN0u9nG6Gwjl71ddghU9ERQECeb1deM1lxH+rPLDfXUxvVp5mmdnozWuRA/49vtWM8pehkb
sdbt3Uwhgn2+fGeAF+vnB4y1RJzT5CMUVr5X1FjzMTKcNm6Q29PEFUmAusAt6VGs69Jzlgtae6Fx
kr017vq6Hx5bsLxBmYfRoQIQjc79XP9Cp4qCfDxsKdTdmeTyvi54JoOwcp1PCzlTukoK81RplYXm
kZecHQANG0fn7ig0wrl3SKHdNT6w1KyiyZXRPBF3q0989exzGmXOhiPSG65ntW1p0BEB8c5Rol5X
FmvchJHUq52TWnn5cBJJpkVIoAlgbXgy1m35rCt1a10Qbuyii0xtb/LNuIz+cWcnDT+0dd2r3Fyp
mUHOc1o0DuIdGlzVP6XEUexBgUaoWn7RhM7nGAyw3CEEnHxPVBfNO2FZAgypkhWq80FoeTv6iaTw
tEMpI/1LNeJBfzSdvkOwQKns6Q+FZLkYuPe5oPh+b+nB6m6yYuB1U5Sap0m45bNA3xwutZP9eP+V
uY3IeMHo2NBIQfGDg3h9L1BKNWtkB8xTGYXTa5HN3WvkdtDlB2HsaTwPh0YphuD9Qe8cfTwfFnwp
mRXX+2pQU4+cVp/xzq21rn7Q7ULBzNAwHogrTHzkvGTfeG66izuRbUlA3Nm3dEZ5UOmIUZNcv+56
XiWY8uD4hzXZEKAcZgVZX2wJxt4fhfcMAWeK++uLRu3Yp2DRndM0yHxPZ8p8wn9tq0T9xllbnQ6K
ScS2lN0XptkqQ0i0BkuEGAZYisQgrjAKeMxRw51patqDsNPsx5ypxodpVJNXj6X9xVsXB0PTDr+Q
0JYf3l/VO1tpSZWpzVOcp668zpdFjvVbq2BcCWT1ia7Ipc3wEnIhkcZ9OD17ipEe3h/yNkainrWw
OmFdQGlaBy5RFNUWFG100EolvHS9Z+6T0WwfSnNSN2712yVlNUmPWE0qoiguXR+UpLciQSyonHIQ
D7Yve6fWg8KxU30jtL+dE8tpg4eB2sQDeVOuc8OJ5lirnJRmmn4U5PqZ74hG/xKO3pau6O1BXLYO
D8XSuaKQtDqI9OjU0ptdxgrT0tmp+WCWfpG5lQgAQsWtr5pN0u4Q7ZEGgvqp/ofmU1xyFtg3EkH+
BL2/DgK8ap7bSCujM3bTrl9TUQ+mSXz/013CIGi1kkTTLaMQer10cVJ0nYnE5Nlpa9svTKf7DB10
3pV9bG80ce4tHuCLN3Ail/ealqJprFmFd8G5qgr9ocHq4SC6wnqq4kjbOG53h8LNl+gJIwfSwOtZ
GRAYSYk66O59+bFJzPqBUvKX2cnFRiH1ducjVwMyenENAZi0fiJqr0vjqPWic9eqyqVTh+KXFptl
8P4i3d4evHXAz9A6ehPpWS1SHyZThp5ocXYKd7GZ7cvvTdeK37Vntc9TG3UfBAqBG8t1O7XlleW6
WiSpUBhbtdsLiUtYZifAFV2wTDCG+EtYds7v9+d2ZxgolxwvInwmue6ATfAceLm7GtO5lr5GbibP
PU/y8c9HAS3Ie8A5Is5fvvB/Kg8xIU4aCtAxYd53uxoo5i4vtC0Sxc22I3gmKALHvqihA9u8HgUN
2YXQo7RnPRvCXW7zdkZaniHM8afI5TcTCNDRS/Fr4e6vLwdwcE2dAcg7dUPXvRqzVf8cauMPgR1v
oxCum8Tq7IAbGjW57yDJ+FFhi5LxtZxRhp0Tu9uIZG+2AOARkFn4aKBwRViwfNb/LE5LQMM9hFZL
N2lVMNRxFHjzpgLS7eKQSFN34j/0tsCrXo9SIojiSQHVCtkoQ9sns50dvcIzxkCvcQt5f7/dG4zO
Gb0chAAXCPP1YLaJp0JrhN4pGefYfixdfaKSWhYy9HWYuRuX+E0FanHaXF4JikK8F+v3t1bmupKA
GU6WKWzfztvMr6x4r0zF91iWW8KK90bDcI8MijNLt3V1lqZBQXI7msMTSBb951RPmHlmtfLYkdlF
vhVZf9i+Zhcu3Hpq29Q/aGmsEx2171VPAcJ5NkA0BSJvun1vlbJFj7mryyPx5B/K8S0jLv5dALVg
IVBNX1UEkjyyuhGfbfw2B+sfVD+UDw114Nf3N8ntvl/OFLxl7lnIUG/Vtv/s+xy2rUYrSpxRdNI/
e3UovkEvEg//l1EIzbgpFjrFai4lJCQ0r4AYeLDt97hSU6AT45Zm2s0TRX2YxVnqJ4vg5roihz0Y
Xgh215+9cnZeMjUR+wEfgycjxegps0e5z2vtDwGWLBNZIM1xohcUJWA+XJ+y3GwsBZ3o/oxYXXHQ
qiwN1KZHMBrmQPD+V1yivat0YjXU6mrvLVpeDT3hs16486thp2Yg4wX9rRlJkORT9sGTcf6YKdm4
f3/k20yGQ7b0dEgJyc2oQV7PEqk/C+1uvT9PQxs/ZjHoOtPOq6B3M9x9QrS/h3b2qzZ0jqJVBgTP
4QO18H3BTPq52xYbP+j2biNgpJtFt0mDzrCWyeQj1HMz9eNZc3FTAbupvDiJW+4nJKw34v07uwqc
HxDkpZ+7dMavp46IqjA6M57OQ5vmR7iStp93w+hrU5Pjc1XJ/SBiY+PA3B0U9/aFqY6B+5paQG9h
zBVEd86YY5ZPETCxQ1abw5lCv/jgIF3+O3XTrT7MTWFMB/aAHDJvBnW/GyAQiUxUNFU2nO1YLdKX
VJSWj2jZP+Fi8jWjeb7L0fP2ewBD2nGwnE2R1zurSnC5ODcgs7XU1a8/tVUlQ1t30YjuXNgfJkcm
gRgispw+mh43dvRyLleHiaLmokblLJTkNYlo8KgtTNIYMZ6K2tIvo8ax/KhP8o9atqjbGOkU/iqZ
5ez3mh4rQd6ZyPnPg6DCFDZpZG2c7nuTXzoKrAFcI9p915Ove5rcSI7gwldg/+dYg7frRuXoqUVz
3Jj7Ejav585WRtCTqJo/V6fZXoxM7D6ZzqGoJ4sOSf0xzX/ouWtBtq3T6bvDB4cvkWA27A8Yl/gW
dl4bLSvt3oQNdBAJT7AfQRT7esIqHNuqGDhY+tCCocs8r9/XduxdLL2wzkmk/awNHaWppJqS72km
HmPV/WxHZpz5mdsePL0wd3WEysExEegabkRPdw4DjBeWAXEvzsI6Ke0lfHwrUycexl63nizKxNZO
UA93/NySs+4nVvNZF6EeByYyRYlPfT6SG62Xez+CN5MAZxEgoG5z/YkSjPi8QemmM69QMwW2i5xj
YYvwUUtpxbhe1u9EpP7bOE3+c3Q7NFPf3ym3YRbRsEkjkxufm2idsiCw3Ag15xpK+pouZj496xhx
7gqi1QdRi43Z3nnf2AfsBZI9GmtrM/qixuzBSVN5boq4fVRFWJO7CKgZvimjZ1ctah9h+PZcE/tt
pU1rAbLlHUflAc4iJogUPddwwTBJ47CJS3mmLlocWvQK6Kq42LikSv1BCRHANDoLCw0hTOEikNBU
r57a4gSSen2rBxUOhmdjHttjlPfjXm/sX2U1VzujrLcijuVcrE7v/7A8RDpvTPnrTeEqY6vj+AEK
j7U59Ehq+F1qmhuXxJ2tt0gOs/qcTxrzq7jGqAetruJEnjG6i58VXQeoUUYa1gKzue/HTKKzZolP
Q581v3Mn6b+9v/PebM1vZom0noWjDpSmdfhbOMij17w5gEf66TiPbrTX1VhBOAJN3qYK+1cj8rLP
EVfqzrWA5rmRUvtxnpiHZFKcwJGO4cvI0nZp1k57l6LqxuG480ZDFgdIoKPWiJri6sJuE+Tysf2R
Z/w/51M5yvl18tDo8WOjaWhF6mH7Pc+1jUR1jS1726jcSYuuEhAbypDXy9+IruyGQcrzqHj1zuqb
zB/icXrhd35i72L+WFfl3qlCLzCdxe+6VofPoramp4E6I4hzZ0v74s65hSeInTt4OhVE3youbcdM
kWESz2eaFbSE1XEgA/SUHumGLp2yo2ic9mDkNEhGV8m+vL9R7q0CBRX6Ojab5IbyRom0b3R0Wc6t
qg3/SANRascg3m8B4vp17sWXPM+8/8siUAtDFQPBaigFq9OBzlpu4AMmz67Tq2fpahz1vhWqesxK
XUVB2eL18PU4UXGCy6f4iwKHs3zMUNCzEP3PmtYn6XK/VpjHf3//g9y5s4mcENHgx4GK01ergWZe
6CBQIc9gWRHtSFMo674WO/Q55ia6TMbUtRtv5b0bic4CIRuYCIMm9vWWxNlVLRULQ6G5xUtDmXL7
09zPxUad8xb5wRUN3H+5nJf21Dro7xLmVoZCniudCnwQuq6312RELK6MVZs+eo7QP5aiNv+1wQz8
qyB0Fh0aqEbgP3pd23JEuXsSAcvavFQQc1G1uZ72ZJnoIyvNfG6M1J72Sa3apl+PaKruWlSXDmrG
Crs4QP7lmUXaIfGgqz9HZyoudt9ESAJibfJ7TJxGbn2pO6EVcTxEKPIj/nddZ+q80VDCuJvP4WiY
Xyv0JVRgVda8H0qTOMLSZHH2eg+dEvSffmdmfZxR4XpMvIiSVw938duMlICPCpjjtwgKbKRUb32L
68sdAhWaMpi8oNJOfHP95Rp1yj2tLNSzTp21f+q9UHkdqP9FD6YwqeXQo8+eS+5RzU8UL3m1prL8
u8oV6yJsjGSbTo6f8WH2pv1CUeafbzuI841mnhwFhVEgMn3Yb0Qnt5v8+jcvf/8/lRJU/m27qWJ+
s0Txpc09Y4cIovf4/um9XTlGcQi36Lve6X/KNlpwpKF6NsBZpOeM53Hcu2Vt5C/qXBvp7v3hbhN7
HneEABakLnBGNKCuZwVDz0sjhz2szA5YSqNrjJpnM8FzZnazQ9c1l6Frxw+KIyuCISqKCw5dGV9z
dGUqHMQmNMTf/03LkFebgxianIQaGzQ+bpXV5pjMfE5D3ZjPgEHGyh/KMt+PIGGwNaOocFKcanB2
jVFmagBMJOk/a2Zc/3r/N9wmJ8uPoP3Mg7JAzdbF02ayubHRZDhXNXqk/pji2eVHRnHIYmuitGkq
w1mx9JwczZ12GWJWjwhbuXsnpgSadgr1EUXmXyaZ1EE8oZD+/u+72Yz8PDxzINqic+jSpVstW4q+
Zzh06jnn3Ba+Eae55SP2YkzB+wPdvO3LQG+iZNAPqViv9oerKtmcIKh7rsY8J9Ao/oqm6ZvSKP8I
qwoANh9stTy8P+Yt7IsmFsNSVwM+SDy+esLsMMdOGi70WWrA1Hddr/RfrKoJQYoMocCgc+qbF2Je
pQD0lhqpPxeGXfgS7qW6Mf/bR4ffYvKduUrp+IL1uP7S0ohLmjRSPTdm54kXJSaAetJ4RZ9FWkbe
oSDvS4PeNqdwD4astlD9B99DKNiDO0QX2Pz2/te5s/RExOQqNPyWPs8q/ouqXq9himjn1ujEKfTU
/mNqSW8rO19O2eoUUngi/mZ3sdXWKpBa3/ZTRRx6luNo/213JfD6uFSGOiizyCp2SixF8qTibaAF
gqw83M04Y/yMO096/tRLGhx+Wuo1ph0tVKUtNsMbF+fq91F2pX4DuZIsiE2yWhdqYApRwJBd0kLL
rX09alL5oKO1FZrYOo74kGv6MMkPJf8fooJeiiHbIXQIRU8V2OJsrzqKFPscaD8k/CxTmwcR4/n4
rReRnIKiLvLxa2Kk5njQrVFRXvPQHcQ/rqzm9uKFiWN1fqonovpLGCmtIh9ZGstqgwgvomKGRjca
ZRCVLU73tpyz6bcNviJ6Fnhd9Oeyywpl49q8vcp58SkdEQrzrCKDstoYSW1Pupii5OJmUgdCiOTP
32ZmGz+mOR3BZw660EBUWx6IZ1NJje8ylTDcGyNKi0DvtLh4hRojjI2ralmI64VaSmygJ5emF9tp
dVXBqAzTJsnxEnPi8aW1uu4nXQbOsmYro/cSO5NqYF+DHeHD+wfl5uqivoU4CwkT0EqQGqsdokpq
S1Gpx5c+hsf8IMY6co85MmxYipkiB8nodRcoVJHAQR4t1Y31uDmnFFIBY/NfehKQOFfPWD5WBE62
HV9E7o3Cx2h0+Kw71RY34PbzsvsJh3nEF/30NdLcqXhmJkstLyUi5e7O6L2x+ahmSLf+Jd24/Dck
U/mF2xR2DO9/3ptIhSeaVgDsHm4HUITL/P8TDy3CPnqVILFST4n72CiecqywGz6aVqVsBEW3n3KJ
Bqj0QxwFF7ZWLfKGsXBpslQXKWz5oOOAeozRBw/en9DtKNaidb8MQ8GLTvD1hJQ41yvRt9VFbXIL
PtHkBJXR1Bux7016BqtxmQMyGRyLmzpTN8yhl+lddelNrzqiotgfR7c0PzvD4O11TSHsfn9aN+HU
QqOkkKOB3gbRu8YQ6Z5b9bnRiwuxvo6nKFkqBmYGmMqDtBI7fCEQTapPEbTDaY+GkTP+bL0mbraI
VLf7BZgKlFjyJKjoYG+vP+8we4ZAYq++UNmtHlShy/AAo7rW/N7RNmkCdz7z0jlZZDWgF2IEdj2a
pZcjZdpYXBS21L5siuahdKX3MESGnvoaSFNtY/vcmd/CbaZiRvESGM5q+6RZZUqgruISTamNZ04K
MN5Lnfa75SjTv++v6Z2tSjyywL9AxQCUXI3Vu5OaSFUVFy0xRLczjQjTT1XvqdS/P9C9z0hnGFj6
0mW/qa6kGgaJYI8ETqmJujOwITtTmhLPet/RGcjGSW4MePcrIqX6Pz0ICpDX66a2g+smchSXaiRh
B1usPqFdOT/ZLqHm+3O7OxTIM3O5GAmiV++Dg299P1tCXMbQs4vdLFWjDhrLi7zHuHPG7++PRtGc
n371EIJPJIx0F0jfwqReHQCIhPlYYot0QRAZ12NvJwytekEHtzhjbF8FBkLP31xbOSvq+CuFRL8v
Zq88SEFZXxJl7tw5G56nHqCDjzvp8Nuchf3PKMudnDJnF0e59hhD2fJLQ4ztDkMMEgM9yTBJqzTf
6PP4KIocTdCu9JJvsSbPojOcZ6+3NZJ8RfGrcvHpzbz8Qkl7Ok2t6b40SdzsiXYHXJKG81B3dHWV
MJcXmfVir8a2i76Vg+LfLONvidRERees7fdRFGOT0/cB/6rhoPfKj6JNn+2wnB5qFYm2MQn73E+E
U8S+E7XNBSC5FgWp4RafSsNqToieZKdsCtVjaTWSm0INfSQzX8rQzff8quniYkp9qPtM1n38SPNy
ir6lVPFfkQGcfmuiCLOgll52bhcln10dj6397EDLTz45Icibp9qe+VgeqtneFwvPmDQAD8jyLN25
z2M5aIOfV7leP3jSqX430xjHfqPW+GdVmFxmB1nYlKj9uNBzVmQuiez43mYpLtC8tdl7SiLFKbEl
Es5frjmmyYM7DYu6QlcMYxNfOp5m+dlWobo/YLZiht8g+SWtvetTlCWsndpr3fhgOVn97zBZQHXd
eIrNAypmU3XstEXRTE2yODnMoPuJ3eAikRFztJp9qOAcEBiyHZMDWmNi3sOUnU4KFKFfet/UmHVW
hHvD3NjRIdZGfdp1TodG8tjJSQ/UVHWrndUA0/U9NJvxVFHHVkU3ecjFQ5e3cXmaPLydHqwu0aeA
DKEoP4+wBbsj/eMB7cIwpxKOWoVNgIDrhXoGwWVpx7xMC7zA6rTWoVm4StR+6/K0UT4bYTb+25mN
YX0puY7aYmfScct2WqW23iH2Mmc4Arknsh70HGKpNNxWUGzjjT3gXDCUe23MKoTIxt79oZsFGgwg
lfrMb2q7xm2ICli2HyzhfapLoWa7pJFhgf1amFS+6UVjfqzHrO6/mBCx5x9J3Mrkk8j76ueAmZB8
ECKRaVDWbWv7TmXVxcewdQpoOUnqQFCx44ZimilTEgALLZeo8dOsT/UdVuF6TEbY5vlPo45L4dMb
GIzeH0Y6Ckiap/0rAkqu+dRnUf51nPIIOC8Er/ZDDWrPyAFSaHrHMItyltEWEkosqnPhU9RiKnax
2tqxlxMUut1TZ+GSepnNiopo2zl4EiWJPY4HNIdl/hymYdx/UdxK/ZcwvYmD2CJr4wDhT7d3NSEz
zC7Uofk4GbLpXluvq7tFXTNXxwsWPMLw8R4yB78gm5mfnCpV691cWRS+beEuSlrYpXtt6KPoM2SP
7jyxkVyUbuyaiuJsUH7uCls5Zah/uR+rcTJiCYEhyp2AgGyo/jaBrXhf4rSr40DMdm3vlE6VKqX0
vkeTb3JGGMxYUB9lZrnj36FWVPmzkjIoDiF6JA7jiD29boYuDzw82ZQWcRqn6dcIYHRxMFNzGHxs
73EXCpFU+BbLSDS+5SRx/4L9sCx9VWZjf0IgrsyOCrG2EpAhWBLOdG86H22JcNoOdUfT8VWnM8Ve
sm6d781Nkz6ZmVP0Qa4XdbW8WhmBt5VX0T63zWE+StHlxTlEgczzw9TQxWPfWPp4kYmOgkNvFbg5
aahXQXUp0yaEQblUMpK5VvUPls2m2CVhEeH6bOK4dlRVWRePVNxxIutnSg++DY/6K5qAVBxsJYbW
reSq2X/A/MhQ4aePurfzWq8tzggeGMqnStWT5iM/pFW+jwPs9YujhVO8L9ng9oNT58YcUEvp9ICl
dg1/brL5mxUhvFexvLEZc1tQ+t45rSmtnYPs+cgZCEPd2mFl3FpBUWjoV7Ppx37vjKl0j7WcujxQ
VFEnH0JbU0ou0bSXvguafTwKE7qZ35CEdn7ZtbP4IDUTdpQ2Ifvnl6Llrmv5l1UPchEdfCy11CpO
rN2UP8xNQQV49OriazQRynKoBJs1q5vma5+mXhFUaiksHyR9+1MgFvQ9cp1Q3TsdakgoI0K8P9U0
ZHAojHTu/GQC6Ie8XB0Xx1hCw/DJgVoo51UJR0nJB1s+Ih8XDxzuqsKkoaoS1e9AYf5QRWO2O2FB
l3xQ22kyg5FrUv1UhTX9imyqZOwn+eKV7JbIYfpTkeTzfpJ2Y33M3E6mj23WdzCV+kExJnqrUkG5
zozTPt7Z3eBlv1OzN9tLrXh4cnFphcJHXc/tDpZRGeeqgRox+6ksZe27U9kjujqFs3Jo68Kcf2up
m9UHewqdH0NlVW2AhxjFXl0V/eSLzgxLpKnwkT2iExHrvibUEqqKxNvWb/XJ/DSXc1kcLH7h6wy7
v/1RzxpiBpCrILHsuDry6qDC3/mWqHNRcQPNc/kh6nD5oEoHiSegS9lGR9BhGcCNMZH1PuUrLCco
i6SvTHXj7TBNos0vh2760YCUmQ6Vg8jJbqi0GYvMcvT0V4gKffFxQNWrbsCYFkm2K6ukV4IIdrR7
hqBufJ9Hy0S1XjjyuUDqE4BmbhjDV7xNpvapm4es/97ZMjb9OeqV9hFIlFP6iTaB7mhcK273oHiz
/IgsUpoEcy3geNB+7OfHMG/n5LssVac5tLRWkx0qVP18Gc2hHw+q2zZuMJqRJ58to/a+OGZaNg9h
rent60QF097ptRU2D42zmDrXVYiMC1BWd/iI6UqaHzLFnZUTj4n4jho0NvRelSX4hlIk+YsyUhoH
LR+bdraFluJDFs2ietZTp3R+kP4RIhidY4x7e6iV/oLhnV4eIxc/ut3c4nuwn6wqz7iSjCq6gGIo
8JPgdDoP8CDVfFdNkakfUGQjFKTbMcz7mUhl6S7T09q5RW3FfjsZ5nw0az3KX3SjQ7lyKKOhffTa
RmpP3hw72DSVGshzydanqyBF1h5i1SrtQNWyejjm3Uz48v8Y+7LlyHEsy19py3fWcF/auuqBm29y
l+TaIvQCU0gKkOACgAAJgl8/x7NquidrXibNKq0iFdrcSfDes0rm09c1xWVxxNUPSZ3bAFmr0KbW
2xNa9ZapXj1YQfO54013JUHQnvWQeKKIycJwbJDA9mj09GaOF8dIAhv0jXfDUy9oSn/gBL9tmowP
pkXGa92Gmz/sQg9DWE3njM9HITHdVj1tpPOEXrMgLUOlGqfLEUaxYNBDNUtGtsL4TW8/aKZY1ua6
d9DJ5CwdlwXrJXI04AHnsnYmAUp1StGeWiRaUlOuHnGc13Aj9Bdl2vefnEZObx7xkOVfupFd1T6G
bQMt303L7bE1rfdjckLovsgMtC7PVEzWGkO4sPfZEKIgZhrH6ap9nmUHivK7MceAp0QFeX481ghH
bZAcF0R9hgeXmF8j4H5Hj5GYHWDN1/Dr4RXpdmuPKx8BgmYyZT9Gw6dn3DEqV6bXcM/nzXlxMYAl
OS7daC3nzUvHYo1Z4Jyd1R3aOpBcH3nAelL3rhNYFEE00QivvTNqNLxMOAb6LUTNEo3cdagaHMfZ
EfEoAqc9GebxEOO61/nmTSsib4JueHB8G6cYwDD+nk3gyaDsse3ZPO4MjfBvvsZQlmpQLFY1WXKk
QOrD3HF6/wldAAHbh6Ibk9yxOH1OYrNxlocCCY24TTAI7/BOzaQErLN4Jz6Q0J70plANtaYB0iVI
JFdcZ8nW4pJB9iFOIrXK4Rj7ieAHDByaFwzVy2i+INp8d5ufmJ23hQ2tCUj1LY9XHU91J4c2qAzy
f5tH3Ats2cm5AQHUoeEoxTI2bPxu9Oja74Zbik2OikokTRXII10eg9br2C+CpKm59JTDmrUYhJQP
nHby3TYsREZg3BIhcRAEOj1xyGJpDhDVQdUvdklGavjpbsshV5vb4Dlul/bSudkM+tmAGz1aH0vX
DlhIRu4zDFRBna1uRstubDa15pCOkem8tgHH7AUdCatcC+P1XnO0CULFgVDCoIz8dmvOC1dSlmzQ
yVbEDKrJAv95UJdbZVqwwwgHAzBmxrQ9wmSAOtbY12BuWbKFT2EnzXiOmZFr5TOMKD9gdpehBTfg
xNk3A5Omz0HbRDADm7lvIahyBwoPOHSWzjrlUFCIGezjkKk0R7DF0n1CGbjJxz939P/1uf4n/eYP
/1zG1T/+C3/+5MJOaLLS//bHf5zbz4kr/lv/1+3T/vuv/fWT/nEvvscnPX1/6/OH+Pe/+ZdPxNf/
1/cvP/THX/5QjXg82sf5e7LXbzX3+s9vgp/09jf/fz/4H99/fpVnK77//scnn0d9+2q05eMf//rQ
4evvfwAs+r/gitvX/9cHLx8DPu9kJ2pBkn/8v5/0/aH03/9I3b/hGRjdsjqBjEIdDETKfN8+Emd/
g2AXTB0099io/sw0Hvmkm7//EQb4EASEUAUhPuKfH1J8vn0oyP4GVgnmWBi7ACDfotb+zy//l7fp
f962/xjn4YEj1U7hswG0/QVc+WcQ5M3Uiu93i7b/d+2/RU2ZELBE7tU0jWuetNtWtaR3dlBv+vsA
wNwIU0roXFb0Su27YDKHJGmj6tYHtAeGIk5mWvqvXvjOPXaw9tbM/BQ33jZBpuFIlPlI76B730BL
Es/6jMTO6TfKVxAt2E0eKaOxD7+XpVdDHi3wS8/zED53CK8TxaoaWK9gG5l2wxq8ytQi55gL0j4k
kDX0uJtbqKYyMoY/aJiRTw8hwEeGTCGB2wN3Dr6gQ+6xBwKmiaOtwQGO+hdO966n0nru+0vCG2ty
riP/TbQs/EZaLN0p04y1i0fhwV+z9SBXiEQLKLtZtakkfhwa6OOy1t/wbEjUWwPp9SGCsf5HGpvf
Syaw0LVLL/agDkKNPnOKWGaYYJrnKBn7o8sDLL/ayE81DHE53eoZg7W5R5NFgmXb+m1Jt3Efav2r
nbCP0V5sJS5AxJ4HeAYnPAATFbN6TtidG1g80Hu0GLWosYHs9k07n0oO92m6Ojmm6fndQSNGyWYa
Y9xF3MVs6Dukl9Gl3c5euKcTYDCt3UIy72qJeBcJ+yE0SQrHB7wUDwoLur/d1N1e7kNiWqxpXG2j
xAM8Wtd8S6Zf2B/ggkZ0DkREgCd4/xO8YILNJ3V2cIYB/wym6rbsdjAYTDHXTxi37GuIcOguiyo4
u3L4kfbxEOBVNFXo2n0fo3sAHQhHpMKEx3GkX8agQB2TRNHNJCoG+e4xhu6mbqf61LmTTKPs2RpA
Snwbiz79BvKJp/r0OCOLY4+KiI9ZZIUnwzSPVYaNZoACOoDDK58Hu+9M8wPKktcmits+lw4uQ2BT
6Z64QRXfkpAZG8wBoXTQWuP+mvduo5zKxDbJ1ynZbNFtzP8UCI5rgPBlFkJjF5fAo6NjpwCbuWO+
mg9Z1oI9xLIWzroteT/N5WC9qWJ+jwsCCvlmh7Dd9Fm5fVtti59gbu6um9/AG6MWvGDSsM++ceM8
MuiecCVzTtnkz7UTkYTmZGqDk4nmaxsHSA8DylMBuV1qBpeVn3dDs1RAB89mCp9i49sfaJNdd6tZ
IV0a88hyVZMoloeItPqSot7+YVMDeZ0h3HjT0TVqLNklk2YQ6cbZ09Ij+Q5pWwmGkbSdHgQ+guYm
Iw9B2AUYM4abu8VZppctXnO2YIUJ3XEsPDDOaHsQ83Finvc7IQs9MJcUs5vM+5u7+N5t3LXkuhEF
NiQFfW7HHmF/Ekc/5FuRmiz4cBI2IisIMKvvQQYVjftODVcDr2Yhk8weiJLxOXMRSRIRse/RaVAk
63TGBJ/RnGn3ZZxmJ2eDVB8RZTn0H0XfAZQHD1r6wVxsc3aZXAuIbkn2DiGlzOilsw7FXTKinbIT
oOn7e/hlfiunAWpL5YarP8Jpk+qcuuaF2dUtMHngyLEH/KTr2WT8rcUaD8KP3fdM/qQBfp1hWo4A
Gp+8GS8kXfySiaXox/XY2PQwzmPV93dbQh4hGLr0dj0qZIMEtHm1KLbI5WDIxXprAeT2vV2BiqNY
lUPAJV5btpRB3B91PH5jfo5YDil4d87Wbdv3VmKlw+GcYaCVmfszRtvmCaUm7BoAd16Mh9s90U7h
TazUsEWTgXl3Szb6sO1j9dW34b/jO7LNQTncEsNxt+KKH3IMdsNZbwKNW21pkV5SAGAbdk7olSbt
ktJF4Hzup+N+6CNIU1yRu9va7F332UEx7N6b3Q2nQXsMpg2FjUASwPXPAN6nMVc2+uFCKR0DX7JJ
L0qslAPesB6nn9uUTti1J2dESB9gvJ+dVD+toyWkhL4t+4heWOqbPEDoSBG0yFAwhl6Dwdr9HCI3
e0sodA1d1TTTWFCEzzyLVr0NrBN3SQRMz/3h8NuBSOad0kBgUV1xxLa7IxxLYJqeHTYUweTgMZPF
92wREcZXH1tGBM0NvkkNvwi7YMfVx0HiFsq6dx+mB9xzsprEYkskd+p36w89wvW939jigvfV8bDX
8egQy6grwOz8yDxkB7Euek+HpkodAthkHt0fAvlOoXLu13iwuIAbcQVSbLLxGOvfKlvVK+4OHIRt
bC9rgmj+iZlx1zF1SFREd5EyO+qimCNu5AXc3MN2Q2oHQV54FrwkCHs7qNs646ONoGRLkLwR15w2
1WGsb+lbY5wTwmEqEiIVfLFyKYmcl2M3CwPcBPCL4m30Mkxr+AAb2PCwTd4uDVmUE4eoKtS2hl+y
K6ZO/5Au6fwcz7xw15DkAL1g1YS9vr15Z/RhdgXPjL0NzSYs6Da1Oe/UHhSItweMjxpehW4DlOSU
qOtC27CL0miPDl2ueLJLhXjrM9/cjay/BqZl+WSDU+wrvVOW/+qEfAfxD7eUpbd9vYOiodvqhk6X
EeUkINXvLdI9Str1ttak2YGXDAseeb91lx6CGy7ViFu4VryE+F5pyWKwM5oMXkk671FKPhSjh/gS
yeSL8NjeoxqAr5LJmYvEf0IAo18DP2iLZurnkk8QjHk4bbEneIWzjv6VuuhwI2aFW1FrVioSj/tt
dcWrDCTY/GauYmFzeL90Tppk7w+AdjbfVmKZs0IoVqMItKI8bSsYl8IS3E123yH0jA+mHkW2HONw
qMAbcAjPu23PvWHnowCt6k1Uw/2co1+D5/2NwomlZ/JuCe1OUbJbp7HuKMdK2G2qDLX7JiKsVp4v
dz5P884GXr3GeDL5qbiEYftMZqASGOHODpDggtNZFhB/pEAdHaz2XItqiUHt4axGNy/R+xG9EhpW
/SJ29WPb9F4OvzDHU7wvw25CwcTY101I+op79wRh4tXMMD8kGTkgHZYUgcJp3COX25KtK0LlPk3O
egdnEpZez7v4lAM5HmV2JyjBmNW5b2gjBmuwogZw8tx+b4JbxTnmkTONMTXNyaVF7yBUyXsEmdBD
YjAsmNnewj2WZzLikTWY4X3BtH+AkROA9NJc+8avkm0OTzRqG5k7iR6gbafuQcAzg7ymNEN4lvLe
KBB1lC9Nr7hn9iCwy2Xo/dKbDPtmbqTrtmmTfQTgroztjEuu9X/NCefXrZGPCv78IuxMUilMWLA+
MDx/cfgmUFZBHJwJUyDwXeUbDK9AN3YjbX5zeAwenQGg+rqMZ93LAxJ9cxNCkkqE+nPs6QtXO7Z2
BwSNemu61GZcD04zfMfbDAt3k+39bX4ftJ+eCIC5asW+UCP9svkwiHWs5yX26rEHcgcWNV72yGkG
VC/c7V35bQhb3Ep2LQ30qcVqDQ0tBjZtcFlt6ei9ZDL+DIivdhI9gkA92gQT5NgWDPpnXCIO1U/u
RFAXCsbB3stl+hnJYTWl6HrvHTIaADEt2l7TsBMPrZeuexYj/zRrD9qTT0li71pkc1fo8ZZPQxsu
1c0a8zWzhhcT1us7p8u2YqEeA/JMeaUEhE4S8OU+QhjimGvpf2s2IK/RZpM6RjE/2sX7DQX/J9wM
6N8U9KQQHEGIfI9aTh646EUF3DjZIbGA7/vod2Dw1GjC4CFN7Zumblps6ADaR5y/DrfdJB7BTXWQ
/+V4sZe6D/1fjRr2GV23M4bEHezMVQKirKC2nXPSxafRcb0KErWhkr1kOQDdpQCgESPgD0xY8I0Q
ZQztWu3XENUFbuqED84cwfbzsGRBc3bEICqd9OyRdTosAN7tTWSvaRs8z3i5z0gYwf/Ee+p+wNyY
Ix3sCwpT7wGZQTyXnX3dmPo1peyqaHDxJAUinnjrA0nkmENwj4eXmNoyRltvLkMzFsTSkYIf8teT
9SJzDDDFPGzAie8pYn0rD5WBp4hmwZ4lmO1FgtyeKR3cy2y8Whr5m2SIVvXG87C1QOwbUd0sRaXE
85zOmynDqZlv3yOoaN/ws5mJ+RGANUVsqbM8Y28M8XxtswKL7PwbzZLkmXDqXaNlNF9BC/ccjPLm
4oNFmnEYxP0vOhH/riHBLKoxnkkFCeeMyWsRyGiY5e4mu/5so2U69QHaXRuG8QVQ8qPotX/Y2q7m
U58BQGX5HIjfMbKdEdWr8i7CW9D5/WvjOu2uWwCVDov4CQ68mB2ylWjcwLNuAq8BUQwpl2yOnByR
yIcAgjw42LccHakGkkvbFrCf1tp2/T6d/eWuY+IwL4wVuOvmy+JSUYcmFiVFLjlUhUDXyOztk1Z9
6hCwKcpiS9iK4dhF1Ywj2cuG0oFCQ5ULV4My7nlbvAsYigOIPrUTzhAfkagACoTQws8URpNsqWCB
0CX4UdAsGUD0fqtT4xfI6LCVpNvPcUPrdB45sbxHCn52DGNTCbgs3lLDnqBEGg7h3IHZTY13MIP9
NQBUznJYjL86Mj0BcawTGeBhzZKc4lMzipIxx+nCS8sesRgc2LwHKFrw7hA7/bkdxcHCJfcB4iOq
osZ7a6Z0j2i7C1bUrUCE+vc0ZPWqcFJq/7ZYAggYNy9foV6jmWcr4yX0rktIfOKc+qDqtSzncQqK
sVNVw8EsQR4QncIB0CMqCFd0kbtpHc1D0Vtxz/VY93g1n0QMAGXw4/2chmPBN/CP8XByUWaFmiZ4
y0jjRMXkuOQNfUcO6O2VqyKRg1fxIALmrHXwsNo0KLyFIpFBI1UPg3N2ZjM2zY4HEiGu9lGBvfhS
I4tLmUBevorMe8pGeM61ue0IMZ1tWxufTxWqmtbcMwN5yjIxugXpYXACerXcrdIXz4Oe9Z0LQfhU
BBQiiG5ImqtPZFxB+2tqbJN8ZxBiekj70Ow7vpFyXrwUDd/MzJ+q2Sq0pPg7V3QfvSMjUsKXgXsX
dMmSE708iWlLT9SLp0PkagwpQV/7TcMripCGk7XdWxAtD1ogsLCfrXcevGV6kom4u4lyc417OId8
AgvH6nZonkkMmABUlywzNQgGirYDuEKxcyxfCuBprHZXGLEpzGOvxGLj9jl3dnPsLl8hw0xTiT7N
kzV4pwGeqrLH640hAJur1/hvMUjYsACBJUq44aDhaMd3sKq7jIT5mAqIWcDBJDFamSKwEFjZZzSD
KofXsO+RQiJz+zisa1ZSULQ7ZxvSVyvtW7NiUEPJJ98bTGJlFODmzmYHSSx40gzCf+ZWn7Tfjbt5
AjBjJ3DUlvCzv+HORNTCEfJ2pxxXxrDyO7ifkABdWwR+vygcanAd+3isjv15pl9LHOBhRKHwQDPR
eHAZupJFApTE6/wXdxZhieu6z2karTkgTHtwvexsUBNfNcHqFwiW7vF3kbUAM2K28wiCaVIboqnW
4z9UQ5caMDtUBs0M0z0IiN1mUViJx43PsiUfw8HHaZJdeOwOhWqHX2vvDvUIMLdy6a3AOemOjgKq
387ziJaR9iyM80nJ+Egc9T33NxcYfU4Ea16nLOpKDy2sRRQPUMhsrf/orvShR/nxa7rEeNyj6P6G
gsHK4PhRydfG+eKew3bIMn1BsbOX8yEJKu4mNYVUK0Ag7Wa9rMREb0sbdqehv/WNtAyzDpJivMW/
H/h6hvi6qWblXTGnNrnwIhfx7OmrhJ2mXlusxQG9I+A5BxoiR0SkD0kS/5BqvSIg4YAn/2XWqlpV
XEeSl8IP9wqWosK3CKVNQU9v3T6JzTPpJwYlSrzK2vPdayJBVEQGCFg8MpUveFDgFm+wzwYY0ehK
YV+mzQeB3YtgJF5Z3fYt/Umb2ZZGNTAuQg9Wq0BhJtMDJgs0JcMzefUUdT5Iz5ozJBtlg/9zlMZN
yoY4rx7w0W+I3TZYRoZjpPEZE0Q3ENoFTU26L1QHH7AGeiVVFhvYUoORgJl47iEUWPYAZMbvsIHF
3hAqC+70tO7HsB61Mz63E12KlaXJbfhsqzab8RQBA3pZoRNGKDISMYZkfRYDMMpRTcsbfkV+4EH4
AxgvfroR5eFIze0LWBXHHUEzdO1PaYOcU3MdAUIU3Y33Sxanvr0ipQRgANYdgALI6mcjAFS5E9aB
bk6Wks8rok4XQJuixWuEpJn7AO83ECp79YMYwGCjll3gZTCjTl9AYprK620CgaFeKlg4ZRFBQFFt
plveJY7DHKfNczSFh1iNV5aIx36xYr/ZRD76qH/PMxu+DXaFCx5YzXJj2hsTkN20uqacUYR5nYfW
v7bmdnyO7S405CcX9Dzj+oV+yLnOpPFPidqax2SDSimJMggN7MFs44LsGKfIEPNWMOjqrGodYF7D
WDXecpwWXUW4rV8c2iS/hIkUQKoeOF8AsDWcs7sYROa9GTG1Q3y3F474NW8EWoB5h+4B5EMTPD/9
7Gj6bcvF0L4DP34Zg/U3jnhENmZEXvi4lGmCCgERohwriRNYI8X6OPp9lreUyKIxKMzOMQPJogWO
Aj4qW/c3CcTeARbcZoiB6o01D3LgJ1B/ulypGbBJGH3IIAU6GHMcuvYYNdGSh5DqQwoFAaCXbJiK
cNjnlABs6shdkwZdmUSsiBy1lQsK7x05ymqI1gNGWqeAOCM84jdcLgTbc6SAVk+IMMYqZFIUIGwU
mwq/glvX+WpGBxO6NC9ILZhPiHA80oV0J54O9IJBUQFe7l4aAxixifylzCDKflYQWyBJ17nrUHZR
I9l53y7Z+2Z6+uAH0Y7I6CKzcClgfD7Zzv9oEv2AEILfGabctd2yahxQYwbRBPzlgDFiwM+/R+I9
qsk7aUCamSuaItKklgMN8kD9DuckK0GSywL7uioD5V516N/zzbi1zRBwizyzvkLqBxBz6N9cNZFT
6Mr+PomcvlQyGL+GFCyGb6+a0gJ5ObbMmIeJ3WqhcmgVurJ1w3NsoCC11JcQM+B4CrsxrbhEb1Ii
wl3UaRxwxsEJoTjSPYi/p9QtEsK3+27Ey46Haltz40JX8FMnXNyN0pCCcQML2lr3yBiA7IlNTzHk
Qg8UBeiVJFhgBrhq7+EsOrkI7wXQhU2GjTfUyyc5Hean3k8uBKPmygGSY46awcH0KDni0NsQdRxh
EcbzHMhdh5MJ/q4kvm+8mFaecmk9JlLmGWcIUqbBgyOn4QSr2VbHLRAQOSJ3GXOx7yDzwDf+dgyh
1CnAasS1g69faiTPhsF8VplzwI56E9DY7zFg3wFK2/Pe7x7xvOzR7UR3gqP0qE/kHh3HhQle08Z3
fwNX67A2pF2F5a/9TiHsJRiD8kl64WFqYrdQBBHpasHE0LU7pBg9OlCO7QImD7rzbC62pd8tIjms
SBhKkn0w87s0VnEJsU+uteuhGS/BAuG14040jJbaa8/T1o/3OMUp2DaQ0360kLsI4N8e0aSti06Q
SQF0+jFCVXKcAeLgMlyDF0gjQ4QxsBOyfbeil1vNUgkeQmuIQ2f/M+6DJwpmO8fL+rTEKZJ3n7yx
KTvKRA7qWF9hC1ogoqQQUFgBw/k0FQ1qNEuDwabhBiPVzMjHgKbpyoplrWSGC82HYHPvZS1OObNC
g7b2PXAxE8on187zM3jSO8GgOdRt8o318iqHzTvP2rTDJZIaBHcSNeyj9aMDx+i03thMy+ndSGNy
tYLHCCWHCNuSaMMhtY6Q57V22pEbVQB9t3NdKCKilPsZ9sg2XtkwAOxf9mAK4KWV4ZMg0wnw5Ibj
c95FmcaBCo3VhxO6l4T4hevdpaNbhnDcHFbZYzuZRhBAEC5n2JPWXyhz3Sqybj/8bbQ7PQ1XgLM4
C2ZguO0CLKyRV9SdQpk9DA9Zz/coMc+JCZIi1albdSLYZ90LssFLIGNXnIlOoaRdCkXp8+jj3lnZ
2hedtyyVn+qvNiUau17QvUZxiIV1YTUiR0pXI+ZP+cMj1j6kMXkrKF4IRqTDHjoWzaVwlqelCyG3
nWklyFCvaDtFGHNWuNlyb7EDYfX1C8ihTAG3MVgPun2mGNvQJPjp6YnWOAcjUcDlDPLEFRerOmfn
OINzsTqql609o8s324cIHkD+D6c8B1g252xe0kM3OQGanrdLCzntjq8h/jtswXlLMvTrYYjKkfBU
D5G8kFS9uWi3zj0bRYWj0ueZg3+0yFbLE9baR8jBux0KOCHozabo2GxrAZd79uoGklYNHmhFFyzQ
yD2IeTou3H/UYHyRENz6lQK8l0M1lxbIQvaw/w9n9GFcROrfQ7rvF83CShgIsLzQMlSQyUCRjEJK
d9t7JtAljDljjhoCVWw+IKoNvbrIcg+cHNRJ8ERcPy5XnR2ReYSbPYHkJ3Tbsgs9eAeifCI83sfY
YXDezDM6Eq13F4zB70HBnO9C5ur2IziROKvJzGHYzNKtOSAcGHr8ZJaqXszc7DiGxDBvIS+tp7QL
99m0euhIxqAD+gmiHIuhHi7Coe8eNBNOmUJU9gIC9kQ7HzJHr1AJe8Ajc6/SJMVFMqArfKa2A1yS
cHgPMoXbH2KXHXYR/LrhWA2jK3760ew/RXT4sYjNPEDIBAf3EKaq6jjUKIWmXrRrYUnL5YJeiCqF
RzlnSFJ/dFh73/ioNRpDX5dsDf0HYoR9n2Bo+1CCuKfUGV6B2IoSI6pTNE7SniB6acA9wcy2bM21
C1dWrjH58J3w4mE4MeMPvLNoOseMEo1Nxcwy4EcAQ9vOLwyPNuNDsZNYIDJDtMekebfJGyUwH504
Ag8EHSZRI/BRBMQI0l8tJGVXObsANAasS3qFXh8gRB9BcADlqMt+xnguIWf6AalP95ntOgiV9Coh
56Ofc/ABFz5o5bZDpEiQMbCbn1EISwpGpCipUW3wmMKvzRkLjsOUbfvMU23eyOWcQkQq2mPbJXUT
qHPExGmdh2qwiS5bIFzXlvtfEKEbKM1YV/75I3f2K9v6cglV2SNQJ0eDNE6k2TwQ0jc4ytFcvIl8
cZpPYfgbjfejXXYeJXj6Y3OFbP4nydCGKDJz2CDSxcjnmazu8TKAfhix50FsHGYLCArX0UUXOocM
erHdGOAYo2jaK6E6QL63uU5SVA7yz/p1fR/CEDg2lDSIvj22eqzMxq/MkPQYkhnisy24RYXh3bIo
mEBIwX7j8l5soBr/hFoHkQKtzKKHUEagmxClV41u5JQJoh/LzIVRg2RtkA9tOr8iNTUrYwO/WT6Q
8RUh8bogkdMU8Nue2kif13ncp3H/aaLgUWi2FUjsc05jlIKb6lJs9mrCN4MJujBxC9UrwMRETlBT
NSMGzgTLK4wAhcPoHgSDrtKJY+GWPIGKbPAr11WplydjC7DO6bevsWsg6Z7oVAcQKTxvphkgqZl4
dlASmkAYRUx6aCcZvIX+CiWFjRe6o57vnJc/2Yg+6mNWTInFmzYjxPknQ53R2zpv6INueHyZQog8
dq0ncSENEE/2bfJoSTKemQKkWLMYq/UaBLhqEf9yQZNec0fn2HnIFl/97FkS3U98zb4gDxVpvq2m
uwPY4NZkS0FZWDmjOlF0HD+XbIYDyEdSRUkTnFRLoHBHL3v4rJaI77xlTcD9otM+sQKynajfQJLY
eGfdqPsK480UwS1gJ5e+GncchiWspVljdmixMpc56Nedi8uuRiZnfN+LMYCQ98bbukZckijEZJNM
0ee6tndr4C2fAG27wpIGgkr9OLhiL1fvEnHJ7vBqiTs98uDd9az7sC0a5YBewCukJGKsgScA2rih
IIsPd0DXwWRgtc4jaaNrkM7e1wBfaOWNnOUQn1sMe2qXxjdtNZZbRFDHb1mkX6EY8EGjkhr1zrKW
4RL+EiE/JO7ZzdazDeGR0YnH3llkMUUkD9E6PI3O+rYMvp+vUZPsVoGhPwvFjWCNr6QH5MjwT4c6
9t79PSLW/X5ksEsVy0rusmnpLtZFTEaf3ewvK9Q2NeKwMVi7L0qkkM6q1WnbXLasgGhLFcZBD45l
cgFLgoqcvfQYVCYxNhE4uU/wJ55cP6UQYasMokm4bzgeXYHTVC03t9tK/W/yzmQ5bmRL069yHyCR
DQfcAcc2JkYwSAZDJCVRGxhFSpjnGU9fH5S3qkQqTbS8Zr1o601aWg4CAnC4n/Off2DmC3frRVpV
uqb3hx9jQTTgINjEzCq/REjTNv3YD/RxTbu1ktg+6wm8IarnbB218b6Lgh50DnMxhobOAbheb6E6
YNzt4Jh/H0J7xHmi5KbZj5kGWFETM43T0bewatrT1Ah0UkNZgHLndQxw81dZrTZNGsrHXo09rJCS
2YGSz33mrt1MZXu9QC3h3AeXjmvkG4Zr9MOmTi+HlkEYLgbBVdaGA5F4lXHok0l/quq+2+aqYkzt
TsZlkrjZGWn6jDo0M6abeuQLZxqQL5gxNpYNFXMwO9M6muhxVl1b57BuOyt/DpIy2xJr1x/doZl3
pRWlyLZseRRlH211M5mf5lm9cCx9cW3vUEWDugJ94JivbMN5mqJAH+s0zznQpvwacM9hvplGV8YY
kAPTV+NdARzN6/UMkAYpHowBG8UN4Cz6wq4sXmLM7fboujKbfsAhXTavj8HcsdvkRozc3HazVe/7
3UvchsmdcrruM8YHCh/GspvmNeAmeL01zH6/CUqCY0bLGfZRV0d74Kp44wbthzxFJI8HjTgSeC4P
o5iKQ8u2fMzdYUmUlpCNlELjh+JqvE5wt3oJG7haddIFX00o4vvIKmFrz+Zoc/wSJ7KaBn/8QEph
tRniGWZ92oz+CRt+a5cZCaOJRKcrs204xqCL0GilJ4HJjtWW1xbF85bm2iW3MFiqQDc6DOSTbDPH
L891WcFgceC7SLcSd5PIwoNqs5YRFf3NikzH8oQPdbTvEK7BC0NYtrLs4AmrYzALkcOWS4byoGKZ
foJ/V60lvkncMzGL5KetVVmV17gn1Edh2OGDxLzQ3WClF1GIhSeIWeZS+00Fs0436A950A5f3S4v
7wU0y+uimIZ1gC5/KHnfwsSaBaXX7exF/WNQ1MV3Ew0ZdDuVZnu7srprG/IOQIMZ9p+jRucQiQ0P
kZ8IgZTz7nuopu7GT2dzC4g7buMawpzKnPgDRp39Cgs5SCJjH5/7FAsrWFUZSZKdoN8nZtM/WwNb
UYNZLALGHH+UlE5t1kg6YG5TwWBhcLC71i7XUZDyxppR8wu84NFo3ek691xoYWAkq9qpowO5U/Mu
anGzJzG622GR0x31UBsUhES0hL3P704bONiGO57LyO8/GlWUnfmTkiOdnfNVOUONg5YRyXiV1pl4
gCUQgzpmUp1C7dyGbvMJtzyyV2DbblInjChwtLcPO6E/mKBl9QVWVskpnL3+Ooun+UubdYx8kzl7
9Po4YVRoezdOAo/CFXO7aRpoPrUTmzs7qbMbUtgdoLA6WPemA/7ntpg10VesCjsLiGYqfJhySXi7
ZLtBQSox+PUxDXEipDW+b4wXQ5DFu1jkTBDmwr0hXik6omvytogt2m3c2OuR42Hd4fRy1QjNuhox
SI1HnVyKlBnbyktkcKqicvgSqBFUcKqqflU3rfe190f/Lgus+mEI+nRTVJX3HERKfU/StF/khz42
ISOBb0y+0j0TBVS2rHZvD/a/FENap2ckMmFEsmGZvmRzH300GNBtYd3DJvTq5Abz6Y8xrq5rI0nd
pxjF7HppaLZ+Xelg44tivLJFlQF5zyCkKi1PqPuSdZPV/DPMcXcDCtqDJwzrflY9+i4sTGS96kZH
WLBwYVrR05b6OpoLlBMWBv6B3bffcynkbjILdpMCjI4tkFtww6DcZ3kUnbp+dDZ5lDUb30oBSAXE
vRTS7YnmNYz2BihUvYKa6X4IBLtXk1ntLm6x5d7mE6VcVIAo9mGRl5c9hjyAoI0taP+L9qXFmwbt
n8WOViJzWfeg4IfZcNBfB9DzxsCo10wS5pWdK3XppGW7a8c6OEzevMRp+zHM1071DOtauTWG0vzs
l960ZWrG6K0523UAkE8La7B6NkE0nit9JyY7OCmyNO8nRzVXTTikCAOVXHh4eXaeUglvs8/FMWbS
sEUZAIxpgM1HIiVPKhiao+iH8DaPbHvj+RR2PTF04Gl5tU9SJDWo/1RwzBTQPONkdFJIazZ5Vwyf
Imt00P56OBIEA4ynyMxfsODT52lys+exhAm+dtNlq5UAKU1mvsQKjfMuzfR0QZlb74w8/z4NHXrc
JsZOk3LKK56t3jE2ivHsRjo2HBXVp5+bqMpvJ9VVX2n+YcpAJwxK62BGz8XgrAsbThTq+/i7QDCx
KYweYXzlVM2qcLzq7EINXNbUkKwEusGbJfEsCgbwWLu88wIfyiHTYfMhZqjMq2kN756pHtza0sy2
0wCJxnF8Za44L6NvmW011O5CzXeoJsJ1MmXjCw7J8FHd2PwK9ht+YPQDMDwXOSyrwvgU4W+wSv0p
hFyCOGO0GmpNjE9ukixgHEAaxTdzsKyHIBu6XVCl+mrKOooKp5iPCnYBIsaGCVpRw+QxGeog7WIL
YQweAajERXI2+IWX8DKslZ0Y7a1AvYaRiHZ2GJHhgonChX2gzsqNZeCXHWi726bTQCWU+eN2gLHm
MHhrWbj9KDlWjJoeKD6Po70xbLP6MEUUwdCEYn4y1LrNjAp5XUu44schqEOAb7e89Wl/V3WbimaT
2ygZJSskXAEFdndWBCa6KoZGnbXB4AyRGgpoq3UeZNQmF/1cMp9VYQuWMJbpvCLfeQ+TvblEQ5Q/
d8TM493UZvSMTXeRW3PCsVB5D3XWOS+GTxWMGeWFUYRiS2RMu8GotjlS30HvNxoyrx0DWIguIfxg
JsrYBhmATOhGPCxvYiWTo/MZ7lJwRTNSfBDpjB49iJeCc0TmjjOMdw50YpwLLKq2gws9L8CP4IPZ
Vl90A9UW69kbCkEj3fLxe+vCL0ZGKW10Fc/CvSvkMtqszWWQT6wSNC048PRSsdrZ6RB/DhoUYkNR
I7tx4itVGs5jX5bxpk/a6BsErxErS0qlwzS6011cCwMmcSssJu8goLdxDucJooBxlaZ+ClBuN/E+
itripughs6yUN2eQDRyMBFcNcBgVc2M9ytYJn0M/5glggPF18W68TVraKGx7/Z3WkIwkn1p9KS0g
TaDeIfhsVzCiVK6za13o+hD5lckn59rhXqWB3ew9AzR+pN1bDVlGh+SEzqkqBBY3fppA1ZpMuZ5D
bUJpw0i6IMXhYZjH8gteCOoDrlP10VmUgFmiJtisltDYY1B2kXKl70UJzGQQ43ZV828RCnheeoqR
gDI6xyj/QQNc3+NGMIwMaITbX3bkvlvgZ629aQYUcPEkIexVAQJUO2rBNSEsMGSJUao/dEHwiPSs
rnazp8ZHaLHAOkVM+z0TlcXhTcrDJikmsc/cpEbg5YTqisXufVTN2N2OWSn48fSaK6PI6EN0i2FK
4MQaRrLf6W1r1fKy753mweenHxHEdCtsr9rPgMkJ7K4OorENR3OTVyPwK3qVO5sYk5XWkHQx2MNH
t3Kji2rI7rTVnixl+MduQOk2an8+uq6ZfSpn5ZMCWPAXF6CQ/DF3g27PhEXQYr7BCOWpi6uuWLeT
Xmb4VryvTdVsxRjFO2yl030C7nOfoqZed0rNG98Jy81o+OokWgOZN6Th4xTxR0/hZO0QKCLSaFys
5tyQ3nCGxJoBKxkjNtBteSwFytWssa0H6ZUSAYWR3Qa68q+60ivupkplL0WPGmmVmX10LZVg1NvA
INpKjTyVERTK/nAOzC82FKUTBkkTFA9ODCJE1TkWsluD5Jtf4mbor6TMOASnzjzpQAVr1nh2sr02
v63qMf5kx0G7ayDXEEWSRaeB2uKS8T2os0Uq58qmY+PsYKoeaDPaAhDobZ4o9+ThDruJJyu4ryis
PpUlCPZkO/5VH5TTLsb89CWNVPwo4Rx/G3LdrwIYOGtnxmvO8mW281I0R6s0yJwb3D/cL06dTqtR
Ym+3rqbIi+G3FOFex274EAXZbIDUggsbAwzdSTX5mqmDfQAR9h9NL07Pga3Hi7KOo88kFWWbvHDn
r0Flo/NOZHuMjcHdN/lCtpJzMAEt9+aqMwASzYgbN5QRP2fQVe+VTju8Y0SNWN4uL6N8pgqwOQ0N
nLqR3wi5QccxQpXPyzXtX/ttCMf4OGCL8zz0abAdkxoSkFQKH4O5i9jTGw8Lv9nGgnHVwcn7miFc
5b+wBLoAD8Sw5Ex7EqkXvdRR8oECcNw3A5Z9GSOJZ0jpzRF/juSAj5/TQO3jO+WU1Wa1ar0+fNJV
0V+EHhsZgsNiB0TXXmrgpDXbKRNqH0EBVhxinbfQGhNntA8DKpUvlPLhNw9W48OSvBBeGJmnLk0d
cEB5FZOGRZNEeMSUBfdBPDC/b4Xh7bFmweDH5Yq2KzWDwQG/87QurkcLsc1YY2+ycTsHYY3jFrRD
6mBMSW1xWs3tlkbEvRNVzAwPqVlgD+KpsTz5sRROux87Ya8DJwrvBSLwLVR6BUyZAM5URQjjrAwI
mfA6Od4uVG8++H5KoDv046qL1FytclbvBR5PA/2Df8lGbzFHt/xTBPnxu6ErUBJsA1OmjQNCIzxS
WNtinNtpnek+fIlULvd20eudBRWaeYyX70UcYFrOJ0Sx7TnjJRJZBuxhlyWHeumxAFamS1VX/bPv
Wf5DgL4YR02Pid3o6uqllrO7UwRB7Kyx5mGYk/gwpyNYibXgwfVYn/4oeuarUzV7F61NjMng9vaA
RZI541M5ePduh11ECPS9Bzt/sUJhZ2uXjQx8BXs02/fDfOWbRJ5sZ6PP9hZ6eH4htBT4f5VfXXIA
WWdbh/w7JSL54FRd+pn6hWgAU9ebP5hZe3VhhgF5f169z0q7/R7PsG/gNbNRZsUS4Yhi+ht1erfF
vhmiVufP264a8zWoinGRh0FzaKBpb8rGKsC25m814/0bx8uhaw7ZwDinyx2qQS1sxqoyS+875qDp
NmEagUowZ0KctbJk8MvYx1rhJGxdmapL91NiyKt6WProJBku02DK93FrR7TaAcMX7Y7Rp9ktmV2y
CplYURadqSSuiZztvuJkPeJ3GtUkphrhfdRCSt6WLpN2lNjuKrar7irDeXulIZFt+pwPpGmD6C4b
jc8Eglnrtk6tS3xNw8siqpuHcQ5HFBuZxPxg0pd5LYuNa7YjHgRTeP7Dbnt6culG+2YWydquDG9X
Yi23w086WkVkliSxeOB8YhrfLjIHkn4hcdVqptswqvY5CPxok4oEtYRdLqryIGeFua5Vf2F3yLe0
LvMOnbC96SYiLVZ/SBVphIq2hyymK3ecXeJsM7G8slSor0PD7z/B+i8fAogymz8iyDdjYQ7OBUYq
8UUchpBBGhrjP9omdDQ2LOF+hJJ3G/vwjw1nSrZCxsNFRCNz0aEs+ss67d/q4Vey2P+RJf9/ol7W
2Pf9n/8WCP+iXr4Du8vRMb8SPC//y1/aZUPZf5KUgI0hWmRqUvCU/xYvG0r/iamkwBjHsTAK9RZ/
43+rl50/MWdcMhY4Vsg+UYvDLEf2ol4Wf2obXzYPjNpU2CP/M/Gyuxi//a8xnCIPTZHFQxoxwSPC
dPUbIzqOf3AbAf1ihs+FEMOa3XYHVAkYAMVShzstACicwvSLdQb361Pm5CO8cn8Ai0ji2N9LmC8f
w0QTttVgtzuvEpkm1lqgmN9lWbb8reVUOX4rMGviPsyYC0HN2OXQNiJmHAMIvzFXJbo7t7MvtNtQ
t0sMrhi9DzjtTCCnT5J5EwHGHj3iyqYC6+B814XLMM3HzMueEtiqHiZTDECJi2F4qEm4ZIZSSFTW
Y32Rd8YA3yRqFrmiNTODbx1cL9ezkbku1Votv+q+H9vNUMyh2HUOnNVD0NAWggxMabVu83xOzqg7
ID60gZogNmh82Fd2EXvDir52hviahu7zoHX4MTeGYd6ZNa3MWoQ0UzIYfXhHXfAAP6t5qG3YXytP
B/anugtgB48WBMsK5uC2sy1Uxr02egIMEz8/xbmumXPXfZ2tdJuFjBJG5kaHMnDHp9qL40+FlM6X
CLo2SWi4OGBe5TloJwsRR7ARPKsv0FDP0J8no7725sHiew/8D6AS7idERClnYJyk9+BPYbYxm6i7
p/j1a5p0W99UCLmMNf4P3ucoNfszdPyKVjnos4uyNEW0zzN83PCdLBmtFRa61D6lSLK83FgEXPj7
bGdIt9W11HTolF61VXL8BhKjF2nXd1o0FcRho8+ffFSGzZWFg7mzCdKAPzBgAvk9ZvCMLdeYa3tT
8Vs1Vi0S1LFqjGrauI1RYtUy13LEUzTIz7bwi33Py0RUSPWMa1Q/VHAQchcVnLbL6JsZFNHnNA6C
mLlVhNBndgKmsFaKgfTKwRMOPUiaM65rmr5M8JZm0rGwBhxGVa6CgQ/pA85C3pjLZLilZTqGddHp
1YjgJXxCCWBEl7gkjN8zLUfjUBruYsqmsTA6I0YvjV3vpN55quqWiaKN004njfrzmLZpcClkasYH
x6/9u7aHoADFYzRH60HLQFVfG69w4uNkzf2dKIdef8ox/x03buQ4wVoolLL7qjb8O2qaAPTdyHFx
M2XqYhaXVmn5wXDmzI1Xg5GDmpoOcsA9RLzgBjShHVauRFsHspe64QUsTTu+GqxhuBaF5XabwTRJ
vyJsFwjR6gqRbL0ymFswEKN0NiUuGphS0zQZM+0+jfvKoc7D7I7ZRb5rq3hmvD3ForvsAxyj9qZR
YL+UZIvPXySQQqz7JOivmiKl0fKNCm1bHjLN3yqrRBE6O9BxuUHHPIsirO4AWJNwWyVStQfMyJp7
B26ui71h670QxCjtTewlxhOul8nJi0xMDoqMd8HDjO0n6cb9l6EMwb3heQw3rtVDfxz9EBIt84Ns
bSI6jGllXbqUMoh7WKcQSvh7qyofa1vM1drSjfMI7BHGmG6p6Ympiv8Z993gG2y04ns6Op2NmF/N
SIEc1CXbooXMd1FB/Boh1LjhFchvXR817oMvZPwgVIrjecCTE1s5VpJDG1XJCMi3QFMBpmjM+itO
D7YAeHT1hJlumsaHBdc6V57DDNaLRUYRqUAN11kUtnT0bW1pMLSyvC/HOfW3mbSPSYtAedP3ePQx
RbWUusBVKpXbNlq4bxOzgYM3e2m3rYoSVphVlIQs/dAQT0Foya0XaLcFS3J9KH9Yz11iUVe7iH+L
3tiyua0h42qwNazpvgz2wH+rEQkb68lkugqsPlwnjpPJVdwEJl0C0eloAfwwWHcj9gmJbvovXZGP
5sqZaxLYUnrHr6AI2HmasfJgFgD1VgABGWwUNNVLZERcTRXYaj1huVjE1ScsC4pvvZNDHIBjc7IB
CdlzYvo4zEwtycof8btZdUGK2LXrF5U8PpvICBJB7NMKDxjxXeEEADKQDYqQOl7XGXN59SUC0YQb
Zl+mbq7XNFaI88I4W4S4owPc1E/9vWyjialm48g7iz+w30M6GttVaxaUsZ1jAZ9iSPk1YpxKtS9D
K4Y2P1MiGtgBkCfgZL6xmqJKH6zeF3LV0/9+7FtXdWt7juSiQNAuonJMVzcDeCBuRDZeB34sg+5C
2n72GQOnxjhg0+DtoT22NINhH6l1Q68dMFPvURALpw/vjak3PwE883Vk+SKXxZo01GcZU8oa2VR+
CMhJUVtfkem9CnqUnyuyywEuZ2zTvP97JWT/rW67+tu/8L9p/rXr8penFs+Z/yescCj/flNMLiXe
v45F/e3pVT1p83/9VU/ipfMndeTfeOEIS/7JcUZchIkJnf6RoPnvatLWfzIawklZ2a6tbAq+/6km
bWxyqE6JfVG2FDD/vX/ihfMmW8fVJP7QQkFtZfruWFiaU23+5MuOvMEJyEMNbmOjmW5DBerYK9QE
qhuMG3rJgqakb1e1BndnGEFAg1G26R6SQHvlMDPd+DKVUIiSergul3m2TFqKrOX7uzAssy3ecXwW
r8vfHzeMX4+UrqlMx2WO8PqGUWgQfwzl8hYzGuOM0Uy7Hq2k26U1zBanyz5XFCn3klDOcG2QH3xR
BfiI/vSO/906/ewg9NpFf7kHfDHwIwKcgaqHaf/re2jBQ1rppuktdAV58mfXespg4R9klHhYGZpQ
1GXVhp9+f9UfMS3/W/kvl+UFkZrFL1/+ZnFV+vldhdHYgIo2xW3Y5NCF2sHNH5l3WzcT1voM/Gf4
fGUZ3EcJh8nK7AuOIq+ctWbv95Noh6BFn6128JlMJUG+tdxavBME8jpF4ccteqbQKG1xeUK/+Obt
EAsNm7DM01v23vxqkARthl4D9uBYuCXsTewLDkM7qhubuIX0vbWx/OlvHhCJkLDfJB5SLj7urx8Q
1V2Mh1yT34ZRfYPjbHgPlhnfdDAWsKwggMRxMLJbzdA4ECKLGi6a7W28NIovkyn8ZxbvPAubDxdz
KSGx73dMZ3lWP31aTWwzjMcP7yRR/jzUQ11dTDKFEIk9BOOldxbHa+P+v66G15bFvuHwAt5aoRuq
HS0gXnmaYB/BVy2b/iOZMuFRZ834nEHdRqinITLYRpDsO469rXSb/qoqzQcdhbqD1KyqXaABK0Kn
Qfcmgjo9TGbQXMwZggNzCvv8vTf22uX8x10js5SCVhb+EwlFr5/RrDxObasRpwoHDTRJDPXWiLar
q2IcuaUc0A9GWs34CIJzd+9K+eKVLOsOrPJ7OzjDpVWAHnkZfD2nMdL7XjTtwzuP9nW4zV83SRSJ
ZHd0sCeTYAU/v8hZMyHzE26SMIQ+RtwQC4wyknwnRdphDlR6TMY9/z7tU3Ezi264zxP0cUXarGED
fFMmo8H/5MFJRXoLkILmES4P9qfFxTVnehxhnZpZqWPTiPZhFC6qg6hw7+Jijo4IKMdDakH0dI0U
Z2qmqxCBe32hzdi+M9rOvoqLtn1Qgx6eJXDUf/LYfpxvxJq43Omb9a9IarGqPBVsVIO4qco5vVWx
/8kbsDHqmgbvwrhM9+SgF0fTMz+UdTk8Uznpgyjn9oSM6/r37/GXvYmgVr3sTRpmg3R+BPT99MgC
IlZSKdPils7eupLMJPDOijIRriZl4muRmp6eoLBKjYY1eS/F7teVzhI3ceeGm+t4llr2rp+uTpNK
CiSb0G09OPiKpKHTPuhUI6NoOgs5Nvjf5ve/1/pl3RLSZ9t8V8tG7OF19/qSYWJZcBi6+KyitF53
YSBtCAyFvdPEhG8jAcbKMUXv1on2OnXbGtWLam9roJeti5Dscc6xVrBq19wlGHyvkBryxNy5uIZl
4p5xoRmPg8+aQxbz8cdhkvAx3v/+V2jFXf68qbPKyXfQJF0L7RIs8ebrcy3fLVU3dSd89ko4oVZ1
VLKqd7KRd1NLzFgZiOSKbOiW7iibk+cuqR5qMZePWHYHiHmbFlMhiFUb9IJAwYU/Qp8fnNth8rLr
Is5Ji649vcJoeP5ijl2BywsFEMOs6h5YFidPhPG3hvCG5yJ2ioNHD/4BqMx88XBU3mWmg71AQsPw
JZst69OiuTwkhQ87MIrGPSA/d6gre29NlbEXSYKqbeidTTYM+S7rXe/kM1hfKwgimxaP8C3VPSkn
YeRlF8VQ5TvtTdGTq0cIRUh08KnQIVKpaIy5QmwOtxpPDLgr5Uejtd0roJga5/quu8skp/+sThai
l13vg4LlY248ZWp2z+jTs62ToeTXbSu6i6Qmm2HjhtFNabXJ99AzcsyI7eIQYKSWkFHSFw9WXprH
GGPxq7aLkb+ElnhEa+Ie2DirnefjKYtxNlZ+v3//b78bVMYSm0i2OqROwpNvai3lwSKJRW2eyJcX
N8bYuecRQepNLBUWPn08Pv/+emI5cn5ebyT4udJ0mJoTVUKKybIef/pQ59j1SoVX8a0sU9ZBX9rD
8yw7cQPHucl2IdyUp1kbDYZR6GISbKNw+FLldBUYRR5ck+iahdgDTO2D+X599Wv5a1NOYPaPYkb/
zYHJkFRFY9fqE+d2cUA0M9/oAUo7XgbRBbijt9Kdh4XlzMQ1jWPjEuF68g9fiU0RZWrJru5BXMaq
/PUTimpv6Dvf0CemOegSsrKMLkzfVEfTzdqHBDrs+p138kthxxX1gnqbNoGulvsG8+6B9WLE0ga+
VA4pbHYNrjVGpvcirMk8IXOTH4xixC460N51GGH2YFrc3Gqo2vrSiRzv4+9v6EeF/3qRcEMKryKO
Xho1a1lEPy0S3HxIy2pn4zTLRp9dP/Se61ksALI/7Nqm+Z4S0HTBHjId3HmcoYsH56nV5XcPDdiy
XsxuPS2QLxY28XZc9KombkpEEUT6QcKY3XdDF138/q7FrzUigW/MDATpX7y8t9+S2XtW2mrsvdq8
Yx7elAiTq/BFkstnbtCqfqFXbG+DfNFLSQdasp/nxpULh2VNOG4I63XGLoVNPlwFkRC3tdnW+yFw
k2Ne45Wis1Sf37nlX79GbplQ7yU5jFgvvfyknx50gQQ3DPGNPrmJm165ZmPvekDKi4h+AqFXo44t
I+cDmjH1OI7IVZNgeBQaXQFYbXQxciTvkgnW6Tv39UsLaHNfCvdYlzZ0iRV8fV90iKWTG7U8DVC9
PxaF61/EEpVVgwoXHWxgnZEmbuIaw9DCdzzmmCBe2Ni0xrXoZudSB624sWdMC33baZ47GqdND4a9
fec+l9Px9ULVpiLpj3u0lSIp9fV9Zl1qDPCzUfHFLfUfZVdxiKakfIw8HAS4s95YYxBysOv0KY8Q
U6ECXlhqtnqnZ367j9s8MI5wvhWWoO2+BRoMsxd1DX/wlC1VMpTu+cVDtsA5G2Q3Pmf0O9f7u7WO
G6cij5Jtyl4GfD8vHFQC4APM9k924ePY0eTPcL+Q4JSxpATT6jikXn0YatwNf1Qz7zz3t1XL8nM1
16ZPN8k6fxvfFCFSRYXMpzb6or0ZWgesHvPym85Lsx2eMJcMRJIrnckIOho1WKKq6qxCD7JKnhnP
YNf3esiCM53ie0/m1zfB6QHiyRxTO5x2b07UzMqAepTfnFDbUCR5Ke0igyHWRdfhw5TzTb3zMH5d
hPZyXIExQQiSnBiv3wWaoGUdquEEgsQiTEKvvkxzBjU/atACF8uNiiJGTabbrzqpKyzxp90Pf/N3
7uTX7cQGRVk2FAylUQW8OUj8atSBUerxFEK5uGo1aUFlV5nrHk98GzKAGV2nceNvhyRLkFMNEaOO
yHM2feFu0xj67swn+1lHwTsR8b/2JoB5Sxrcgu3xet6U6hm85BJYyTzhjRJdiLFfWI12iMKocB5F
gfuq9CaxCmjs9u88kl9Xqk1tTagzV13MsN8cZQJnCV3IVp50U7oPJa7UTCFySMG4V9CQWZW4kWh2
b1HktuvAT0nBMFRCinpDTGgSmuUG6eGwH5F97CEvMSD7/Q3++iGzZCBpCNy6TZhQb15ZZULeGipL
nkx7aB86itx1Dt/tC1yi+ipUUXty5yTEfIcFD8s1db7+/vo/EMXXW6i9PBvcx6lBbcDa16vXdNLE
meDunPzCMz41U4ZSRqMUE1ZA4MhyyiC1ia4ZujKdqkhJ/QgjLkYlSMvw4BX1eyHDf7OGX93Pm52t
w5WgT4ZQnvDS/owS4FJ48fd3fvPfLAqFdTtPnnhY95dFoUWPX1qA+NutJ6L8EIZ1O9/n7MhrP7pi
DBNcxQkmTLlZlI9jUqo9BjnVwSXL6BCGRooZqRTtS5FH8DcxnHhn0f66hcGxMBXnyLJ2HfPNmiVY
vVAmCW2nKGVN/NhFfjREjRzKx8b2m4ffP49f1yDX4zl4P0petpDXS2AKYgMGZ6JO3mzGe4ahJu1i
VNxlaRFTANsGZLJOblOtvUslycT4/eV/QBOvl6CmzuSNLIXQcrS8vr6BNycEAa1OiaG6g4N3KvmU
af5c+VODHZ7aiGn5QHAw+9hjJnltTXhqe1WHR93g4Hje9+/gvL9i0ZyoHCDuwkfxLMRvr+/Ixvm/
tEvHOaEcdx7qGFct4h/i4AfnCumL436XMiZnsOaM9ydj31VJeyHCEG9eJHblVrRh9HUwg+F5nNGV
vtMx/M0L4ynxqNkyqHve1uclPDEjsF19IhIj53Ygix0gLQ/PZBUVh0Qk43MbFBb7PiXXOKJ92bzz
ypZX8uaVKaYUHDQcNUpab8+8sZAeYWHqpEmgQX43STzCMPXF7u1YqLY9ZjBqd8Ie/X00julF4kjC
wH5/E3/TpgCHC4ogaUk8WN9CcJzneJlQl956qrtkw8yvDTG2SBl89zY15vmzRoa9quoQcyGrh49h
RefESbqjXYRBjJCekCB8pZ66QOQbCD3RCwK67uQYAgNMsmLQ9rum9c5d/01pTYkgQfH5XGwSWl4v
rVQNknSnNr5tljJtzsArSGVQR0miGEYXGs9CfPPe6zR+vSoAw0IvIRKbEuFtQR84GFIl3iBOeMdy
rTwqH3u/BADAfh69JjTAOzsAav39G/qbfp7LaiJggRwc75cf6/E409rILSxAveCr1SVY3Xc9PrSW
aLaGNQ/neM7VEQGbe7atuTiEP4Y7/8FdaFs5ENuA0D1nOQ5+6rK8ZBgDrBTEKdFWScYEcYlQUVAC
xg7KFIINv2I24D/Z+SjX8fLPc0zeLv7xTTDPhOksl5moJ9Sy6f90E25Xd649WvPJwkMd/0lwRjFr
+ZxEUvwXZ2e2IzeSZdtfueh3FjgayQv0ffDZPeZZoRdCCoU4D0YjaSS//i66GgUpMlvqbKCAGlIl
n2hmx87Ze21gM7q+bMbiGspUumHETxMGJ8Yf3sO5zvp11fIeXLqMLvUGTeIPq9YnRrajA2zejFRF
mBcEiI/zhQVCK2VyVKaUIEWei101zck1+BrrYaxk/V73aTJvhOs1r1G87GdKt/RCnF4djcG173zZ
eBfeUltjcqmPrSXUU1np+tgUk6tX3oTJdEckLKup7lLakdCxAIItYzp/1kw8/vBlW85fj/hlifGL
Wzx6CBo/nClkBMg87rmQnScIBdaRaxct7z5BHXU3sa1ctIQGgkuUOCL94p7uIUIDToSL3qBjXcee
u09Ne7psKxswknC3I4CuVQ0qZFss9oyY0/i9Vdq5JmvkU+sM3kUyzvrYq9K/TQ2lnunADWtim/z1
j14bVi7nRs46mMC+6oyRTiqH/Zy4uAztcbqfGChsugR+Ix1IDCnW0pbjWGZbON9Y6ZTm14M9bKUg
F23AyX/qFSzMMO+8Lf6g6hNAMeg39G62E3F8xxr3553njjEPvsWzlYvyW2eFUJaW+5DBT3UUfkpU
WTPJR+Jb++8IEe1tM1MAlKAUrhKmUvuwsOcdJIL62R8M4yuZI9igk6W97vDfKaftpaHc1N6A7Ksi
GiPx5VVUYJagoORRoWQM7gZd1ceAsTLaIJVcoNnYtXMendzYfzFT446z3YVcH0MmMZoeQyHenctz
g36YaSVkVgMoVdbZqUWOufdoTY5lluxyv/NJdUrGbYuteW9Hw3iBnrA4Vkwt7wAQ4X6jNfFeIcwG
KksTsawi+tlloS+kI9VxTF3jJaj0O2rK8BonSdYQoBUlx5bozHXilF/KvA9PFIzE2HT5gGfESm6C
sDcuy2jGM1P16XQgnvHWKuh2iGbGlWyECoy4VR+9Ze5USme4L8/9CcQIz75VyIsiUFgMWgxwCdxs
/pCLnO+ySVrvARTqKSL/Z9v6mSB0QKfxBcCC4sckSzQLxnPpJ7TdTMN4gfQkmfSOJc372xzh+x7E
LEtOenixE+h8JWk6S1dkqQzK3vUuULLxNZx/NEfyRUbMeb9mee7COyEEoVIjZL4lHWLFLycPE9jK
GX9qh3j1sxMNV8UAcoXftFt7XhWtGX8JphUeEWJZAZ0G9Nbec6cO5do4wtP1vMvUU8GpzQsi6Zq2
RikrFaZMt8wvzqdRLAUCzUZCJqwQCD4yxmquLDKVjzMazVOD0Y/gTBePhp0iosVb/VXXsr6taHkc
Y88YNpC/UjT2dCinVDcbf4i7ve3X4NJxsBhbp1QhiKrwfhiC+ZJws/HQahcmHkluu4gnmX5qPNSE
GyUWfvIAjq85SbXpS6A6m67vs7XrmsmT7/hcfKbUSDYWxOi13bTui5Lp+N3XBqkgbnQ08zC4SESD
MlMKd53o8tlSvs1WChotLvL7bvT9LxCdPkUqtraE3Zd72K7UK7IQlNmVPpx3xYRl9sQxtKMfzxtL
K/SOY4HArLC/wBqbr6XJXkrj+DPd4iU9s6qHNxqGkJKXwUbWmaxJVFa4VbvB+aLRwT0xFOdBa00W
BqaHYgXRjIeQ/uR8LKc6+ZK37H5Ghh2Lz7lUTH6wt2SC4DRiUDMRm3UJ/9zdC8YtT7KATIl1c9qN
JQmHqjfVbaaTaTe5XXxjlF18HPyquR4gol0YFkoXeJhAfBHfzRy69IemLW4TGCBtIF8CImOuo0Yk
3Ch9tpc088at3033kR3KkzZF89okko2wG2O2lIbnejtrgf7C8ThlVJvJ10Q6fObzNe787RWTELcz
KLAEBsVbJFMk5CU0uX1ZQN0h2SenXByKNyYB3ifHU/pbiYXhClFgcCPK2niwezmdlLa9XTsq5wiH
QB8tF1q8H+FWmxHq7kBrihXcLOjFEW7joWslMQ9F93Su46piZqA+J1wiz1sZcdLdU9PgXFm5aWEf
kpLuup1VPvqA0Ttx5NjPomRXByn/aKcgukdO2RmoJ7geo/PAqRCZ0Nf5pYN3/FROst7nZBVfqiDn
aY4Bwq2nyWqeXaOnyYSRWvM5a3ujQJpcijH8VGKEecd5xVDHb4CjVdVgvtYiva+0TV9U07wjApws
SSc+iLxwd20xB1edQwCCa9neAXieXtsDUSZFoNd12nQPk40lK2wDb2tbZXCFZPtWCJ1dEI+C03ip
NsPe55c7t99UFhNbSUXo7222W10OD+Sh0UOGmklROr+noT9fDaTh/OiHZEtxlKWGi2KQ61bKT7Uv
BofugxMbGqcl+U0h+UXYixPzkvt5senzUO0Hs6bxK7OYs42AvSBoLoXhZTsdx/oCJ20Pda42H0tk
Ovugk9NbRd2HFrfACp7NbRyu5qBTTyBWUB71oUw3RLIzSRjVi4vuFi5GZk4XTmTBDjMkfQOVTSdc
DT03Qr/cD9NiSYtkftWmBsn1mMja0M2vrRENblTl8tgj893LwSRWudTvtRjHK+IQg1NOpuHWkcwC
C99N0Wua4lRPPRsb2kt8EHZ0XxgjdmMYFjcFrBNsNABJWVWs+pLt/4lZcHGDUQ4ZazJZw2dQ9+rx
3Mc5l3tS1OmdJG7yfY4c1FxEaaLcxRxM+KDY1J4LtxYr0bVFLhPozIzAQWgV/g0QRSagbmGtu1BP
zwWup9PcVArMjt1e12zN+3P33TcrcrhMGcDZ5os89pJScwMDkdEyC/wlgvG0CtD9XQ3nExId9lGN
rjw2jrNcZblqArjoM1b5DB92T6iSjUi/0QTxLGvZpmiLZe3c98uQvgpNWokeHKgMwtYmL/im+iCg
f5chECFXLQ3Ch8nR4qJH5r6nDLKeTEMcq1x7M4+dB+eyTn3EfwNB3BWZKlTFS1WqYyE+m8Vo8PFz
JKijbbFmwsK0X+FV0kQkWo+zW9aaNdeh8mhRpJGdudJaojdZ6shqHprXsF0uWQQP47NLRdDfZ0j4
X+dlnIgTUuE8j3kCw6BuMF7O7olJcXJKMcC8hfbYXbdhDj8tUMF8LDpDXaSqJr7AmJX86rrkNwM0
oCtXmLN+7PDrPMZNYNwEdSp20plxMgeEWxzraGL3tQ2/B8KBmwOsxoDJ89bNGcbDLx2NHhqD7oB7
5uO9rtKbPCKIZj0gREan7/nDA91v9c3Ezvqps730kpwF/NhCUk0E5jj7x7MGDKeh/a1SkfHJpOqt
V6Z01B3xCvK9bm2NvThJimNGH+DzQHhoD41Ndfh1Yxtzc2fv0sqbL1vezis7T9utFnnvMXGC+krO
Afa+tjE/pwiGofWXib4YZ/tJBQ1RzEVzS9j8k0+M2dPkjMGRfRQzS69582B4ViKuWGUE2NQRqDKb
QmM7iQy6hQsOcE29EhtrUVqEG9a2sSkj0n7wj957kZkfaSoza1vYcYS3e6+J3+hLKw9cyH2D3jlL
lMBcJycykIhMB7HwCZTcF+R7VG5JRCMeKyt0cFsGm3hEy5l3CMOJy8aWnE6Dv81wnLyNcAIXgK2Y
p03H1O0rET+yWydFF4F209iZu9Fxv/HsReFx5P1lV+QAB+1a1BOMhtKJP1Wi8a6BETTfq7ARMP2n
NHmRZehmLwUIFk4AFBYJflSn/YQbVcE21gC1IKLapbz0x9L4TOihv2ksnDCrcZz2hSrgRALzJDos
vilRmE+67E92oMdrLaxsZ5P6ewXl612miutQlqXFXVEFHN6cA/kXdkSHMAMCxMs1GXy+uxW9Z19O
QWmFK92E/hdyjf0laow881NeVe5zEWO+3EATH28YiYf9LVlyICZW9BBkvneZAz5bExltaxGMqItw
KAOmQoG+1z6Cn0JyucCzC6d/iFxGGQU3gNmE8bL2ABte/6gfCiGBysJ7iG6a1FmM7fyjsxZEGvgH
ehwuRym4x9rTSBWN8p31bZcDS4f0SJbO+Y9l+IwmWD1dfTRpnvK8JBY61HPt0Swt86zklnL+owpK
wV0x9ax3VDnBJnTLYee29iJDdLrbfObRaM3SuubQZDQikKyVZSpfU3hPgIBMDdqTqxzHMK8YLbfm
uGwoCoI6fCFhKTIBSwCqWmOsaV77fCpa4IOp+N6nmojqcy1ZVMuFoCKq5MIRtXchBNDYQo7M4zHk
18/dcuHFBIpqk1G0fovSgL3OBaZPMkPqI+fqcTewNy/KwC532XbGRnQNi6oBpEaNQhQcEh7caIW6
MVy/e3K8yN0JTFmrMInsH2+jbhR/oRE3513S5VvTSVZt52bCExWHeXCiGWbhpm/Sa0mWNyR8v0I1
aRnJoq/jk9PHA/YXSLlT4TwepjL53g8AC3vJjJzj4FYDS1wzia2OJYnVB3YH/ynWLYUCyLNr4rF8
zEdufMDHVpyMIQQsSEQcPociflB1aV+xZn1NUgy5cpnbWfc10RlP/Ox8f1Sb+bYdk3jb5XMMuxrg
bulGuPexspmnJjF2uvfkVdmp4hr2JP8hLr6cOyGW9riMK1gdtplHG0bTDm7lPP4W4kC7mgJJvzGM
zeRrlZp8OSrCTkdyGV+OHyyPWKWGW5SizsVokK1RTAsCZTmkyPNST9ZoMcfyc3EoOdG5nRTDhh6U
dw+67nD+aefMNLnB5CbBWpXL3R64X/kVC1jwMFQwFFNdvhhk6hy9IY7Ltc6scutamXgszdw6cv+z
V+1s0vwgOmlbo4q/zhKCn2YqhAcDdgxAR7w3aMqi1N6NObeGUqO1Oj/BWU5TL84Ru/pTumC6F7Hw
jxPViTRWJcaCR7l0LBJSuoBMCaL4dP2UGOlXpiPeTSbnjogu5U6bwOZKrge7v9Qq8lcWA567fmrb
t9CNgnuVSKJmxPKFuYTGvisf/eW60LjlMFVZ/p0mOuo6ngB2YTpLwP5lqfPmpbZ5CEbVrYxwUUk2
pRy/Wn6f09ciZmc19VGxk0FGtH08zAc3KUx4mcSr6GDMb+YWq/iKoJ/P5wZNXBgslojoDgjr0p+e
OZz5PX3sRaApC+eJNtYLJOoyXeXSyz8bKg82qnPgjgB98y7Q91TfijGKbs+Pu4zD6K6mtiDlaVnd
eZGHa7ohzh30lMd8Ubeaoo7iDaAHgbHdoCEgFuGF1Aa7ESwb9SSFkfKAwxe8+rEdWQSEef6MiIn1
2PkrAtFnwuDm7kksfeO9mdnElkW1ueuIqKcDUrV3qTtRwHs4VglsKwpEzDPX7nLjdJ1YQaMFFz9G
GNGwwNHm6xLUEOCx7ZJsFTWsqWuTm/PuBn69gVfuPaRtGlwPipJvd+4Snq9IdDokVna/sG4jp/Ge
2kXMcb7ecR7RLOw0q9BmqH8X1DkuK07J6LImM+ZOMyZ9ms8bcWvyoasouci62oQ0PoIZ6hlVnmi6
DyDou+Z6tMnwHcec/2mWJ1nL4avXimjrpNK8Nc022WH5y189qDvHdHS3pAF41zTHjPuqJ1ro3Olr
nFm/dVaF059nrbzSXtO+Fm4r1lYDZq5oewJDls52GHndBQknXGrGcqel5x6J8FQ3Z0VRv7S2zg1J
BHf1S+Em4wnbYM1FbDLWbRPFW6NeWkSKuPH7HDrXdcHQ/24Iocmi5Ryue0bZi0OZjbWBW47tqrgw
l4MvITvkOgkzCZYx098Rdpu0RQaL5IzR3XmOSdlIEEK0KTQV9Fia5S2BAvWh7KYEhbITvpGCS88G
a8FQ+f3XqTT7I5my15YzWxu/7/AkEshKVWQFO0MZ/p2foScCuUpVPhAJCLjL9ZJrL0Wp6o5LosB5
IqXcnI2/62D9e2xS04bmF+G2Of6+bwABYvfUTxmfph8z/dZ7SDjzc6/ifM4DXeSM8uelEeBLQnV3
wi/4HRZ5eB2SCFKHnr9kicd3pCCOe7pHPs0Lc7o/P0uYR6xdHS4g9HqoTk4f4sOmB3tEkBYcAuk1
RxmV2ZG4iG1TRaQ2mnjShrz5QiIbYL8MhUDiZfml2c2H3B3sr6pxuyeyfpvXoPHdowmmYwfiK7lC
DESwcDFOj7kdjo8RGrTrMKQwEJUT7L2sc0/lMBATCePE51J9GdaG/Y3nKX0l3c+7OD/xf+iJ/01H
HO0nM1ZAGB5uqA8dcdllQT3VHWYEvyseaZ5/C+a0PikcqYx7veoEqCPYa1zX92kyvOBYxiRhG6Tb
kCccvf+QgkpEJHsQ3dHt79/dXxUiDIfATwJ2RbrufxzR9GPbU8fn843J84ofUXzKz3JmFztiuR7q
PLsgUyipNmYjo/BPcjeb2cuvc5EAz9nCNxAEt3sfB+AR6bWCcBP3ZogJrQNtNTav5x2ZLhXc4DSX
V6QYP+uqyLhFdI1z6zR18p6bRY2yvEx3v/8yzjPAD++HK7DgcrG4ff4iCk8y9rpZ2cntyG6yF17f
PJGVxB5osNBUZbEl4HgJ7mJE6nJN0UY0sxq43CBwrG+nJLHAp2WFTxxdXDxPrvsQMVVfEQSigKEs
TeBzC7mqFdWe5mzkAt6sXYReuykfH+XYc11zah+rcGj1hyiTF9rEt7DpEYYTcoYN87k63yqnRSps
mhwfcp7mC84g8pI72d+D6qxff5x/P7qNTTZZmxkY/6Gt0+kmjCv9B23z30zFQyScwvcQfpnuR9lE
OYi8dUcmq26qxaVXmfkhoVn8KYGEtIaMP1wnNSwFMq1KPOWq+oNq4+9eHg0i4zsGbEzlPwz44rCg
1NA6vQVIaJxMaRFwtZzq6KQJ5NG4kWF7F3KHkOytyR37DyvI/evrh4uDB1+lgy3LCZYl9tOAcRpI
Ual1XNwilOCpONePMkSzuAo9TisrcJvXc10xTqYFLC+pvlukLtF0lwU7br1MTBrMSfs6Cjy96QrG
EdDjlXU9YNJvV5M9sXW7mNJjvr5aHo0UPHcnzXQf9yn/iKChAUsw04Z5xdC+fQCdOr3MHJqkHvRF
YG0CL6TWSb2RN2WUi8y9BhO1QofGhB6CU5uvzxeyvo3McU1cNv6d5e52tifkyyUqkYQRJOYgn7pw
jk6Ck/Lix8xYLI3t2lZMNNPFQ/X7JfnXL5cmDMA7Vywarb+IwgePpC7devmtgTWUPDR22tvGcuIj
7RDrYEXz9LUyA4DmDmhCY4rdHw/XP+LZPNYl//roKn4b/++/CTj/7yp9a2tVf+9++6f27/U1iBj1
8Q8t7+bffxc0nf96dwtj5pf/shyh3XTXv7fT/bsi3u1nGs3/9B/+n/fz3/I4Ne//+R9vNb/l8rdB
oah+tRqjZPjvDcoXX+YveULCwF//Tz/8yYH/L4Rx7KTIqXy8ZIv8Tb+r7j//wxX/YjxsMw8XATss
Jox/02487180/RHFoYEWi7iF90D3bKHduOa/PMEpQUuAHRrfjvtP/Mn8PT+fO4tEFWAOOvvliXJR
/v+6ZKvELXuoaYCXIHiCihqj/N1qPELhGtewLzr4ZtdsZuDUf/qSbn+cJD87fD+UAj9ed3nzPsJD
Hzfrr6+bojgkvsxkrCsi4s8ZXO2AiVGb60Kcfv9Sy1/101F2finYwqhS6RHiFv0g5ytnpi99Z067
odH+qXD657Cbu509z2gabeMPm+CHMuLHq2FECznHWYMfZS5a4q/IuhF1rQ9pLfeteDNQD2+IdEh3
jdaAqlPJYSDqh3/8MRGho9rDwsGZ6H2QmKTaArxTG/ySAWyTRAnzey/KCbj0TIZvoeo/HDZ/87WK
cFF/LTu9jWH711+wZbiVRDndbvg7hJdw98nIOG3n4U60AQkRYNDIpf79Z1yUSb/+lDgUsN7aPLAs
nI+aLyU6hvLaa3dgUUF8CcZYQW39SaTy8VUEykfTRb6MRoW18dGOiulgFG7r6x2gRLENmi45yCwT
f1DQfVwBvAqsqhCHj4vu1v3olkxcBfVY6BHrWAl5naSK9AViEMARKi/z+Psv7u9eDDc93hRKzL+6
KbqEC1UkkNOaEQoUkYxPMVirnZPar79/ob/57jB3ufRBUDphA/nwFDYgIKvUL8edEfo3yFbbvUzI
6PtfvAgcMPYtKmW2rV8fPZ5oLhkKMl3kuG+Om48EEhD58vsX+buvjAsB3xa7IgKeDy/iJIRyAKAf
d1Yghn0zz/epHdaXBUqc3e9faVkpPz3VjBcXgSdtPwFvgUvIhz1Y2JMODK/g3rylhf+HJfPhL0dZ
vZwsJlcutJL89h/+co0PhJCCMt/hKwWUO6dm1N47kE26u7qEIn8YO5xc62qOMg8vXj00zzQfCE/4
/Wf8cM4sbwMJ4VkIzydk2P7rT2YYSN7m0cp3nalzZJF1JKEmpMAW1umYB83BrxLn8zhAn/hnj/75
ldn2bfAbFhiOjzcrb56cop37YkdTudhPzHh2UwYsqOXhevznH5Jtg1N+sUBb5/r4p/qXqUrlMA/M
dzIxfHIyVfuGeLQ/Mg2Y97Nd9ve5DPo/KIX/7ptdlrRgH6bsdpcD6acXBd9spv7QFruaeIlq2/td
9zKEsNoq0Y0tCZh23xCOVTvv//DDsv8Kbjtc6Pk9KSI+vK5t1lVuNuUuDuPuwRA+XYykql5VoeVe
qx51jF24L79/0Q/bi+Mx5MTwgyjacZBkLxSYnz+sq23Xr0IwenKy6Lp1gS42DhTk4Q+r5sPi//E6
VFno91j5lFq/vk5CNpxWyih3xFdEV14+uLeN7Xs0tab6D6v/4+8HgkYwOKKw57vkCV3O2Z9+P/q5
gnlvbx2Tbt19Tv/ge1nsX/wFP20vDgNbm50FPwA3eYA2H7Zkp3etlAubux+6hOaUOc3VaUhy8uFg
DhblKssH6P40jUK58evMZjJTBQxH2WDJnNNWLBjyKoOSkG648eRD7iLBLIvDT27nuUw7EmhZKyZp
mNeHAGzZpvTamK2mlv4rSID+VMDNjtdOMI7v1uwo4G4OGRGEMXX+GvRqech05dM/yFvnBLZOeVcI
/gyaC4wGkUSlNKxKQ+gXP/bJEE4bO7mv8pAGjfLIuyT44trKOu/Nnzz/mzmY1R0cgN7Z+HSXX1NA
3mRjmw5M9jyePbIx5yZEFqZiOGQNyrh0I7p6OnRJreBaxejgtiU+vwcWMVnLqp3VRnkBZOG0yqu7
Froz7aBqcMO1coaY9BflIZiwuhQojRXl40GkTUZuZh76ECuAD0DmkiAIPeJk/C13hNE9VCxQoASh
MX2l925/SgoHqM9UEZ+3grWRTms3tuUpY2ufthjcPOAifV83JCXEHWEw9D8+xZC4y21kmMWd9EXD
8FxapO15kolVAWUtOkSdIN5VBprYoVYqQAwxjr3+kHsS6hV1DtlHg/bVY5RDbahS2nabcEJDSkSK
ySjDy0U2HiL+Af4+oin3hTPLkvqkLI6Q7hN7I0Vn5DtdBM23COP7Dc1W0945U+vAoMub4goceOTc
5m2sbxmcahKGY8YGl306VyM7P/Mqstnaqjq4QW99m1NRq61TVcXrONnOZ9tKNbC0BKfeku9i+EjJ
qkStY0z4zUZGscVYg0BPshS9Mj2DvDTJ7IEz1DtBW/d+yPM23bmExpCNm5FEVkRBVRG2mHevkQ/t
/OjXcZPdIqYZL+Q58owONrWe7Y1EoqHOdva1lWZqhxzLUIcidiX0Yr2ErblC8Q5HR8MDULNjHLql
VbXp1TShKeslYHFCILxtnYuCsPpaGubWSD2bwV4p+zfHiCxzrfExVuvRGeyLBg6av2usPodk3ffm
HW+HIJDWVD0IiajHBKOVtIikIuMdsK6km7yOdYOrYcTVdjNXWDHWNIamz2FsQ4C0wWGqLVnFnbrM
o6kjwj6VmbcF803Koj35alNanqq3Md7vkhyCuIuOPkP/jgH6rOI745wGOWElOPFNTNk2p0q9iMY2
BINc9yQaBYlXPFlR6MGCAv5YnSJr4pFbdDMACmvcuFvfCTVbipP4E8HFKbEKiZ4J6TJofoNh6JRk
3o+oIuIO4TowB1xFlx2RZQOaeja7+GvbDtrblBIw/Y7ODXRTWTg62ZcjsSuPoQtncgOVsgu27jww
jja7wNKbpG1LgmcLX3+CcODPa89J+hcLSZD3xLDEfyZIlvze3CHY0Ag7z17Nrtm5R0UXkczCYKzV
anZSdRqlTxpopjAKRuUYdcfYLJiw1L5oXwr2t3wzYNX7lkZe5WwmYvUMRAe56Nm5kCitfdm78wrl
C8b1gOzrF5fKn+Ris522XmUnMJtDZD8riv7Y3WmzrLt1JWSxb6eJ4DRvqCekH8Jw4x0hO/13PYxk
1lsoZa4j20MB6Klifm9kxR9z7d6DNV5a/Togl4bMCOUY3cb3u+TLECb1/eCnRMdYBSjsVVHTCr0g
sQgrIkH26YS4SrR61TWwgfYoIQfvGEehQTBynpbcleeZPUpYUduDxoVfclIFyKkyGK1oi9cFSRLT
B5O0WFtUx06fHzVVSkYMMyPROO8He2NnkbuQcGvkpEVSRjbxuW50KyBsvg35mFx1k88fkyaESeRb
OYgftHedwynVee+9KQz/EpcIT34aJ2FIECSmi1VB64C0HLeAmZhOVZqsg3ZwBLPXnnR4VOYjeD/O
AXGwZJh7e8Q3FgLzmqk48mnVGivC0eDlLDG2WhkT8uwsWtn+6EWrivC0T01L2niRId5ce31n0EAM
sfoMHaR71/nGXUETSB6ZNyU+D3i7moTlucgTcmeQ7dPRvGfeQ8ZuXZhJv6F0obm/NFnWVREZEdmy
geabhQFzpSgVeE/TiEJ7SodmH5aqX7grwylC/HDZU46xMdTb3gu/VAbmAq9c4r7LbwiX0YbXyGX4
yb95vZoftJ1/twMyPk2AFWnwUBD+gFnf/ISQdoPr5lNHYhc0iXsvruu1KRU5xkGWXTkMuIhe8J7I
dgF9ghBlVRryUibtdDHl7HR1ytKaOOXWvmdgZNXdiZjnhI/g75n71GsoXKR0DH77zISWKLi8vEUN
Hm8ZY0erXLUIigfg6egubDIoAYsacaVO2cTv1Ffxzmjm6WgxxrpJSn+41FMzq61K2PgWZmXVbkyP
NV8FtXx3pNV8EwoQ8zYL2vqxpTN7Kv0pWCliYkMUVcW0V8JC5ggL603NtT3z2XnWVjKW9sOcRt29
WzrUsWk4PaYW/suF/Ex+IB9kj37f3Fthld24Eum8q6zPYR75l5jeh5uRFUTu42yln+ImRtpBGGFx
I4MoNqindJmudde536QoaZBg0Y7MxxbvAaQcN0cppofpS0TAQzR596KHrpOjjsb7SyR8Yj90C685
V6N9j5HbwyYdTfIoBse/91PtIDshpBuR7LQ1VUL5kZqbeVxC+cjwoAVuWam1bVuz/RpRymZrTGbR
tA7yRQI2D6259XIH6XzFvxkbdBD2Z0c55iXys8xd0eIvD9JXrAbSem4DkGgbf+rkNbIF52vGiEU/
d+WknS18mjbekhpcZOvGxOYw22o8TeP8Xnt+vyX0sbuK6ACgcSy9lyE2UxIzJu9dDQG04jqnsOiT
+nnE/3g3EvuhlyXC45aZkMeGGNId5jkHxaM59MdQu+b3IE4/j2Hl3NmkbMAnmg6UR8XWMizju5GX
/WUdRqTL5danJJDtC8yxYU1j9WRJrJCrHOEt2xQxY9eEhh8zGQZrRJDyTnY6nZkRuBUVSkjioxN8
H8DJr+RE6GaESm2bd/68RdNBmkVvzKCdESw/5qHbbHK0wFvHdYDJM+Ncmwxd3sHnBLdBAy3XMqXN
C1vVvUj1ITTnm8CYofsjBfVP0qtblHmREO8qmSqOUdz6DD1w+H6BI1gQ4d3WektVCv21LbvdJIZw
q7UJBMN2djrCC0s8j00UcVlsp6j1iGHDr32E1OUkRP2NzSmaS5as1Yw72RPRPPQi3OR95CE3VKaN
jDMS6zAZn6Ne5A9NrdC0x8SNnaSJ2Il0DUR6Oqpenby3HjswMpdBNlGs5qO4zXrcEhV5WPeoNgbF
SQG3dkUMxUCuc2jcpLPKULl2PFRlQAasy5m28tumPzUMF/ct46qNmBe67+SwpXgdSw4akXcwiLfJ
DTwoMMinNZ852YHrJX8apD/1SpevQ0XMNUKrBSxb9tUJjp66oQgkRLEs1TpqPMEPV8KmpLg2yKzp
C+82Q/v2TBLD6BCRlUq5jkRBkkeD5BMRCqawaZiaLbHtSu/m2Y5v6ObO4XpwptJfhdmACtOuJ3aN
LphPml9pl4RWAgxct0SiOZO/6waqQNDahUOhPNuwyT1hkCfho0jiHqIBl5B+NncHjE3eW2nVQ3pR
loTeHh3BcXqFZrjr4tUgB33plIFA1wgyi4rFqpwt7V+ptsShUH8EOUdeWhvWo5sY1Z4YvorF4idg
oxHIkYuL120ud4R0YYfAdmBPDRsbZE0+Q5+JrLvp2fUJjwBfbx41ZuZFdpjzKARt8ihQRfV30nQb
sAXGO/gKvP+TtLaOIudN9Z6xc5y65G3E3ROxsf27rMO+3BNRT1weVR25uMq80W722kNc2rRolVI8
ASgxEyI2kGOSmxoHrb/WqeCy2QbNuF/0WD06zgT1e9xTcK2mOBxf57xHL2My/9qPmkiUkUO2WCO7
IhE9IN2rlNxfq9QgObZaNlpBwyOJLf9YJdZVNWcvsYGqI4nRZVZOthUUP6ciaQhWNmV8ORhV/4B4
P6j2LqFMjGnL5BBHCIOGvCWRLhVNukYtkqpbrITNZdq7Ofzf1r7FdBaIrWhQIe9ak7ioCA/5Zeoq
cc18sdkYXnsYltCxOYvNeU1ybXzLjQqGe92qFe0ZeTBGfpaVqYvsJiuNl7ZR9d7xJ+tNWuX07Dl5
wq3E5nbkIXNblZjWLhz2JzJB3aDZ8Q08M2sw5cYhGclfVUw4avKrcljSGjuqs4oLsBZb1kJ1pDT0
904rCcCsvZqZfpZctlnwZs9xeOTqcuVWxG6sxmKI81VFqvHBT42XakLqmVrGcB1EgXmLX6TaKsRP
6LXGr2KU5U1jeeXN/6fuPJYkR7Is+ysjs0cLmEKBxWwMgHFn5tw3EA8n4Jzj6/tYZMl0hEdN+PTs
RqpEqlIyI80MRPXpe/eeiwl9eufJeqDThkJ11qISewdE72F0rD3+M6CI0XBiOrKTY6zELqlXXFuy
utSdVhBaHxflM+LK876pThsts3EGRJq23BDRw/ldNxbYaCGBnEbYWy6a5dItilx/pHiI77qsL8hO
QuE1keDXhRX5KUE2bpx2Cu9scu2Z/s5DeAniH5nCubJ/YWeM+FAkpDZrKZVUToEhh4pEv/BqUotg
ZzdW/TRWtRoRo9kV9zAeVS6r3ukuk8TgNgxM2Oy2FSBDkrm0/EqLp2NkiN5Hp6ncawV47xWSRzt2
hzxvvLFXn84SyNustIjzGrPhdW4xA/SU/WEakHcXkA4tDFyMcYEHj6H0WK1tmR1jWPSU6DBUuDFy
qs/eF/YfK1fvsDeOH/EQx1tEuY/tmSrsEmAHylutBjbSVKJtKqg5PirSntEdRencXjT5VE33atNk
75HAKUYfuHgOJV6yLnRQQBvnDBpc6/YPOc2BXzRWw79m6VQy2imF53U4wIMH5ZirV4HBmuzZcflh
JSGx8lqoXJCSbOd7/BDKTU30wbBCMjk/20LPqcYpIi6D3AmGDX21gtT5cRb3caS0HCuo7l5UOzQ9
AOLZh97iX6kDe34YxaDeGlolVz0No9HH4O9k4PQBQSHKJKtJVTQ8OAvJEFfNnBC8UXXGIYiMPlhH
0QK1TRa6LEg6B61VJYviVQUxP66zRPDFFS4H6sW2I+VOmQhsQoXM3QcZr9oHNFdkVZpiMXQvHQbw
tnNvdQ+9HVLqgxGy9m0rrUczSiVqv762BlZsu298DGmC+xlOP8OXcaRKdMrhmgckG2Hi5vmFbqWY
AyACFqlLWkL82pNMFrsxFsXrYLatiamQrpHdU2pa4hGZMw8epHr1LW5Z1D00QhYaL7QLI2L+Pr8j
ASCjCK1Uvcd7pY74pZHxhT6rB04/WdvtaZwSUJU68tvCldWAsgkFkEZ6lJp3XP4OY5xoZU3+KOz/
ECMO0QtwDYekpb6j/vLq2iw3tBTSiq0gsVQ/k7L6DJgTj14w5BmpV/SbLpCV2UeywzgGJ4lkVbfx
/l07xpISgcFjf33WPk9oiHrIMmPdcJSglpu6ozOFU7MtOBwRmiALToUkr5RuFAzm3ZClHFEQepLc
0aAnJMDN7JcnGjYDibtj2yGmNvrCw1UzDWuZokrinxMheZvGvGzKCV0KJ5kponJvHCKSknGJGH0g
z6S9JDOmiehMe9eEsQzKtasNVhVzDosdxgNwAUtCG4bqURPHEpWaQx9K9jeEbbcKjRjyPjyTpXZa
kauREe1J1q1yqLNZJr5sOrI7mqhs7rKstaaVNSl0quSUkb975vdiO4o5eND6I4LXMIiV85zSqq7U
RGXTBKrFimQZTpmTxU63wkuhuUWUWEP+gomgZgGdhnxwp6EXn8TXiqfaMUM8QpWTKL6WiYF8dKXs
hWsY6nxhYgrSkNAYNWwfSbJ6qpGkzb/R+iwjCEqrYGjDZ6F39mdLRjRmu7yY1oaS1+AJoCzMm9lJ
CeZqZpD+cHgYCCL71uvKL62Rni1K8s5wW3gP8RrvnfGEbxzXTGUpqtiSfENYaAxpENeeatJ3SFWi
lEVXa925CUZ3I6iWcPDpbA1X4TxPBDbYzpRjzFAU26vRn9CvFvmEb4GqiNe+wAG3QSfk1Luir0NB
xy8zb6LUio0dfBWyRMMhKjYCUBluyKlGDqSVSiqvpUiMxlVobmU+el1mUjjteBNoxVnqKjOs+UXK
WNzzm53b2J6hINcEWljuFDtNsy/6gZ8FG29m45RVah7Iv0qhAqed+aTWEaf6jmPsE2xgBZ9BYOmW
p0+9dWsnOvmWdYi0Al221s3gKZKhdjNH7x9itUHabBFfaP6YbQQUl7aC4+2CqteoVwnioo9J60kK
qpYBmdEIVtc8dhUtcgyHorSnlUHry/TqNlJbsrNq/YANz+AjAJZj014AuH9SpSqt7ar4XFtyv4NJ
avV1mFpgEg4OclZShUCfOGPpqwN2gGw1CMaI3TZOuayWC8OgVMJtWYoMtOGAQ3p2xxRs0DXhggUq
adrunKarlCO7rqLv8jKGOpZPwnGKfr23UX0UBrW9V6gGsr6qUQ1cKWWb5484ZjBflRrn802Y1oN0
e2fKAo+RYau5Fn29iqxZ1R68NK3JGB1YrPnlHaYnXJFZLPct8CCN9JQiPLfCFwCLhxxIYe0HdRZO
T0NVa8tO71Kb3JeCoyZZJpIONcF5SeTnyjLgWW+CqnE80xysTWSMRvnYkRZG/QGXMebxTwoda5ha
Rs+NGKMFYTcmIb+utKp8ZR/pjQNosfJ90MI6oasSc06bR4WhCy1hBAwGUR+lO1VUtZvUInvdj5vU
CB/pHTTBZdrbOcVuOZO6XhhqjVOMcw/xQIRnGLQJhrD+SM0WP6Fs7EL41ZQbzjPmdwapaa211FfC
LCIv5RdFe6tI+sckoT3iYo0xkVmyLcaeQsgFxuh5Xoz9kAcmyAB5Pm1dLdEZbWuHgd3RuxLmnSEq
LB0p9vmPbhDqqUJmXq6GeIZBEGQk7xJd3JmHcehR4gXaVDhHM6Fxw6IWyT2BYJP042GQ5JoOiE6v
+7QMT/R9z6my0dQqylqtAr1kr7RDh2cK7Se5tqWjowpGMvMUAPEMj6YYzP7apKeQbiwZKJjEFZP8
jaqw5lfc02jfeJRUi5YZCgHfDBP5mYy9RseZ3oaDz95mu1ghWrdMb+A5Ufeo/Gp4EJZMa7b/lBJ7
1Cym4WqXAFYojcLGnRgaceFmQTjl24pXslsHU14VW9S60ydld2yyxwS9cxOPkzG9xEVYBX5YaYR1
oesoSj/FLWtg1MTxA3Yml0b2roN5myl0ZsPx6WUqLQvs2ZKH1WsscPpr0a29nO2kcDax5EH2axqM
EHUVfaAvgrGM2aO9BQkM9MicpXa7mEA+VrLEM070p1ZuysLCQdSJULYbfcll59YSYaqnldjFVouo
k3hnjcTCBgX+9kOrEc69atXFuM7NyrzNLJNoKE3N+3cnRMR0WJicEYWT1Mp1ZQwj+y9wtFuTw/Cr
0AklupiJav00VCguK7TAlXIKiLw5KUWq8ce61nGeZwNh5jXt1PF2dvTa2le2VS8HByhKuB1mzpDH
XonMdJ2RC+NsgOQSnrWaMwI3/QbZs7iq0zi7nUI5aOvWmFUMmjpALjLD4hcO07jTyTvr3+mRcQJf
mmixN1NDgwTAQq8Vl0HUhxzledIGV2QL8axRsQjTbXm6rxbSvS6pw3C6YIlvik1dFTYUVHW2RgJr
E3Z4tELiOTZiwpgYfvW1r+E4UVc2R1neyToJ3ihd+kMO86TCvE2Y495ummhYT6EZ3Ya1w87skF26
mpUup0teKwQstgvVqV/UYXpft0kcbeDzNBQpvUo6/EQmL90cDeBLirbtvQqndnbDSA1iFy6niEvP
tAKlOLCmpvolp2KmIiqt2o4XXTPWopvyTzUk4dGzO0dkPJZLYawbXR1yD5h/ru3SOcmyNfJuMr8s
7DZVuOIfz4ctNHm+qkWk2iKORpFQ9CfdICcIaXgS3KmsgZ/IOK7L26LXstFvgJEw/5gDo8cFMTaL
W+tF+JQXNup+J2dIfU4U0oYD/E2O2ZIOhAmIQ6QZx/K+zYjFEsmLMy2V5jWgMl7Ij6Z2UYk7iXyo
BirPH7jwPOOlC+LxMsSoRQ2MtUc9dCnUmJUwF+tDLKqo3JK/TrxAbfruIu36SRKRZ9Sqr0Yy33ck
IFFkqcb0w8yX5MAgL2WG1qbqIccczCs/TvUzxibJAXqgb01ZOEb3GjaW4tKJmFszH0iJrqdgsml+
KpHla3QOpeco7bKNu8xilB+UYgY+sjiK3+e5DI8NP4Tq2jCJS6MYbtDBi6iK9vUkjHyzlMSC4hnH
f7mZcJ3CPlk0uv6jWnGCbtkToXJhhn3Rx5wJMLMP2ux0e+ijMOJU4OX12XJfIu9W905i2uTGBxxA
d4stqQ5DLANkhQuFJOrWjqpkf55/I/pMaI8SME+3b1Il9jK1hU3hRx3ZHr4wx1ZbDVgCtyOpYR9q
q6NmjJBzLpRJUYK1sqpI+oByUG5HEVIhN9U8HQPOzyEFHjmRNGhssJUgtUn0rQVF9rpkdku4FK1X
ApoKkxjOLHMcxWWRU5+COjhLt9NiCfc5o+4fsxNOqY+rhlhxJF/n+osuTO4jsLa0i5jNsVqjYAWJ
0bD3nnRrLGzIClRunjLXhYU1yYicVeywmLP7V8Z4nQ0VTyR+pFp7Zlar3zWwl0+GGhD+ay3CJgoX
lbzCjrWI0uuSNO9ODRUOc7MgVz6W2SJHFy+K2GVFrT9QlKTCy9jWcw9mfHBvlvqcelzr84F0SVkc
znDL3u2MwJx9O9XnYNtPA3bCDPl6vqNLX9IstPFUtNuU5+1RMn2fSQOjieQj6oDd0KkZRrc806L0
NoajyIjfKvQRr7Illma9jJbIXsfOCrobgRz+GMScRI69YdNrwxsqOM8pejydqUfipUgnrfPOxWSw
qyuTEUJNDTmsdSBC1q1IGueq18Uw+gSDtSdYDDPeySojcg5FPiZ15o2VweTaGu9STZ3HTaR2Quwb
xbSDrYI60AFGOPIVKW9mQE0GRu81TioDVre2jNVVWuPMXC8hJ/nLIcvnyQOQhlGKAYmRuHEA9cbv
lUmj5ToLu8TrVwDez4JGbmQftPVLVafw2928oCOBg52GzhOSgPZligbZu1xHBvaJLM8myL6WFylB
YG9kFSR3ZIpZxOKks07wrrB4Z33gOPJyzkI8iARPl3R0SXRALCOCvN/EkEaNXZlywmeyL+gA+cY8
EidAgS1/1LaZJsxLYXbgWM9xVIssKV9DBXPCtkDx47hzVvXJZmAnrfd6ptAWX2pkkfsljEz1JdCi
VjsqkejFTMcuAL1qVnB/HuSi0yQ+IjAmh9usCAV4kFFOJUIQcDh1GdGJQ2u6o8w5f2l6nI+HaJlz
ZzWA6OnXMGEgS1VTqQ/7KeWY58t+icatxZ5GRlybmvpHgPsNA3VEou5KgIxOdqQDj6qLJSh5M7KR
ASnWH4FUebIa6zBSrL2nYswaL65hm5FC18Ax65d4EbdwacZsNVtnIAVjgfRjQCJhMI7gHLaH66R/
dI1ivDPgpAfTwKeot6hU+mpDM6vp4dUs0nJjIcZ9MzV6fxr1YXpm9BdlPliRAEjIMNS08NXI/GzT
VFEueaWy+3Ya1PtIWOOL7GJx3XH2oqzFKf8DMRO4i9GQOK9HIfKbAUjRGR9Xj8wHMJ9GnsQONGOY
Z3S2inVt+rSa5AyOKlXi/pJQ6KNfTMzFLxLO6/yDJYHb54Bt84UyjH5DCVYoP9LqpHBCboNxlJc5
f8Kiwv9VOPUhvW5sg1kUMRURo4im7lU3JTAm9jUuuHWcpZLYa2hDWnOBPBKvC1oxsC0YLOmNGlOM
PY/Q2zZ067xvWf9qvPpr9HxJD0BcmJlf0fUnj8vQkSjhi+pcezTCxLUU3SioqSXLMFasUG7VMEw5
zwqoGKs4qifniGrb0rwwJT9mS9EcPNFoaKkKUrg+voWg8N0ScLJblpaSozF2GB9kS4vhEVnXa5tr
NWlmsDYJlgcB1gDxGkU9bzOn15dDG5Vpd7aOU04oVlMyJJ0Hgi1mnewGpvVy1A+EL5p07MeqPIS0
2IlZNQfz5ChQv93cdIoDdz9xXCUK2bdT4CDvcdqCiik1alrIUcVSuVnsYDGXdKsVt4hpD7rxQBXu
Llmd862p5mhhkTGaHxJyPGlk6XGAFL/nT+8iyEhioxQMM91M70n07dSFUEn0h8SW1mmmeRoxqwn8
s7SWrtLYzPMd1a6PI/EdtafaWfSG8XXKKaf79FG2M1V+k7VBx5CaqaabNIl+AT9CeSMmrb5HGwHx
JTDT7FMzUcusu9qmUTdOglvWinm+BN7q6FdIcOlD87UIIYFrkK5QBLTxSheKdT0NVIBeUZTjS087
QndtKqdTV42ZWJUksoc01g2SHQXjVpgQHHiuh7CwLjtmlw88xuhixmQsOQiGUx2uakazNBDyxrgz
zaYkIJz5r83S3o0csa2yuDacbqJxldnnkiZDNLiqLXV4Cjj9lxjWq7A9z0vbqwjY0oQ+LOUB04ni
WceWOb9Bzhc30kiN51pkjGsSJaD4ceixXqXLVJl+GBavdDTlLh17nFpDZItXaBLhh6QHWqxE2ZnH
oFdJoKqyTD+pk8yiq6KqFVqHPS+Xl9Bwe4MdnBpeg5mUI2eYW28Cmphy3ThGpxFgiRqKSObA+rRB
1OWuAoxtTYBAhQhqGUrKsFmPL6wpplHfsjQ4HCAVLdj3cZ/WL1ZrNOfc0wSublilsFGTsmVynqdB
O660GpzKTb0oqiTCPWAbD1u+4yoQAaT5HCaQfmRwIhdPS1swcRWwXN5VEzQkdXwlLuxUmCoKFTgT
K1TFFBnN0sWfOq/wsGIFJLUAlUxXrdF12cquKXVSbec2pj2Th+Zge5j51W3C8Xtwq5zO1oUAXoCn
oIgdV0+kfowSMOPr2Yn06zLX1E9HS8n0bYc54U6FbXkBZRdDdUiKxqfI0/QeAB7LOzCV9p3trEdN
oWBhWHU4Cxe/E4tWIDfokuYO/pFZYg0XofHemFlSH5dzB/ozjhM1fqvtOk79PI/Sxu3MckrdLHfi
H4xH85zZeU94VhlSAa9kNiC+ipxpvjj3aDov78fkokb8lCAzVcv4Xu+tiOqgjcSykVUU6m+oC4be
j+nPLY/8G2dwoerEMScoJV1PBiMQXpexQJZTlnaOXgW7+Bq6ly08Jcu6OXfJ7J3NLb+DXuAgKht2
lSMnOv8tjKh9LkKOGtDOmtqATOLwn1VrBgl2+CbihaC/x/yNqU3Uu0Kld49MIbAeKyvIxbNDCtxy
bFNQ9mgtpPBlgs4HQ2IxYimEWBLj2UN9ddvqRXdoA9AZHmHhJAPPVX8O8euVJNwy9hOpp0prTrcL
zxn27XhSMjAnDsJV0wLHsiKTYghI1wrVjKK/AABSG9ShnNQSPYzccaY/XdHypZWGUT6k4HupM7ks
28EJ1eZhUOENXVHh4MNK2Mnyt2QBZbXPG000F0o2AdG4mLO4ZAKqpeVUBZzMSnvxRDiEzDfTrNJ9
mzO7fcwhY4ZbhHplcVQgM9JKEe1cBmRuKB2c2b5DNkipZGOmqSxVARpDSHwII4LCD/gLXtCQTTIV
A+vemjldYrpDN86xoIpQihKRhcUte4vMOun2wA/aFkjXNIL+CJupeKMWGZp1M4nkuYazm6574I/N
duIBgbGGVMTrGEHRsVem5lVdCkyqGsoY6Y+IdfKDA1o+RxE3jnT/LXMKb+ZybManGHxTfzEXetlv
0fvBDCjGJUBpOsWlqm/mVBVPpGYbny1Pce7WUGcmLyz17DyUHAjn5L62zHhU9sOGxUqps1PFqwjR
B1Xt6E0LNt6jyqb9yONLKnvAkOUjs/I4OGhtN6DNnNuC1m/GgW8XJBZsCH6jZfNKIalxE6CUwJNN
Tpmv+RTapkeAjLTdCAF0RGLtojL0V/KK/SMeeE4uTUApCafaoHtEyIbwzUhSxuH4k+NwCzDDpi2r
cHfZO5K8/yF6GKdIl5bKQksRwZSi0VEMe2hPlk0+NfOmdrvolSBoehriQt6gSslpSyym8RbQ9018
NTFNlf5OwQWmlRHGfhAVLSpYtUgFEtIMVVflAbOrlrUpB/kUxQYShSRHDLAmTXgyaURb1bAXmVPM
ayssZbnuaJXke0h+SbENTH6OV+VpxmavpMnoadPcOjTo+oQ4xnCandZ3xKz0G9lhGDggK6xUN1o6
uJa5NRcIhPSe0WUXNqOzCRzkVc9gvKlgOP/MzVYHPREdEGcXuhdBoquYnMRL6DNfshcftWNObTTT
8VzlEQf1q17tLIOot0pVEXp1TXth6gJdJLdaTQ6TPpIxViORZZnB5zne8jak2p2qT+cBJWwTlWKD
6NVAryrrqCmBChWgWWp8qDab2a5Wml5bWezoCqAAGycUkA+bVy+moZUbxVNgNWF9KDmd0sCBR5Te
VHowx5zkDHpApV4p+WPbLvTp0b+H7auSMCW8TqugbB9wxofa0dGTGfOiU00AbLQSht173CzMiFZJ
RENcox7LaVProzkx7xuLorhpx1LrH/vQkHqB/cOE/7WCgt4tvkZGaPts0VakyGNoD84BV2wGfXih
yOHpH/E7P42oTiyKwOqc7w5ksOrveP7VAeyNmjndAKBj0vNLE/dCBt0wQxCkRP0cIhqi/Th4Tqw0
zS4BORTu50yi5pirqqFHwRzffi9jkHSPgG9VZddbnMNusHrPyFfqII20q2UkVBKFSLv0z2WXavpF
pca27QVLLMHQIRdHJX/GCDMDztJk6eZDGVphmh7MMmyBiw9ORi4AynglaDxAvlG6qUwIp5d02Zry
yMhSxI+WREZziMuona/GtkSxV+RO6Zy3Pv2YLyokyRbq2C4G0VGvLJqkiBCdJAF/AdxjywGYwWFM
FYcSpEGseKbuKWJFCL35lnUVukFIITXNNnq/IC9NDsHdwN849CoHLEVuKQ1DiYJJIA0INh0kKXPa
BCPVanXrJDGtp13SJ4UotgxC9Lx5tdW45I1MM1SL88GuNKwBixia/mZQ1V6nlyTyTHYPA70WgxFR
nibV/Ja3Jae/NUubpXZ7+AdRba/HqaNNxgYmiOsmLh5G5Jr0oEhD9hDPbeYP+WwhBK2qwKGMjWqB
HqBt7bBm9dSZB7Ibhw20wCyJ8rn1ygls9byJuiF0Yn9UjdY6BUEQJc2KEadtENneYrW4zgxdZasY
+G7OrWHFwbhtGKxAz5Z1SF8UmlsDMrG1N11pJA912jMGjtVQvRmNJf+MccWQ3JqM4oNtbTApSWv7
UUJEfXEQ6farClnxXdLbzmZStaXZ5rqSvmhNLR6BeztPJAlHA4aYnFzIdQNqgJZYRwi0j5NIw8US
l1AmC6bb/7hL/+WHv/7H34NB/otf/te//L+04l9VH8Vt13x8dGSH/3/gxxcY3P7PdnzqufR/7FoU
O+/try7+85/6x4+vaEL+B+ZhQYeI+Cq89/ytfwz5CglB/0FX5uyuB9OPvRQz1r8SwxX7nDKu0U/G
7kDEqDT1/23JV3TtP0iOJ4gK0z7Zb5bU/zue/N8tmyACVL6Hhvf4bB/HSPvFsMVTK3qrCYxTC5Sd
BAgkjWZUyg0DjqBhti4p+VA6MbK5/eVS/euZ+dWU/7u77ucHS8nlMck/JMrsZ5b5L1Y0XkBTtGFj
npAGl14paZyiDoi+MWSeDYn/PK+79//1P/kUcFuaruu8hOcoCPHFWyeKIUGw2ak3i2JcKLL+CODr
ofKf9un4HppJscfP6v/9l51NdH/7zC++QZBxTcVZQr1po4BdOpQbrc3ndaWGaHSbbz7sd0ffPz8Q
o51UOdCbhvo1FrZU8mDoIKXcRMVIdDLqRb/OUqgjICFvc3WMvnEQ/iQYfPl1GCMxW+OFNrm+X37d
0HNGDTqp3zRhetIDsz0y14Qwm+5AFN+hYFF2sd7va3Mb9JcCU9I3bskvYTU/f7EU4owlEdLBifrF
w1ga1dzA/dFv+Cjj2Jv6JQ33alMro9yOJXLMymodl8B03bOIdbxN1wjCQExURfIYx8VO2XXt0H0T
R/zHPdd1YeJ7FgTFwQxwvhi4QxqZWoUa4HoxKVxiWv2g41qUYJVcAO7RVfr7M/bnVeADIYzh6idH
SAfSwUP4y+vTDFZr2fViXRfC4ZBux7eNphy0vKrX9BpHV+n05S4rSCykJ+QKVPkSWI+rVHO147CH
qyEvb8Neyn/2Atb68KP8N6/1H+sJ30ta+KzOaCApz0vhr9+LwhKCmbPI61Kt/SETO7MLXnJO9j7K
EW2D0uXYN0uynTOt+S5+5bxW/fZo8tmOSSKzZbAq0qz9/bMbWuNtP/DZMmyPuUw+nXkw7jVIBHzb
6VE6/RWy6GLDeNn0TcMMATAOGyZv5coY5hk5WKB7f79P/+65ILCQpZ+ljkPml6+kYO0TOD+4TVWT
XtNurAHD9R+pYj4Xra1/8xR+vfjOeaHDLcBaB8+Fy//7BRjjIDBHVsETiQ2vBNrumkpZD0p9N036
C2eQe9q8MHeX4Lun8etiTlI9EYRsY45OzQ034+sHR5RS3aKdzsoliCCpHXr4XFYhlPfLQTnWnU/P
bsXUikYs7R5Un8Pz36/0zw3j17v/8zvoeO7ZSyBOy/PT8csbAVPGMJdR104DaqILaaBh+GHq6x6B
dOPyLHxKaz3FWwv5HGcRVH47ZLCJ+d9dnr5+jS/LU9bEzHfYxE/hp4VU+w2gmBZ5zeAqEnEM8dyr
hHPoq9V4UoPJ+M3z9jNA729X4csj0NHmCtSZj8esDqqJbiSeYyzTUPdHZRveo/6LGvp+91nhxU9F
dt0yNPv45lb87gLnQT8/Dr/cii+PQ58wiOcgrp2QDbuifh70FDUs8cvTW6HeVDwgjTO79MS+WXx+
EoT++PX4jdj0DQzo8uvmxNw+BAmrn0jETiPXVOEh0qV1rYmYrFMQzozEt2wNWGQYtYCpH1+W8rIw
oT1jLL6TqNFNYzsYtzjn8mofm7uc3ql1oevbv1+iL4E9/7pEvC+Ep+psY+bXx4TpeIO0XTulzXpy
NuCBrqzJsyf8Qx6eWFl6E1nsqV/cDq1bvw2f7U4UvrLBtAaitUIz0l/W2gq8acE0z1PX4qEtvT5y
ezw6muv0W3355tHWz5SFr1f3jF+g1OBUw3zo9zesimxm0riHTymn7nQ7vzb6EeaxUjzDuyatg1aV
3MYmX96nF8PEZwlvlvF+UvyBwLGL6JvV7id65W/f58vdnrQyKkpozicyPJLcxfYvL+3hIiQNmdGR
9NFMJ+lFG+7Oje1pndf3ibElaQXr1VX4gm8hyW5y9SDULaMGRaxT9TEeV03p44aX0h8aJJbm5syw
KbzsCfJqFmwtyPenfPnmtT2/EH/7JV/WLkftul7BzXOKl5fO2TpyneWbwH7t5wfDuP77o/dHBeeY
LJAW2yTnC83Sv0aymYyAHacwtZOD0f8GJu0WkfXWuXBesIh9g4QQ53vw2y/78mFfftlYVqaMJM95
P3qVwX9XXePH2Ghz6ctyT46OU+zTaGOmhwH/WeAq1E/TcsK9Vs57I7ka+stO81Xa4HhC/Rzh3o16
XFJsYiskpUyC8dhpt/FtOri4BNonc10yh7Eukgh/QEnPcbxrje0ykO7E9N7L5yO2NP5w/GaVXqSc
9OIbls8fpdk/1xdMCmUgR76vez7Vpqngb9FO88Y5xwK4uVhrb8bTaLmtDhlm08J0kF4cHRnMoMz5
++0Vfyy+5yvOJsz/sBBTIP/+liojNpyk4oo74QbydtJhPPDOKzDM/oBNx58TOPsbjH4J7d0tprHp
nZHLaHsMsIryYqzXUbAe44Q4jAf0Z6AOg4CG7E0BaZt3LTsu7YONh/xWR6DrGmDCP+ozL/7JKU9k
C2jlOkLhaN8t2kGttopnl14xfrfS/7EW/fyVlIzwwCxHal/Wzxa6ujyrD09Y6tAUp5OnvwJRLB+s
cBVVbq9d1OFan/ZMz6rLnlhoC1WWOyHVsHB3bZCD/f2yy39/2f/rC33ZeEmB1vJ2mrQTuJ+4dhX9
ITGPwAiiKyVxh+yi7q6G+Gqw9nDpNWtfQBdVVvotjBCYlJq1Qtxhsn6GXhvQuOTo4k3cFIKjruzI
ZcDb/0Cp8UY+7ym6Ea8WRu5bnq5g2a2RFM/kkqFHPtnr4Ak2tvGAoye0VuYnW4sN9eIhv6QGcK6c
axySNWTmwdUxEp7TzLxqr7z//Vr8hEj98dIDtOGEBm+QPsXvj6CuWqqmKqN2Um6dK/GWvDvwPX7k
IP6gBmtri3AxlutjsxcfDXL5ZFVf8dvzVwpxulh4xl4Vzcsvu5PhVw/5Xb0Tn80lj5xKhM9TzzyC
TeeNFJ9jQOzISrlpj+2u/O408bV0//kaO6p2ZibicFPPxfYv9SRs6bKbHH4EF7fBVWS4AVrJS6Xy
mmZT4fFPt9w2+dGlqxor9AYZxd8v40/C3NfLeD7kAdPROXP/fOR++QZjC2vbwp59it6R67VQ4t14
k/aEKtBIXdGVycZ15qxZNAVG4Cdk1If2rjhxQ/tdXnkFWhGTk81Fd08uHJM0qWz+/g3POMk/VneY
kZIGEgcuTlG/XyMnx17LVEE7NWt1xim2mu7Y/8WND0G+vcas+c0++e0HflncGgRHChRUupkNR4mV
9VFUHrrYufGaebVcEPpBtkhTfLPafPuxX54FWDyBnZ+fheB+eetQMVz2H/addpO8Dq/OQ/ZN/fzH
MY617Zer+jVuXrGw6P78tPAhENDsXftVf4cGMRCq3v8/PWT/dQutL2itcOmsiEQTHvPFRcKJoDac
r0p4JMVcYzl7QsS6mkzm3NJHrxara5N8ZHvNuH0K7nr6/Pq1s2yr4FIVCE6bB7O4QMCKWhoV3lVQ
3zKM/+Yr/9sC5tfrc34qf3kvokRRegM546mWnhF5831RbqELjfGKDJb4DSNckXz34J3rlD/exV8u
05fatxgR2oYRnxlwH5gjzL7irIsWhfhKAaZ/Dy6oOCUQPWBVXwfVdy/av9vu6KuoOPDo+6pfYZQK
cy/cZ7l+Cj7VV8TewbOj+cWP6qCZeMeu4vyb2vpnG++P3/tfH/iVSKiHQ9E6uHlO/8nemSw3rmTZ
9l9qjjT0zZQN2FMNJVHSBKYISeg7d/RfX4uRZa8iqPtClvOyzGFckQAB9+Pn7L227S11d4GiwvL8
fHwouHarnnW87nGzKnSUU8Q7qLavl9/c8sva8bdvcPVgdtArGCBzyd0Dah6ORXjAqNPH9OHvi9iX
2vtSPnAgUx330tH8VU/9/jQxiMV3GqinHuU7ujgYYmPtY1KZVQijY+8/7lNcfd71daVt4YiYz0tH
MsbXYAeabgW0acTopKJbWTT5Qq/vMgfh99x67CCgz+xlnH7zC3932VcvUe+aVtBDMDq52tYl+6if
53KrhS/4T3LyS/5+j79uZVcXffX6WEk5AWvg0xS4B/G8Hhal9HFjIvtHQ+OZy86+yQ+E7AXuMhw2
6kuBoiw8MNo2cRaBcSGBRiXucqEgh7XnQG0tKDisRLr/92/6q0n4x2N39U3NPxcXKw3w+Zd8U1KG
smYeVtisl1O3SugUHiO5CctdFa5GMoEnrG+rghdi6PADjD9r82jCEAmwVjolcSEVzQRx6An6qY8p
3C5gPApBrkzFs300XTRVqxbDN2pcpIAMK+c2Ge8tSu0LQANEDgfV2jnl3fvfr1C73OsvVwhMDKbz
ZSziXZXOFlqnNta5wq64ea28fm7G88HeCGdhGYA3Nh5H++n2El/6HYb2KiCbl+xyc3/76Ot6wY0x
fKh8dGQuHW9F7CZj8RZnRTSXvAr6XA++27q/rJxXH3lVMUCI7f/n98yIT9mo2Fa3EINV+92JeOEO
uKKwLf39Fv/aNK9vMXppSK66a6nmdeVGJExsq/grTnThmnpjqqt6RJtOc8ZHhAYigEPr+KSwcnoL
Pd4mqe9EK5B5Ue/rJkNbds1Nnq0CrNXIVSK0jPPAWeIyIRPGuu9fvIPqbgLzp/I6voQ8ixhDuYtR
hgoQQsusuxeGbwbYc+begSkwbUbMFZwJKFTJx4ncvYcSrTHPbr1qQpxD8z7nAPHNq2T/04MGmpf5
ng7IjoHmn68SRLlWRyqvnqDd8HkClt6++7QxQftOcOOZqHIWPAWIr6IfbbmaiJ1EsX0etsOcBoH7
oNwj8MxcbsCBAs+Mlqq7NqTfuuv4JXxIDznv5WywlrG7yLoVooFW+oOLjwigB1k4jxc3jPnZKttM
nRvlvG/9KZnFxDyuaBVN3MxzZNOO/wiKjcsZja5w8s2696WS4+H7/Q5cLbKNJz3CHXnepX7XIG3t
VrGytjdvde7ONGXz96dO/1KjXH3a1SIbKe6oFNieTzRZNuBg+andfNlDzntDFQ3hzsVo/pFl2Ipn
TbHSKZq3nDE5V/0Ur0k6Y6MJfqTfdYD+YbWhFeyqEJpVzHBXt0C1HBWFYqKdyOY1UI2Ec84lf7/w
r8XK5cKh/jr8eT7ouuNSXATUuRi0k4MomqwFb8bRuHnPfoQ4my6ZzYtJzMqKULh1eP77Z+uX7//l
Vf/ts6/2C2MwPLj2fHZMBtCTc1Y/wGXwCEKgOvfJDJVJM84QVocvdHuwFIfngJ7KGnMRhA31Gz7v
P23qv9+Iq24b7rvyQmjQTgQW4bQv73JrrsoFBJ/vRk1fj0RX9/xqFym8aVRydFonORYE5dLM421c
qMAAtT26H6hkiuEr6mFsv1lWvv3kq00kzcdIHclxOQkk2SBHYTn2UKrQU6M3m4HIwllvASL89hR4
+Sn/9lNfbSUIjkxjtPhg+7V9Ei88Y/YbQizEZcqT8hGp87peZIjFv2t2/eOO/fvPellmfitRLZkn
rpNyry3j3tAWZkcm7Eo9UkAaN+Ob+dGCUDT4padvHif9n5+ny7j9Aprm7f3zgz30VhhwVY15CA6D
hWHMFZLsgxVxPIvx1UbA2UYPonwucOmZyc84PI2PU7UVaPA1bZZrt/0lTptZLKNA0vpyfQ6AnKg2
Mb/YSHBe/f1l/O7rXq01UVBpHWQH7QTfUwDcZZ+Rm0B7YvyItPzvn/X1FHp5AS7NLUwaBg7Xq6eh
gWfcV2alnYpmWdsaKZ/DXCMu/CI12EeVMgvIYIi237Y+jcvz/eUx/O2Dr54GkpHcCnsYV0nZns3Y
Axkb1WBP0Ufbc7hBLSKwbjGdGYSkut8Q99piqF8Ukk4wtvVlqxGRvSRdKko347DTGYY3KzPxDXtP
KE5nnsLYT7pN12+tllDuVSC/WbD/cVv83yu4Zuq72GcUYJ08Vua8oTMteD7oho7JSzOsJ0IFk3Tx
91/ra0vy16+FZsQlBUE3rwUaGc6psm+oyCJnY0wW7Ia91FrOHwWuhg3WGBn6TruqVVjt61Hm/sAZ
UCNhMfcz4WfFk5UfsuxA001vFlZ8M0wH4hk7OGzERZKk1h+cS+pjeRbqS9weZLecsufM3BDOqbvr
zCVOctpXEJerrF4W0Ft0nZ6Kdh8F+1ievrnYL+8BAwADKYpNe9w2iD3587VFyB5HQF/Uk1cdgMfM
4B0vLsxH0ivyJwEWq7lLqhveVsxKYb5xEn/KGMveWbBo0V6n86IClbbwPhpvbnxChY5y8A6LllqN
Iozi4agoS6IgybHs7F2zQrhbE9S5HIQvnU3/rO9UAkMZsyGCWbjF3d8v79cU948X4OryrjYABcx+
00kuzxyWHhp6Dg9ga94gt2y9TZf6YT0vomUk7ugiO+AQp2Xo7EyLhpRvCp+WWsW1mXP8GZq+DMK5
13+Sjyz0ZcttgsFszyEESWVVVSuuPc/nw9osTkKdmRlU5DUxkpAcMYBYx9yZa+S36fiB8CnM88m3
07e8XTb6gRa7jBetvmBiKzCh4MyF7wYki9v3ClareuX4KnQ/q6YZXC/T9YV1rr7NevuyZ13uFWR5
mI1A32kj//koCNgkKG1CSiNzOeq+GsFYbW7hRsyARzrmqoRJ0N6G9SXdfCYIZGw+vvm1rlerqy9w
VZSKTscqXFP/ucnarR+r5oj90tF3ffDNK/51l7z6pMut+G2XJEQTXa5Lsa0Gy4aj5Tg+a/ad7uA7
nrXlloTcVOyceFFCQvguoOZXAs2XZ/K3+3xVeam5AcTq8kxigGccbWfk3vr2sFWVVV/sZbexIt8a
lkGwjcVKS46hWNli7hUz6JB4GP5+z7+es69uxdUCMAmz0IIk0k55sWucNQL1ol2ap/Id3V6NfEB+
V5N9OepdfeDVK4mixxSTzuUjcCzG97rb5C62ceOs5vfFCB3ors2fueuULsEg/+ODD4ITnUQKy3OA
I3Ha+POXF1LPhgIsySlHbU7x7QJMb8C/EZoGeb3MFhMIDg6X7StkjGiXXo5f0jL6BU6abFZYFpRm
LAa9AFQGNfQTyts40zTlQzT2KzXfuDLy8WcU+hiGnAM71sMkhfim2PrypnIRBMzYRGeT0uB6V2/q
ZVTvAPxJT6K4iCrselgObFurbx6NL/0QjuOaTecU/QbjuV9lzW9vSeMMBo4vJzrVrv2C53giCbZB
4As3dSbTQFsiVd57rGrI05ictgzVje67a/16Yvv1LZCPYkPxbNW9TFN/+xaDcMswDMboZA+MMlMJ
faa2E1D00t6YYlG6yKY8ILdLTuh5CaGVPFL95NTaYws795un9/I2/PbuuoTuIFhiKumhGvLU60qu
Hoa6iYIgPA18yKKG+wIoiOzsJvzsBbalv/8C+tW7cvk4i6iPy8wMTyqq0T+vHZeWBee15No7Y2/r
seZrRhORDa0/BtiKMrwr4P0NQSpr/lannKRAPyk7gDnPZccuXnWOQiBAVS/DLP/JADRsW2tddwan
TWhb85iFRbP6dBMBavim6r3WAF2+/GUKAdAT4RIwh6sTwTiWl+Any7vXL1nDU037EC6a6XtBugma
7IA5S9sUYAOAQORYHsJc8UPAmTPMIjDo7PJpLLGNxKq+0Ss3XBnuzo5GZZE4QzK32nbZkX37ze+r
f/2Bf8msLglYKq1+66pi7uHsBboTqqfBJoEY9m8PmXTRu7Hcgdl7UOJUudPzKWTqPjhrcK3FEteY
ugKVfrSSqiGglmYh8tL9GOfjBsjsvAqsQ4yuezZiibkNuM55205UAbZF8Kba9kc4Kcm8hIA2/+b5
uWwlfz6uNgIsz0ZTTNQK///z+WnsNvFiS5WnLvHqVRJx96E6YSQZIExATkKIlTw7ttb6uqQ2CkKE
NE4OjNQG5ctwtB22itJfCIHgvlMZHBOwUl042X7MkLsUTX3X6A6Wcm3MMfUQZFEqIljoEB6+eRWu
NZtIpRGLeqrN++cRo4WV4Y9lQO0Hr/Mwqd4nWLB3Stw/6pSaue0cLR6kOVBCie++XVsTvVJjsPpj
TlosxHE33WZaumx7Jdka8K05qJYL5E7JQodc9e+v+X/+lv/6dWr9/xtc9m+l/N3Y8uuf/9vZQkPg
XzY7LkoOzhn2L/fKv40tmqr+S3UtjTElvy7uFp7f//G16Pq/LCIDXRIS6dRdRpn/z9aiGf/yYE8S
s4Ql5RJe6f4nrpY/91LUtUg/+d+vEvG3bQW9V4zUMvc25nQD2FWq36wkJKX9qfP53z999aimUUgi
aqtkkE4Kjkl6C6R7QjdCZA0HDGHwMpVeZh01qXoHLUkQu8SF/l7oE2bXPJ5igB74OFgXdQIBZkal
MfObhDH6jlMWfgX+mcP5YKFFJQ3uAxbCeCu1DCOBHN3o3ASeu6S/2t1MTVPdunnYPxr1NLzmvS1e
kjoun2otAuVWu83HRNbFoic2IwRmaVR3idJ4J7eZxnup5v0zPPHhBg/pRRTSBi91D++eUDgUSAOu
QxW6ZJx+SuLi72Mb9UEpNeNkWW39wwMKtCjjppcQglVtHnswy2Y24cLNWq8JGZ9yWJMsSZbY5EDo
kTTBiFlOVhDMM2ze6SJPnezcqA6UA0nizWJMc88ftN66xWLq/Cgqr116uFD9sm3jepMoWryU9pjf
6A49HQm54n2Y8nTRBkOMSxZvpOmV8IskcLU1/iZ7XSuyJuLDo8ehCfOQ60my88imD2nNGeFHKEX/
ZoZTzhjf8yhWU2c4smijP8rYC44J5KR5mnf2Aja+vvSaOjjI2hQzM3aMG7uG3EfszTj87OEivbSx
CeGxSabbIkesC0PBuiceAlkCIS8vcRVTsyQRZ9Rat9w1doQAFgUEyhGTKR3a2gk3raJycI6VtJmZ
RQ1YQXPzDV/ImjmBrqFYK5otSHyEtVDe3RncUvmpK2NFp1tK7QGgqvuoEl1Uz/RMAjzhFwxPFATB
KtBTe92lOiwW1VQ2ILfSzs95QR7g1trlfMw745bk1fYQVwOe6snANkhvRp7SmAqjHNx4zSUkO2Gk
uDZAIlBIW1luztsKJloTxeqNlSi/UAJuSgS30gef8Ekbn5xMdWV2AOD8WLrpunUjuE9u098BMReL
0IusBaSQdmb3rlTnSZWhqymZY/UFYAYizIo1kFDzKa7H8LZs9fg10aboYEnTvdH7NpJAhGS6HrIW
PSWBhpBOiE54tO3B/dFLidunwfa9qK20OoRjGn12VmwuSsEUGk7UpOa+UZfO7dgOymZsYFcGbcgA
nv0cjmxmv+fsm3etKOKbKsrjFfQdb0U8Y/1DOpG5S5IqgElqMdESWX3XeXzxXHETMmHSJkKSrXhI
2KpA+A5w07XWjzDxDa7v3TWF3ORsczjtXLWpGVY42qICgAYOs8BrPVNGp4qX1pR0yYJoKqjleZYs
xinuX0ds4M8q0T57HLXWzqy18jFWwe+Bp8xvErdReGRzeW70wnz05Biyr0/tG/VUqmGJt6Vvc2e2
3UQdZPE83tZ6Z7wZnZMr8NMwRjV1V4FAco1tCcZsWeMqO4UVNlSnGLQbc+SIu6uylriW1m3qe4Xs
Ht/KWuUAntrD9armHf7iovNMOnlWSS4OyIbbHor4jkcBTkDF+2WPxnCng6vlBJZ6xouWO3ChYZLq
fEIHGD2zgnbDX+SVgtT2Yo/K8Bgg+FkNRjs8tJXDjwcTaZ52GQJJai4O1XVWr2D7uuCP1PZ4aQ0t
6zQ1ntEgjs+hmWqrWAzUap0Q1qaFu+IPdkSUkpPLnTnkDGWr3gLoHWVbJ1GALcZJ/+zBDF1oEAJ9
OBko/bpJ6XcjnnWWxqTt7htSLPfV0DDkYSdST9Ogqg8j/TgA5XiwyYzQ6KeBUHc2WQRIY8bkarhN
oIzuZST4NlDbwg9q3+TTCNyhWWSVTJZKYKftzERIugrzpLob4gn4uDq5iDs5qHI60cNVFybyJqGH
ekfuW7dp2rFZF+1UvPNr0JrMO+tAiLmH0LLrzhDA3dk4hdV4Z2ihpP9DRhdpV4NeqvCzwdZgaJdB
wOHWMgWnLXyfWVgxLnOtMnmzNL3jPIEsAnqQ0t7EwnSdWV4kOmpImCgfSlzapFqEY8UEN60if8gS
cTd5g9jUg2mdhmTo1p2puHuhZuOtWpv62ay7MUa0m2ePfap2+0tz9pW89cm/zIsRWI3GDYwVUFg9
heneYyG4a4zswuOOhc9Py9SnT+8pPl7jeDSOo5OO5OYSoUV3q7M+bSUZfMLlUl9Lcu8hKGxyMs3E
u/Bb0x3yVBEtvJZlpupE8rOqon7ThGbnB02Sv0QY/h/13pbbsE1Uon5Adz5EadrfRjUCkE6O0w9w
5MqidUvv0A4FPHxQmwxbiRiAkdoN/U4D2bfCkDqwAMceL2uI7jakP+oJNz5rFE7Lrhb1qUcz8SNC
/gmPnobNY27STNRqBUUIi1m4b8ay26t1Pn10pnS8mRoG04HzlLdobUdZqH3QvZSc6FcJeQ0vituM
yx68OiOxeFJ2SgJcjphcZMTCUluQJ3GYE65Q9DcQXGjrV33lHUlYR4Vvd+r+QrjedFje+YcEfuiy
M2CbJNrRUPtkp3iR/aJlyOtSbwJL7dUBm786EgGEybdvloPBsMCjuXJXuXHMJpYCEKzaaOP2Qt8Y
ishODEmMg22W5hZcoEN6yki1brLxkHsUIay0CCFZOiHdq3lpBESXIYB9lp0Y743egZo3BkT6scgU
6U4reiOYTS2nB6sxkjuz04oH1mYkDUHZILSpY0l02Uh4X6B5QLOBcKVoXMpS3QUw2w6W6hhbSejY
3hnBLgYKxETqIcTXQdN4h8CEWUEshdHNHKsMbvTASraWTJqfQlchb7rxsu40sJNFlpJa47X2ORqS
7udY2cYhkKa5n6hyiTrKkCvnzBImaqBgQDQ8wnzT8w9SB6CBBa1cKmnKUZn/5N5LEybk0J1KSB2u
d09IY3JhT1jLtHLqDbmA+U0tcmc7Srcm+sWC4ke2HF2q0IXBODQA1vq8gjoIMoXASynOaW4n5HTb
6o4Xd1oVYRJToY3Rtkk87bMkyRtPRemRBa05gQMmWrT7Dn8l7TsomS/FQKxKaaIOAd5aLstwDBmE
OMHayaBKQtcyDoPmyU0TdTJDwu4kc8/smftRtiX1BVWUbTNOc7xvbYU0nTJm25pCexqxEe4NoQ33
ddIbm7SS5tniTAovX6/uYOlaa68kGnBlVapyhkPUUHIo7bQCJeytItaOW7ym4X3uZakPLrVjbFQg
OLUiO1yUZoQkupJkJVlVbSI6sJJsEVRmU6Or796aXiOoNu+OghJjxQoWbCa6BHhKJsP0sTlpG5bo
4Dxoav/Ugs95UKUXPvRBH+8LwEKvkI3qZW8X1gZMP7lzaWV/BG5HUWLKMymYy6kinAgdWbao4iyw
5hSazn0sdWvV8aBu3biB2KOK1jv2iYq/Ar710bV4HZah3rHESyuYkz/SPiYTIZ1zGeX9Q0E36S42
gvSnlerhm8oMDaztlAZgkPTpjig15B6g6o+uXnif6ZTXl7GTxOg2ZjmtJctuUL8YCiwap2e3n5VR
bm+bAFj0jLzSMAf02Y8+MRLdk9455ZNawhlPIp2gCI50nuDEk1Q/hWIHh6wekYwIYcPvkoE+rnWY
G7dTUed7PKoZ1N4OWl2J17pY5lpT0OtWinURAwebB/lInBe08vXUtmLRFol7BJnX7+gb2TBFQB6v
Ij3QAhKhCB0MnK41IEtF9oNbut2uKix3V4nLFTn1ZQQzctwhhiH8gbpM3JqXY+B8GOz3JGtNenmB
XA856LtZakSlspRhmd/1YRofU3Ny5gA7eZzIkn0ax5BX1egL54G6ilgrcmcORaQzYc1gfu/7Fopc
0ekQlYhh6VaDnTUB8WGlqnKei3uEstAB+RSpvpPO6s5rpatVml5F7I/9lO8rKIcrRSuibQxwHyFU
MNlMsIzpQfPicCOdqr+1RoahXqyXdyLvCZv1XPQFvdojKAxEs9K6GoIRLvx6a3BGXytRE+/K+JJV
6+ilsg6EVj5kk0IoGMe0eWkl4d7DjjTXO0X/dNpYMt8y6ue4sqAjN+TNVmmgv1dew3toFtaxDyN7
oiAU47TshirfO+nQr9Q6bM+RGw1s1SLc9pXu3IpWVicBhxNaelNHEDCtYZGaiXnLuhi+62ViPOmT
hm6AfNVR4xQyRH7tdg7nJJCfc8clMrqAm9ugPAq8pRSWctAkgLxZlOrdjtwC49AmkqkjMaFzEhHH
AtWlF/ptYnEENVS61LbSGM+aVgtkRVYuGGkRDiBDB+tt0KUvcAbLJ6iWbHCJqRozzSToqbQtfE0U
ddaSXc9lKp47H8QRDCu3UtM50JziOIXatBOdo/IrD0RNJDpz1JyIkgdo2wSucG61VpPbeZ8VJNsG
y5oAqQkU66yTX9aiQRKwE0ereBCd129aL/Aeg1J3OJUmzTivXci6LA8XCiaIa5wMjdVC4iP7A4Kv
rd2OUnV+gkwkHinVCEakNTodybrEs9zbVX6bMWilNUzSIAh+bK08SRTcQ948GXns/gjBuoldM4Y6
gUAwk4E2hfabnqTZLnQ0/daNeMiLJoHPBdjdXaR8i0v0HEu6nIJ2H+tpikO2obBQhoQfpJnCg65E
0Yajo7W3WodCmr18kdKLPJJ4br8QuZm8aWVG8ltq2fdEv4cLUABCZzIaWngw3ey2rDt1lcJYe3e1
3PArnTJj5hbdcwviLTcmjFqpaIyWHX4kJx6V6qNXhvXBnkznAJFaPVaQb3zZT86Nbik8FanwzJvR
wOM7CjT4U6lqj5NbiNUAf3FJNo482Ymi7uHXD2fQgJivlXjwDr0uiq3ugNk3O07OfTojx5lcc53n
NNlYJZEllhi8Dwde9ys5lID9JzmFvuDQ9BB4Um7UME9PhAWTfWF5ZLdYWudPsNeeDBIlP4l9xmXG
nOU49ijvbKeG9+9a+WtvAuIGT61gHJBVvrPZ4Rcu8Kc59UC2ZzqQkOwZYWbwJs/a8bPgbiOF623g
ENBx9B6BMRGdk+50vsrKHNTW92LPeKLHJGaQ1ZQ1hfMDlK3p5BYXDEeDLLLoivpQsP5dNvXWF4J6
kd3HqTYdQi7QmKTGjZPRzUMAv0eiCtgKVTGS05KIF8ci+HRpCr19ieAOzWLShZ/pNnBcLZrLs+8O
aJtrB2+WDE5l63RLJjXjIY9LTn3seQm1Fx4NiXMH9nbh0EOxmzECp6cp0w/HSR+lmpZLxRi0yKe/
rdwRTKwccKFU587Q5EeiFOZ7lF6+dN1JMoVKNfBV9qrlSETTnNl3h+pmavyxGicOJ9520GQE55wl
g6rgct1m3lW7C4GNvcDL1qQFKQcLEqY5CwuPEdQE4nzUS/sVTVtwM6SM6PuI01LeiXxVQvLzw0Ep
j01tZ6skaZF45F127CA2DQujV8kgC9Ry8icyi+QMRjIoR1etq1uJQQ4ub+7KNZWJtuU8TsFFEmB+
aow0fInSkgZP3XQLXqriPusc753mPcMwHWA786EIQJ6oovgHXTljIP8hwwln1xy/HGiONxDw9BU1
HjDO1IGyUWnn8ELCtkRVwCduup1RFrhMIYkOoT/QgkKqBCFgq40mJVNakjxJgVzW90ZeWSuyUkKq
IIo+ay4bbqs2EK/l16GBaDQ39Wj0OeWwFuom2+Gi6Z1kLROiP5H/Diu1cFiYEw7oBHuGOltzozV3
wyUc9bLOyWAWE9Z0y8nV23kiKoC2qkXlg7ASR6NR7H0DXEul9GLyRzossiXSjRhOgFG1Z24Vt5lv
FIOdb4kf1T6rOM3O5P0ihovDVGlm2Crkh+3AJpwREF+j1sncW6OVsbYYoiaf3p1gGm+7hDGUzwKg
ObMahiaE/LgXjDkdm2cpia3wvnU0ejj6ZGHWJUu3oDdYmk9mVvWbAtLxBeBPBqxtN805DGDxaRDP
dpaW5tsKKKbPHkraS1V73bGqo2LlxaaCBXWKrc4v2D/ALgPpPscdDNKZrlaXFCOraPyiDixt5snC
fjRMlojbAETlKtcSa0/HwcEpYsBxzOG836UdVMPW7uW7Ocl+B9L5EtgmhUpN1FiFb9sdznurVeYc
I83HHtfcu0u228quKnGwcy1PZxRgzQOEUEjnZl7eNE7QvxRk1xEPrCqXBIV8uqs0s7uzlC7cqpcc
Gup3tyDWx0NyZhZmd1+HZfyR64Q1ppODtkW3J43s6MleiFQBIxlrlv1GCABZ26UD4I6ckpJcsgDN
OamJ0ymqZOOLIUb0lRWK8lmzwOG3rHGFW4OT+l7Om5+nUB2bkYIWIhWnQD0mBKdkKHpM4W9uCLss
wZBLsIdjaE2v7hDx3jk0+6D4KxShBcMvnTYsENPRnTZtrQQnDBflC/Sg+IMWpfNsm124brJCvE+t
Yh5UQPSvUziht7erYOWo/bOlTWDgu8So94W0zNdSl+M9IwEkQk6bG9tMKNmZQO8W436RwoiEzRwn
hsapu5KhfAySGjtLkdXlDWkU4qdpg0efDZre3DTSyxZqQE2Kmi82SUcvS5ZQ3X1CiYA9JnXMQw9L
ZtmpKRGjY7xmYn4TABmd9Wm2KIJorTGZYIj9rDdx/J6Uruk7vdudAlvREW0RFzUrO5UmV0Xy2DKW
EJbVKnPP9M5Dk5Urh43nutD8MbOU7nMp9Omz67XhccyLdmsPVgUFTxTNKvRKHl+LTW2rq33LyJ4N
5K0VIUuOmcMx9xzIgXOo9tmBPqn1k9kqRXXZovchows1nKYF5Nxd3B/2MNUorDijz3OuY0mSVVLO
w7xvl5z2wMMrKonXM2caMnJSx8bdKaSOsLqSFOXXnRm+yLbMX4QTTiedNsy9x9NGc6IID3HkgZal
NbTqGwUlFycfwCsaZwJOThxm6hGHQRsNWCYm22kxMqoJWTuKvZXUjbTLiIMljQLV6Bh0+YM1sfqF
oU1qVFUWq9js8G6p0r6R9dDcjQbGLV0F2e10dTwvRIHqklVmmQVGf0cEKCmy0aSs+9CEtiA0zj5B
127ztCiPPV3Rc6I2LfVwqxSbNIGoTZEaPZFUadzkJAkKvyk14dtQjOUsG0vzDdZovW4GTIip2VQv
XmQweI6kIMDkVwpVoeGVM9ukXnDD8rU2dSQqmQFsnj7OjmoWQOYOW5IedNM+QjoU61D28ZINwdyD
CBIY+kb1KbNUYIdMtgUouKHwBaOTXTbk+R3OaGI6ojTkLGzgmtPcMiEfWnF/ZCOn0blmu7JeQeRJ
Vi183g+w8+6hiVqH8WwB/2jhssa99VHW9X5RJNpzpnXuQyFIKt4W5VCOGxKZbBUVlYNUGAKW/TQ6
Tr/P067baFHf7RVpZsrcBPtrPssCstWi7khq9jW97IsNbaXucepQn0Pilg+dGjI+rmitUcRVBnOu
DvpstKS6tzuUoIb2RkJc+0SnUixImgr2CXGs58Rmxi86M6ITTVbIUiUykz79BNh55hguWv4xShzX
b1wlu2TMicYjPSnO1kRJUjKz7Shy4ZHXdkpajdhjU2sCZWHLpn+IA087TvmkvBamAVm1biYajXZt
9h7zNaNcsyq3mMHsSZzFkFs9iR06/wKSNhJjdaD5sVSsKn0oTRFoc5OV9mcTjJ06a0hEiDi4yNJa
Azgm8NWuDNK4O+Z9rCTk/CFntKWO14jW113hRbh6x1IY3Zq1LFiVWeqFO/5t1b+NppYHr1aA2nIt
JdECEFmViRMuT5Ynu3lMFBDLdmYLsbTzy2pt9lb+FveTIY6RYkXRKvImHWZ81DDnmArbkWyVmiyJ
VEuGD0UoWJo4wclqabmCQ5rpTYa3gScfl3MlVWoAH5Xsh00Tu7kB34P1xdGcOPJdFA/3uUuZuuRP
lzUEVMeky+mGQluVk574rcocCdSToq1UlZdkUoiEt23MA+sEjv0A4SIWIEU6I1vTL8zvy8QT6Kkj
5TGOdeVGS8kJmVNyl+fCcZNp1+dNdS+qLHmfBG4lot7EbZ2EeIY4CayS2MjoHTicvwEmOsPOUnQB
grZMps88UUqEnwBq6RS3EUkwBtF0qFBL6jLVlhyUMgKAHq2wgIoihslRsapkaEum6dGZxowgmqSC
aCXJ91g7PYlFTKzidpfpQ/cQG4U1j1Rhb1Tyhy1fhl0zMzKKq1G1qL+jplm5ZYOSuwj0Petce54I
jfMTfSLVKpdesiODpj6T9DNteG+LY+WEEYZqN7tj4BpuI6+mKUOeg/lQZQWGKjXPX5q+K0MYE1bE
bIuW1LxNPVmzotQ6UaNoDKNsSNBlUKd+NKySGfGbHjjkUZOnWNP/m7nz6o0dTe/8VzF8vTQYX5IX
NrAMlaNK+YZQOsw589P7V+1ez3R7Z2bnboGDRh/oSCWVyJfP84+JT6cQoqDFGOGQjO6WU+tB502v
SyTDiP7WzH38QJX37AL7lg8q1us9txVFjVaUH0NR54TFdMNjRrEozeypOLSaOm8nY4Ggw5DppumS
IXelPGaoKuOXQePHyQ7RItpAfPBvcQhVkSxW/TxTobvS4jrdDTJqblpowXe6tKndOC3G5y7Orc6J
hzrZEsp7L0UtxAep2CZZ0VmrrCa6Oy+x1tbC506RXro0IL4/qHtSUCjIHlaaTMH3UOoJuMeoP4dd
06deO4vkTO9qhIz83sEtj6EGgSjqk5x3bBC0cEh+YWYojak/CnF04bLzRtmazhTa9Ie5J9nELAim
t/IW9oC0Ztkfxn5xkSJE3r1g4I3GQooB2jIb3pNgTi0f+sfaKXy5hsjrPoPpN5RZnMlLV2h1lWrl
uymU0qPMfSELKxsk/zfp0j8lpHksc/78Ofv1D1my65/y9JH/tH/+R/fX+SqJd4zvpd7/8duHSSX0
PrqPP/zFL4h8n6/9D7TAT9tn3W/Rtb//y//XD/7Lz29f5XGufv79X7/KvujuXy2My+IPipi7AO5v
C2iOH18f5b/c/vfD//ic31U0yF4EwlU0kCSWIdRHufa7ioaPGNTOCdOUSYI1NF7nLyoaFaUMlKGs
Af+hofpvFQ0CGwXVP9FqmiYEAU//VDbsnxTVv2tdUOz8SesSppPF8lIPe3PQ/cA+paX2BG8zhvfS
QpYSH4zrpR9W474rDncW96/eo8t/Sdn+OhpWu3/9vyjc/vK6fxIXki3ddmpbDvthXi09Cq+bPBLP
Fj4pkbWRa9U9G13zEWSVJ0KBeHfaECEF2dvrD3W34axxKat2xfIjUyTcZ4Vvz9SzifOY0TCCVMe0
y7WVvvWpy5y073VqsKfPv/+94zf8G9/8nyStpEsOeRJGwz6Nt5P8kxifWfzOrKfPmZsUbwa4WPVV
KL/QmwxfithEobeMF1zCjj2d7Pky8vgxs5P0Fn/ytztwUS7E3R8U9XDspF2d38BJUpuBJV+ptGgG
zgit0UI97cr3+lcKdHcH6rbgLJviWLwT7AczvaJFedWs503gG17ltX7vT97iUZx4AMhxQj/0LY9c
UDfxCJs7S84n5K7T+kHqRIfkoM5up/tl8ELwJqr9lZo9quNp4hlaY6x6E9Upy56KaUcqvak9pUiY
Rtkfsxd7AgcnVNvCxz/TWNa77XCmPs1CQ01xX7Z7b8Fhd0hC8dKgZUFOoLnE+wuwLaybCAvQbgXB
qZttL50cgIpau6bzmW7XknNPbLLmkRccUHo0dOe0AkHmKqFbgMYcgtu755pUsXmjGRul2gjWI30z
DZe6P1shB+BaHrba8C3K2VMlpx82eblK+cO0ZJCvNMI7IN0E+9nQwVV9Rl7/RHWqkT5Ey9E4ZthI
gEL8zPZQ+4z03TmVTzZ998ziKFoW/dnTm7N9J3tXyq6MIHSpsgFQit9GIRx1dIYP/Uv+6jnVWaBI
4hf06MIokwNFoQNkjas8TKYbBDSg1674gn20PvUoeyvWLW8sGmlp2oy3+HVSu1VtKy8jqVdyeGqD
9dw+wgq5FKeQcVh7AQLQlF+7dIx7+jhppg0QSXwIEIjQbdaZ4d3T1/zJZHJ1EjKyTFzkG83cw4Jq
zwv/If4jWeXebGzj+bknaF9LTwLSyH5uh1W9UleD3241H5Lvyd6oO2Nlr4yV7NvevaxeX6efRfwP
hPK/ZXv9j+NBh2/6o1oU8W4edZbd76Vbdgl29U7ZRGftZBy1XXGaTsWuOCqX/B/lQP3RTPX7YcSr
/UmmzS6g6XLKqxWH/rk+NZfpVr7Trbk2/OTUnPK3+Vb4zdE6/cPkqb/1in8S9qqzSf8ojXB75Szv
gp14Xrb1OjqnR3GwzsaOze0gNuqLddIe//6hRTnx/b37v72nd+n0Xykmh2zslUkx+r12rsmm5dd7
LwZwlBf7FO+mrdhljxOEOwz287xTtvVG+Msq3XAL7JoVSSk7ZYUvdNvuioP9pa2GQ3PpztUq3heX
mOLQbJW1myg40gI0KY5EFCnmfA/mWifpgGhN1Q9TEGE3lh1cM/fm2NyPaL4IHHAP9YisqP9UCne8
xhP+xntyQj17oA6Jr/g0Hpq0griHU7m6kuGA2qOft0bnGq/VQV3T1lBPh264yg37/qrq1obYKIg6
Tva4D9oD0fswbVntzL9mkFJ+7GeEhPOvCWEeWAEY6y9EcuBS+Tq/yiBC9wA966N+qE/2/rFdazks
hUNnHcBxeuw2bDUDaYSvaKzny4z9c3UXVhluz0tueYEzwBXgng8DYXkgrSjQaR/XOUro2ek2fbiy
1HWd7/r6BzE9ArJf9mvafmXVWwePVvwKwUWx8iSb6Qt32V56S8l1pmRX95I1LC69tr3sND/yZ3LU
toiUDOxqXvMVfi5vo+mgJ5sYrT+ni3xFV8ehtZ/S94G0p9xrsPWKDf9DKkUDFZ1tZHH/n6rzuSBa
WENn+YpPdMxtwk39rNVXAlt4jiANZaXctPt5j519fIH0eZCv2TZ61F57H5H/CvvrMTuWm95tuIk6
7xvo3hMrGiuJouPdV0aOxxU5lFj2Bq4V0ug4e2lH2WpetkrXxYYN3Mdb7C4r9ToCd7mWj/jHT090
GchudaDxdmWf5V/RZR96idO4sccvyhl5efxt2+y19mmYfBYZF5+j3P3iuj8eeehtTT9Y0fK640es
tgjXaLri4vd4ckdO9TKflVP43qbrzr6G5NLNzy33QfhYsO+UGcy9cOfiU/6x9/VD9da8cRHU/El9
PVk3i9e0G6rliLWRXcPH/scm+ksG6/Djp2wvKKG2hi2urO7RwJsfnSm4c8onarv5VL4AOcHwL8qD
PN8sEO+rfLFAAIoHw1ppD/JWujYfycm41q/KdT5bB4kkx9zXDqpfu/Q6eZ2TeIvzKNxwUz5Ir8jb
Dvc3U3Jh3nfv3ZYgJz4Dk6RXrKJVekQn4rxRdr7qH8WqW0c+WqrV2+R+Tb61mg/pN7BH/NZ9xJfs
FNz6V/RgUPvEfYlLuqPZ7f7VaIbcLTueWR5VUCQhfKTauou9pKBdA+uA246+8qmQvu1RsEcyodgP
NnXasw7rw+3p6gvjhSPmB667iWcw5Ufkg3B5OcRsrSAxAAe+E1IcXmUbQeLeEhj+y8FVisVF7iJW
7a06Ciqg5jU4XO5J6/LAnQh6TvugX0Xs3wfDl07hNZaey3dz1R0GwM7ezXNv/DXWbmVvZy589SgN
61ZbkSUZa6vJXlE8YrRu+k5/3AbV0iphWhJb5UV50Ta63211w7HWWbtFJngCWj7VJ6p2nqX9chmv
w5dqODRDtZFLVgF3JExtxJUMB0np2Rcu4PyqCoBFOradIlrXlhdm2xgPcs/C6cX2wUr3PUQU9uTp
SnRxg2Glu6iaA+BYq63TgURlnrpcgvk0oV5aT4o/Trvqpbil+3DfUQy2K6tnVXmrzE87fRfSi/ka
Lukb7PIGRjKICSCSiU19DOdf0j03zU+esms2dY9tkX3CdPhd6BIteRcR831skuNEhMqnHTmTsHzY
C0APMlijb+l1eBwu9suQVeRO1PUdHj+YSBArle4uNeeH4RdPAs1P/mO9mQ/qRb7M53yZsGbiEnaC
r+4jfOsehmv4WtObO3ZrwDlfnWoUSfQAMxPiz63rDZlMQfweZmuD5CW0lwT+Y56iuE1vtvjZ77HW
jFDNA81Sbnezfrp7uClTM0BiOhwIkz3rb+LGkNPPr7ok8EJH0F3q9q7kmjkjJtOZP2KSOod1OGxt
dZOFK/2h/E6C/YAsGVrnZj3Lw2fafs/KVnrNn7tX/SpzxQ2GU5Obx3BLZZb9iadcg+Ln/eEWpz6r
itxqeF76VYAqunJYw52J6ZOeM3OYDhWjMC0/R7v91myXMjZyLKqRhjh6vrbRU5UNfonYp3vRPfNo
EGhC/hrHNoes4dYkFNsPubIqgr3WXWplVVEMhdJE9ps90zMspjhQI3yub8EKVVL0TJggupsM3XLv
FrNbzR5URFcx6tFH7VQJEKEXhr4+7OV0VSAq0v0JRJXAnTXg+RtPN3604KB79jX4Cr/vgmxyTJ+r
4jLnbwIOKurxgxMWsR30FdXU1FUzZY7hWibQS3HIgQHXRwHHkoG+S3lY7KvR7ak94pzjd5r8op8+
vagHsHWuvWoTNR+ats9IktA/kRcHLIDGFiyD3U5pnmICH6u8o652k6ITmRzCL5PJpVbEUPYaLVjZ
p0KqqMBx3wsiRIUbpc85YLqYvmNCDJHoMMB0K+k8P3M2XjFptNz10l6jwaI/pVfdjx/SD+NcvWrl
e/Z6F069xLfyrD0FS+go3TMUYLltvelBeb9wJvmdWz1hNK79qmbTImI3ooKMmt7Uh4jBKE5IBLVC
dBdbY4fQkW5qMlyVF/qQ9iHBGTJRyPJ25qm3pvPr0txh/838GZZX9WZQG0izL6WnpMM+9reIr9Y5
1otylB/rC9qZanFh9Nk6pogWKWe6jl/EIpqZw0VXx3QybNEaNG5POIWbfpX+nVt09Rfz0Vq1l8xw
kzVNehg2aH5Kb927BWcrr2CR7Gpv6o9NtccthhIMNhJ6tt0km9yrP3UK7Z6oB7f2/a24Zj/EtE1H
rnCY2JI5DCXcZ/wrOVC0i6AFbvgpOqQvwYnaTUkDhXKVcAPhunzXLzYzGWKO6j7YqOqmNtFeuTWP
bwwPK/mBX7N1J1vc/4Xemy7wIB32cYDbW+IwknttI6zkKr2Ctj8hMecJkP6IBO2hq8inpD1KInKC
XcO61LbP6uQZTDmrURqo3SJdvfZkeVxXWD516U2pP/os88ee4AeUoazTtvKKH9Sfyl+/jd//FCx2
jL8ahLa/uj+DXn+Nef3H6YNeu1/ln//N/5fAGJ6svwOMlUVYZvHHH3ExPuX/4GL2v9HLpuKP/W/0
679wMcv8N1PHOctHFRJnZQF29DsuZgB+6VQjkTBH0NxvvrO27Lvo3/9VV/6NNAy6dEHUMB4buvnP
mMtgJP9owTR5dczCmi7w4fBdqPKfNrWgkxAKyWZ+jPSIyk5T77gop0bNCcKQ03Y8tmkOI+Bh0oXN
fJ5Um2sNdXwED4CvWqqektIe5R8RKZZ1FpUYZsieefyESM/Nj9QOSnmD3EUXH5DHo+KUtTbQmxm2
y7Kjo7HqL9RApwW1ebilW7WBx5S6jMS3OqHzhyLmLg9RxDQKSrJUq9BJaYto0WRK8WOG9d1NjHrM
H9u2Q3IosIzkB8nWswf0IkLemtECSxxiDr12eaY/U9ycSLvZJsYRvUWi5di1p77Flh0YwNqplDPy
9XSaaiSIj20eH5WwMTZCQE/Cqtp0ute4NSb2k6lPwtvS6lAMztjV1reocAaoiTJMhLlrQCJQowNH
fTTmfjAoGS6bouiKY0v0LzvLYJQa3Z4oWGgqpXNb7KGuZQx4SZl3r9DIqnkKIzuOtmpjlO0mVCq1
/QajrMItRZU5B04/Zu/hUsFKp7E0npVSY+KyysiMnxazLr1cNozKVS3a5YQ+tuveaKe1kndjQWic
qj+OcmfWKxx46O/1LNuCp8OzWKFRUYCA56BQ3SQYJXIrDfo+f2I0bsxJhV5MXpHe9VJh3i4E8VFW
grJExGTWcFEgeVgtbbKcwq5H5JeDGeMOH8aEVsIpUmLZr3C/3WG1WfQczzEEQkDpZkMVaVksnNlo
Uoz2iiejCnY6ZXxwvrUqbTBWszONJTMXVx7Le3aXfajmlOq1T9Gk1BMDY6XzurfMmJlcjNCBF8Oq
QtRORq7fLxZcwBjoaKnteXrbIVZpZkarHbtTZuVK+lJrSEddqw7IhaJ7gMQbKxKRLdOX2VvWN8X2
qb4d7WSaDTaftJqdYZy1DHcGlA82ldwwPXxU3cj5bnWHRRlG/U3hStBeRiSZULVFk2P2Gia01qBU
SkwZRoG3TXtChiQz5LZdLjw7MBlmjaEI8i1qrTG6UAKqLVz9aSONfjnkBnaDIlSmd11DzQobPI39
retzHs5zYQ10d4owCL0Av0rsjvKCHdwOYhhjZPBz5k+GSsxbJxdxTL1VW43ugOQf2Ya2NJLy2lg9
3tCgL232WYWffPamrEVbSxpOpidH2WwQLvkwkdZMyKtQyIciJxJxDsMXionI0w19IogzLKpkKd0s
7Vtd83QxcRQ4Udka9os9yDb+Mewv8fxjRlNpfHamPkI7lqWRyoqTNCmN8vQODEbnx0lZGc+VBa1K
PM5sWynLdCoC8xjhv5AsN7MDtVxV+V1iu4t7NS3LXS+ZIoflhes3bmKJrWk9zWOjvVfazDaj2QjD
XFNuNfEY0M3OKqJ0YnG73B6ypwF9lEGpg9bGfoYGnp74pQseAuKhLUenMCzHOiEjVQw0REd7W00N
dsTZiFklNcm0L9jVW977xKq+w4k5TO5mnby8NpKw2Ff4Dd2W0ssaHFjXH3OpsLh7ijhhqI5lA6W7
2cbaq7DKmYPRiJt63c84r15HW0illw6yzh4TVPOriKU+XtcTHrrHupxnRlR0gqNT96X+mpdD5tWT
Mm31NLKbfZDm/aElH+I4a5QtH0YS0FAO1Ow+RRiHxlqUg0ISPNkIUs2gEA8PFISXr3UYLietJIlR
wU+2NzJ9OJOrjNrsTp6fdUSb7P9AC25cxJOgt4DBmjKlcgXPLr2Fi9S9pS0rAOXAmg3y0JjaZhyF
9S3n6cw6zOc6MlI5hsm22IlRAVeokORTRxac68VGq4BQMXy2ZqoF0jaDeAjmtvbjaUmvozLmPyni
09dAiVHd5oY+Vyt0thPq3qWBMA+4iDVULmqFKiWa0ArNMyQke0NjHHEQl5+plMqv6YSODqSrRiQc
T+l8U9HPHAV8IykaNZVjc4FkAJ2tLs94Y/o0yNw0HqwOa1AbAUFXgSSOgST35Vl0cX8rFVvNtuXY
ynwpQ3uYtTpaBSqCz56Ob3CJosppXS1zNhZZysRFXrLHNO15S2YJ+X7YKRaMey5z+eHcnpyEdvjR
jRqpfQpViZBIAY3avcz1mD6HBi2jPj+D7AY2JW5uGOrVsa6U+S0nBX07mml9DmU6rYIQCVUeKtHD
RP7bjmiC8IAqgfOHhmTKYoomuOn6IO3ncOGOFBJvSEgkw+jiNcm2Y6Co7Rr7IMteWhjLXp416Q3R
DuhYr9uXQOkRIGWddRzHaN41Kcx/1GYIgunFfbUQ6KFBn+tmj2uW1Ki6bZ8GTKyOaGbpaFHR66qj
oe6F3t1a5LpcZGpKFtxsKVAuLbLRmoeYH/eNzLUMCTyqefwtpGoTJ1KFvjlMr43ZJrcUS8qmrBLQ
DU0CjusbECAkt9YrqqHsTZ3huomb4tqhWXYXzFX4Ji+IGpx+GU/qlM17oqUrTLFjttUzHiCjGcY7
y0SLF2vKnXZT8cXIZtaXuG4bsK14MB/EsvSUFYsajt1chNM2PRyQiYLISfUp+dATS8csVtYoLvKG
kE+8ZVyhmWzfUN4mGAbRYtQTiSJjstSbvpgBRrslfYqlocRzEgA8mol9EiNGQhpllY8AHZUz2ip7
MSE1o5MOqf2qhgm60ChUTiZ6+W2dMj3p3aJ5dqnZpwDn6keI7THNMnAlmhCvOAf1da+gx6hyFUrC
lO1rI9vpQxCzZ1NyDow1qJJ2HrQyP2VxHRFFlF3qWMc+x6jJ5hfEHh5XdhEFE31fmDa2wajYcxgT
MIe0bo18gPjrOaSHHL3+PlEMDWFzXlt7gmTizWQO5mOrEEKSoko7THpuXqUkyF9UxAg7m8uS4xIY
vFzSC9FQlV/lBvFUpa6/UACAT1/Ow5AgMCgAWVUey3I5zYT+c9ssGoxbYRVHYTOSdtivEooOPa3W
34xu+IqCWV6HQgtWZpagBFbAKGo0kSjIwq8OZ/yj1aCLj3msbpI8yThvZ9VvK2xraE52WRfLh6qD
SbC1/DIvY4wJhk0L1/nJ1PIONz+MFNHh1bo1x/KAJe8uP4/uWG5dh/GFa0KDLIw1O1ubgSK0S5mk
zUnvg/BHN+3kXSv78sHMUUa3ZVduBsJmDkkwVazlPC0mDjsLx1qOEeq7WJTmudbxEsuGbvPmy5eC
0md+4qm9WSpxbQUnDf15+kpYS7SRAzbqNAdxyomFclGd5+/aoo336ACESW7c6cklJPZcdaZO764V
M+FBC4SxL5celxVvEZTl0vhGnTWGi7lisECJGnuPemfZFqgcWfHFE3NvculaKpzToc+ijTYRfuAQ
SjDv86pXfbUbyiNd1TS8JFyxriYhNkCAMminrpsCWtdi0tNL8lDDMfolSaJbL5Qikwg8zsatS9qo
co1Bkj56dAX7IGv7U6NRfE5veNWveL4CzYq0/IpmiHOKUnLqxpv6icvacpvJorpmRhdA4ZHt5UhQ
WYeIRh8nUz21Imn9ZQJQ76awPJYGs5vBOLQuEz38USN2gDi1aU1oVNhCja1lHaHvIYRwYCo07jbW
CJNXE/VoqqOYepMqjV+GlrDXJLCDFU6m4jhxzzWTCi5W6O1WiqRgheiuxV2hAcvIC6YkJHcBGwiL
hSOpwngPh5qGIzXt97POGTMNg/qGKnvYym3Bs0MUuYd4vfgVdYSsokFCezk3x7zIyNg2m5nEzD5f
WXU77ZWlPne6ojxUBtIsPUvNLe2X1iudGk9FRBU1EjWkXlEGAL1YcuDVUnEg3crchlqBPkm2i3Vp
g18JKcCqtljR2oZCvil6/dqnOaZ0lcm+bxtcoHnPgTNRbYGev/DaaNIcdq3mIQyTbGPU1PoVLUY9
7NftqcaFy5s0BrPX2Nj9CNpBekuai6+G9rBrK7ipLsin137s3ms7yvZGGgtayXPBTV68dSiymQoX
eW1nJeSJpY3L6GmTKXudtlS0KA3WoUOEv49idFqDAt9Maj7AeMpFrCbqLbWt6rGIEeWFKC9fOX7f
C4wk6zDOkY4LZhtJsby6bkbwKwufsWg/uMDmjcx06ItZLx/msjK9MuO9bjRAU5LC0otik9zRD0V+
1PtI9xgGGleaqhvFDoDnmj7vjC4HPWvu+2+u678yDSJwUbCezQsAozwDP+VDqzi9xGPcnACumYcd
zeIAc8LaSPZFRgJ/l2gLMfiA6u2MetjR1HyESc9JiRuLAYI+T4KVtRj9TqGNHeJpwcmUYd0ynd5s
Mtfo8GeaU3W0KpK4ilaMvpbZ9Y0tnwxoxoz7ZT3mrEaQS1M0X7WkCq9haUk3usH19YKkc9/JbcY/
1u5+Ms5SzMLNUytF9ofdj9U1LtkT2VBZkXGwla41G9IbevcUp64JwCV30a0ySfNELdrf9Hb+anUb
c4dakQOShHXZO2Uscs8Ix4I3q5HTM/3xoJ12OD1kS0ULvKUl2yXKiyeW3eFttmb5ElAvv0/1SvNB
2PNzG4lkhwWcMqKeYjVOh3zdFlN/Mgl+AHydXnT2ghe7jKN3S8XIBtts+tyaULc8YvxQtNlu0Rb9
Wpb9Y4lbRGlSHdt/Mu1teao/UjEsOx4z1GjKlf4W95BoWWxX53Aop+eKm+WlGqijdeyGqS6K+n7P
cPBcl4rix0abHVFfRoeGPfpDRAwE1oxUGa3bcTB1Kh1mEe7FMoHNyizahRWlO8008RXlxjWfEh0K
qEtXU67OqzBA+dFqpXhlQ5mO06AITCPUIa87zuFdJVszIufmcbHhTBZD5ewMSTeJJ0TtdhftJyHp
hw5b3LZPyQqmq9jyAvzfXhVqgWcXymlQ2sCPzOWp0ora74pQ5ZQCToib7syBPf4sjehYJUL6H+NQ
s7a4Tnu30kmI0HVD2ZpTd9GzXlmTgDs8x1Gc+0p1f6gIe/KSoGuJyu/rdYAH47G0xTXROsWNCjXc
qjMzMqkUlku7bA4/QUABxlDlaOPNccqRvV6S5f7SmCbpbUliQO6Ps527kdIIZJ9h3Wwt4NL1bGsn
szTut2zFbazIH7UcELtuxbMT8JugVG4Qm6SJmw1+EVjeGl0WQvxiy/O83yNxn68LZvRrYJHWSRAC
u6eiNQwakUE4aVHs8pZEMkOragZP9RFjgubbcr8jOdFE6yj3j1hrM4iEWCKlsc0fZBl3mpUiKaCJ
V38fU4qOClJ4vbgIiEjQ1dYEUhbxprbC8NxmwbDGF/eNDSza41ScfcWoTAiwVvtJTU27e6VoI7nX
K+6yvBmRhjK03QvMQx/QkjQj7sX93ZTDtNnrr6q1VB/ZUsOFWSCNHrhNu54TUV+apoLFZQ0anMJM
7+xbrIcbOkgznyB38SmbiwGbIRl+YRSC8QaPmIhHxKX13Aw7PFyy20Uo72XMDC6ra0HRQdu/5ElT
4ZYexaWNamWdKbghifcOnnkkB9CtRNQmWoDEa8HGVaI/ZJYvkz3SUnJi5ABxWIzgtbY0fE5yjwCC
CZiF0SioLYnlYa+PgnQfMmHQSSzSblSSIzzugPBS0OrQLKNTqHFRIUjKlh9CIOTYjQPe33aZ8Er2
4T1SIFy1ZNz4xPbjvKw6O7/EU6zA5t2jDpIW76zQjI8mqpSDNdrxqp4qduhy0RCx2ty3cVIXrzMJ
dUe56tON2sgS1py6uxj4QI7zXHCnTkRvL8Vc4NnAjtbipXqf9Wi2ybo0YZU6az5P5qK+dFqMDUGN
ykc9Zk10iClpjhl6PtTgsXGuZ21e8wBBMoXC71tkmho4XZ5rpJrCpBaWND20ifUdmOpyyKdl3KoR
sIxTWWq/NvOQrqxshlqzYsO5r/dH0cDzkn4wrKQiH30RSlTjTuNIOYceFJafaJJ0BTMFB8MQfDWS
Ob5FA5gPqLOxljt9IQihEDGdp/LikTZBqFEbytexWbq9REP0Q0QqzsFOReVmJlrnEWumU9kDTlcp
TKG+C56GdjJiS2VvX03VYLu5KO+qtwT/Y0cWTZtgO1GJFnD7oNZ48qkaXIoolJT9dAhIvVb6dWp1
45OCSBohuKbhGAusPvCaPgquOD1nX+qiBSGLfYc5U8NWeCbhEfkuJc6/O7YLNgGgg24d2XfkjQGo
69yXPeHwmAC9wbj7s8l4ugHDT/WmtSZEQNy+mW8lcrZWQ9baRc27bZgQzTrPUeOreU866GwO7afI
xX1+nnrlQ2q76FHMWNMdnjTjU9Syzupqaa0J8kKTriAHlI2qRC6J+B6pngD8CSaDKHVSVRLEKfPH
GGbqqR+ZN9VZZ6KUrOlm9XLm5/qS/ZR4nL7lWNH5NkzlHZ2sdL9rhqsuiHQmqUgiDX/GmmCJyHgO
Szb1JNK1s1ybA4z6FG6FkIDHex3AWJFbiVSCRVsnfYTttBUNvZzt1cpKkwBrtsl0MCZHEyVu3kB9
z0UQu1XM0DGEcvHSDhPydpxRbl5PdCXWywH7HPsJ0RvAjNp3miTjhtH2x4r7g5SQBQRq9GU1/Ymi
jhRDlNkol0Wr6McVCrFi6bisoiSVkTstqQfqrO5SjCkrwfVIz8OAWGruhUvUBdCC9axPHOgTD1dm
luqqx+Wuiu8Piky6qrjPHIbXx4FG3QLtbRhKb22pMTkti/GWJ/V3SNAOYIWlMIEkFW04an6elQpa
WOcdZ4yoHR0wE65e627YSKGz7dIilztIUUWRbLuSyo6VV9C4ZIi8+tVlSvayJPFGNTg0BS4NLyLQ
aTvkEbLXMqbxNy20BtbfUD7mmuOCxdxYc2zfJh08QhMNIqsqOC5dzRwot7K0ndr0Gg+YIlJMaVzJ
8iuZvdNzHWmd18iC/PBuiFzRgHQ00hJfmjGqDqFhBEdhacKvFf0BDP2phutdVZL0ZMyYEwKrhtgn
HI77iXzyeLIuUmLt8UFNJ2AbiyuNXXTqh2NqttlXp3Mg9mY1+WYCooB3hDUIV8i2CtlI1Vkirnwa
B7+bsvzBSlLrXVEmBivVZnLDWb2d0ql91wYVbXSgqqzaRkg0flvctLQR+2VO263c1ONKZ9nbBEtJ
BVFOgjiUiX0RoYKMyaQjTYlS81wYNo6yZGgfZByn0PPJ+FDq3JTjYtE3rofdc5Ag/mAVyl7G9H7I
6ikRMbkygq4ZOTn7AQ5eIkwlbuJaVf+TvfPqjVxJ0/Rfacw9z9IFzW0m08q7kko3hEyJ3pNB8+v3
YXX3dGVKo8RZYC8WWMygZs70nIokGeaL93tNs1VHklOG0u83cYnh0qILkEFHofnsaACsBTEcHpF8
gA1arrw2QAI3+CHVGA4wgTu8ePaFWjbXgZlNmyYY4wvHF/19oLnKZhYGwZQ1IlC00SKjZKp+7+fh
FnPo+Lp3wm6F1KfexlyP72lEFZsSwG7fGna0bV0LpUQjxC7TAIP9IjnvrSbYDA6ItFkgUNXUzD+v
037ad5JiMuexfk2ODR8PhWSc+nazoNOE9aIWuKtBUeLboQjZ1+LOWuMM5z/A/AapjSuoPmMI20Wb
6v7ehhwKSUoR7lmTGi13CclKQA0Gs6rU2I99U1zIVIwqB10PZSib4hHmtIaIrpEWrLe4tKjtsJjT
adZc0AQDdCGm/TJNhB6sSiShcAKbn3Zr4DyCptpAOJwiuuZUWZkDKJIqB2DuprOvVcNhc0CGMGfY
uDFxteVFXsNE93FfM/Xkzscv6Vo0vnYGIOHbIGdttk2SIroE1w2XdtVF922JUWCNjQ6bGAa8K8Op
sA3oQNcXRh7dR7K96/w0uyqwSkHmq1EfNZpPrZ0OmL8FAnQTw4SCU38sNjLqzIXbpsXFLPbZwjfi
Bk+f6sKRWX7tto75oocKiCeQx3Abm9G0kK2DH3Hey63S+fY5XZeMCrAzQGbd8FUZu5c8qTBl1I2w
/gEwFZMTYFjhVWvBzBJYY+3LkqNw4ZZYryQFvgLIk0kPnErXm7BO9mpdwNsA/F2kWh9jaCShbARU
Qtjg6zcYTPRvVZb3l6N0FdCz+snVuYwsVFFVwO7N6xTa/Y7r3QgYSZFku+lNZdH3LUVxoQuq/Smx
YVx1FuR6LqvjsNKnsId0xkCAN3Wd1dFqivsJKnae6VCFJsMvyxuaytltXAXU/25iGvdc7C0To63C
ehxj9Guk8xH+WCwbjk0NbtEgoqWu4zr6lrUdiIqi9/RgHBHb+F3Y+Fw+5VWX05Mda7PaxlFacsHC
4KlZCWLm3hCauzRpW92X1ybOR+Ui9PVbTOSIn8JDtceToND6cj0I/IKWGBu36qyA72O0Bh1gUq8b
t01bpcW6Udrioag54UEqC3ychjG/phOXr4vBCvYKbbBgF1V51EK3wX3KG8PQeUZRliFoH3v+Oe96
JoxFMT1/6MeuDaCXToqzBx3rbtgywRc0B0aegqIdxk6V3iljE77Zwr3BwtB+HWkOrfQQ85o6d65r
JtJCyyMn9Rp6HbdRZuFb4Kv+eK4VU0kvXGuMe0XX82Y9+TQ7yrQ2u3OR+sWvIjf7G1UKVr3kxtbv
FN8WN3USmE9R2BvqrovL+CbmAgtnaOgh2lqpEzorjMPlpYnZ1bRXAZjc+8R0alCdkL3hxTCxESXn
zG+alenmU7e0YtoK7L9cX7E/5SV2IGghR7eZlJdN2CogUkjBcFafhLWObVOVD6Hb1Moubc0gfGsV
s+OSpjB7BGYaXFHgsOBPZcZby+S9ToYur+QYkEvsU5ptNdnkP0cOL4IwEshkWStg6hU5ypS876KC
lnskQU4VdIuWIta8MIxyFbWGH4YviZXq72bPhj5viaJ2e6LIw2rrKJW4FFwVdkPbd6+UvMQKGfXc
ZW5SMvGS1sMSALqUSEggobuHBLRXt7ifTBdFFJvLWjezpSqN8cPlILjLdGxpltAKrAcirM2bhKL6
TcVk5n7qe+dRrfwCF9rIJhwtoZPr52Z43unYTuCF578VosRoJM4RpVid0ZMFSauW1rtA6d+k1bml
ugQQBBXI78IBar6wZW+8y6bKtrKiOZX0zaMpOzZTo9qLosK0tcma6r4dynKB1H34APVUvaaZy6te
138WxfASlE1xFlmaBk1TtDAdHXk9+iE4TxRQ7bJDq8skpNjU4xZIuO6tvUqS5abKWbK9pOrNmEVL
p5bFzTgO+jZUrIKM9IEprAwjcduQLDxLg7agUxlcRKzKXWZrj+kQ6s+VpWuvscX8SZQivB+wE710
a/hrpUsvpcp9y5PmiCfcFCf3diKnHb2ZO8puHTJ8ave4Tvh84mhyLtAq08Xq5OicoRt1tsx++w71
nfpgQUy9cQp89Ip85JiNcqPwOqVEXB1IOAxRhZ0MW5R6CWvGQAZVyEenbJL7oA6HCxUtrAftobjA
gvOBHUm/byuctrqM/ixkNu6selLZ9AyNHIux2CUmUW97CBvA05MlCrRV3V7tbftOSTuxHOV061fq
O5bIfbBoI0AH7N7rfa5OHVc04dJejLSVKEbfm4AolqzdHFYIQFxF121BAvpZAyzqJY7tbBvVCncJ
inpu3EZlrSc2r+XApvsj6f1p3drF2xTobBlsjsHCkZZ+G7WEgFomUA2OYDbuMxJZAqXNvOiS9LIq
IANYVlhiRGSwvAKDYj/oDYv+Sxhe1FqlrwCWXmsjwM8Leoy2TJ16WAatpLk7og1AZt1sWV76lla1
wH6IIj5lIl51+uTcjg6WXLhz3ASmhfTK6LofYZpGH20xaDibGbJ+d+WgX7RlVbwO1WTc9WwB0Plc
7V7mrfyApzB8VG5hbzMlJgyIlrhpdFjIqv5wrugsMzfQbwNdu47tTjxErr/iVMC5VTfSXeK70B3h
Njp6BeOQ3xBtcqUur2hF4Wog4J8YipEs/H7Sb+N4RJ2TDm9Y/b5IG/u1Zaq7+XZKk3vLxOtFos69
BrfEbgCf7ejeb7TzwEHGvTJLyz9zhwEWcWUWxnpGYReKTYs14vzc1nqOglraDd3ggV7AMPQQH0x8
khKjIEgkiJ+cMAxxwk7i9keC0hbNUyLumRrQESszwfXVsrZJwI5RyYqfJCf7vIM/BugndNyWJwjw
GZxOFV+TeiEz3I4WlYuhpM6t/MI1XeO6yuKN0za1Nxpq/8KsV7yJCu0uLmSyal0YJ2HPv+uEfr8V
BeWH1rXmy0DPYGsZDfWVHDRkzbTM7wIlCe9oFfX3Aox+FzU+hPtWUiFUCYoXgT8W4jR8yx8LWgnb
OHWf1Ma39rbvmmd1gRewkgThL9AP8NgwUxJtySGU01wpehG+F2aGNMKPsik/dyQBpKiod4XGmj2f
eBlXgxJMzTksHGuN0HZM1g0WOBicRfFSoc/qMctoVzVTdcds8X/ikKjwcG1oXNWd1QLnmTqNewUj
QG4+KQkhk27vtNlbNVFMa6tYU7zE7rQ9t6yoi35keEzt1SlAX+PUYpOUQbNqXB29WNvWF7kmMcmu
abeMXlSpubZP7CQkCxdaT4BfUmIisaRhGpue1FVl2E8VzI01HRJo4JY9nad6DNNZwxpKrtvJMqKf
sQqajVpQGaJ+05Jy1n6QpYzkz9dgNy36Ma3iG0sGeotOsBL3dgErj2DTqdP4Slxq1B9m7/jOjWZj
432uYOXATZ3mroxWbqZi0Qhs5Y4IPoNBKPe9EQnnoktgHZ2ZmYFDr6Gk6BXqJMza13bUTeUKLlka
3NDK7XFKqEyzfRtNVybQwCK8RJ8mpfJRVWgO7owwu8Hl1Xwhydu2wxe3VLXkI1R6As5p+tKHTZNp
K6hg952oJuwJSmANU1YZHg7NdJnrAxHyDszrCHD5DjxmggsNtfAsrfPxEkshZxs6TR3uRj9zK6/V
YM8MbhmstAoPZr+D9S4j1fU61fTvWsi/OVafaDoqZOrJeUyr/AMsqX62MZF+EYpIbcAz3SLZLh6H
XyAU4/tU9tq+RW79IjWjtfd9VpTYzo1ctta5ImNzPxQVc25sBKaHUUiCdIEwwYYZRcvGxzYWqpqi
bjLRjx9WyHVpME2f7XrMagPbEOmKFf7KSDkGR2jr1uFOlAVduRWcJcMqK2rBUdjRbrhtVV//cDAb
3dUYQ22TgeiDRRzVow9EARGzWEwmMNuNKKehPQssHduDJU0JMV6JqCwCr81IEdDPw6GP9KeuwgUQ
MyctGaJ3SJ8haJpuxXUn75XEKtIrHGbVAFKcMdpddV3iAKkgk0vNFCYX8XOdfdlGWHTsycdL3HVQ
9hEltuO03a2pl6oRQy9UBZx9eCIBkH/Y+bDiVqS7F6TlDumjXeuN47VlNzSejVPUJZB23yhcobIS
vY5Rt0vLD55pJMifeTFh9dIHPswCwwVFGj28ZWk0r4rRzIJHNsc0eWwaLl+qajbp1h1GzDJaro3F
tpcuxp9c6+0WmkZaBJyZimEE7Uo6RS2v4j6tk3s4RAaJRVgMSeX6v2Ym8v8FOvZV+Su/a+tfv9qL
l/L/BVK2BZH5G1L2S/oeyV+HkR/zv/JPUraNV4Gw4VWrtG0M0Nf/Niuw9b/wGrBgWGtzJqb4g5Rt
/wVP1UA+iyEBYB15Nf9tVqCof+FtIDCOJV6Bf9FyiY3/t1XDv2wCcHmAAI91wxe2AYeyWduElo2j
tuU66pwl45ozafsPKWs0DmNkNa3qUWm41m1BPYaPB9IBLUVCYNd1dKa553+8oC/GPAwaYUxHM2CA
A3c73P714yRL3x3CHLYnXfEKzy8tpWkw5nq7+n4U+8thTCFUzabSto5zTTS/zAxMIVUPf+yFbhsr
w9827E3I+UeSKX4WyWOSbkuokem+mlaVu4zKpZrQsyMPYlc9IDRV7L2VXpaK5xdLfDNbFFUITSiw
TNo1SzxlufA2nccdgQo2pVjUVnAEnHPtEiU64b69PJtpu/XCQr8TIhtdxi/Ju/GCpYKYluRBqjrW
oesYqfjb+Fb1cLQ90FgT6bCle9F0ZrvnOdRvfC+HnroL39mVLQFNvFOR75/mAd+EzRIfDNwzTPE7
DeqPedDXnOaaZB5UOr0olXSWsMfTKI7lbSJSUqamYFiOk3Xz/Uf66huZtubCTLQJxDGOlNRpXoqx
CBgWL8hhzS2B+7/blCfE78ahUPufM87WdR4Mh49ZfHA4y2Wjj0Nl0qUL7Z2svcr2zHwTNhc9ccSF
xFVuUeK3adUvWf6jSS81cZUVGO2w1zP9Rxjsyzkbd6fBecUv9rp2HxN0O7l6ZWMJaVP2XkWSltHk
74b+52g8WBkwmfwZdJdD8irzE+vny8dxMPAyeXX6vIoOH6ceQ5sAhlj1AgfbsCvYHphgxOswOO9H
FVkf2up4Vm6nS1Ry3lC4C9Ffx4J/ZCZDUnQ2XXmVqeuwOkunFxF9KOFOVqaX2lhlNtwpz9O6WZX9
LqlWYefZ8aVreiTj4TM7N5NurA5yGqdYt/t+NswKkP/o6f/5mRzLVtkLmYRkJB0+F0INH4q2NZFM
L7irVNMaQB97ZGd23O0kq6UyTwSDabM9yvGYLl0zV7BJY9129C4NQapNrosJ+A3pfPSSRol/GQoT
tnLJGVrBsYqSblu4bIddaYQbZ7K97x97nuRHP8G0TcuyhCDRi1Tkw8fGs7+069waPLxMwWP0cwNX
umzI3whBUTd/fyzHBq1HBMRyP7aDMBW7U2E8TZ4TQXMaCPN1bBvCVQFNqlfl+vvRvlh3nGIcfeiL
dC7v8/L/Y1cZSwNbMbzQPL01zrERhnsNM4xIa4GDQFr/SGx7GScNvUnnxJL/YmNhZJvIIktwyIqj
c20YBqLzWsEjkkRBH6yNN6O0ghNnzBejcLC7FutQIyTveMLCgyM3hmf0whacvMsr4HzTGE/Mj6Nk
0t/rglwF1+Usm/MPf590f7zGBHO73OjoW6MVWDk0meANhSuj01B1A8ljvnyVKwlsyIF+s9L2Jzbp
L84GgTCL1G58kyhX5v/8j+EntwfXhFHkcUed28gvVQs1Rh0llPJmHPeBiDxm8IlRv9gMyNzU2QZM
lVGPKxMwMuhpaTDB3BsSnO01EGwX4jpGLLTBAWn9f0XW/Y+10Jcjsqvaqk7DX1XnreKP50w0ciN7
oo68uKAzYtJn40bno9mdMrILFVptU+wGJz7uF4v/t2WVmNVx/Nf8o/4YtPQzZDhyGL1MuxI1dheB
hfePdIuP0TFOTNcvx4LBO697FuNsnPXnWL7Zh6RmMBYtjXU/RsqqGHAOsmIMRkZFO7EEvxqNkVRX
UOOy2xy9Tr+N0iBlgnhJ9yBHvacHXdAVwSsXaqF54jV+tRItgjs4OfhvNtLDRzPUYKDbx51JjyC6
6uiY8FGBwfL9fvb5kXTVICEPMaSJrZ17tFN3wdQHqssoKGjNlUifpUxeR0GTUTeiEyfTp70TezNh
EkLtCNMi8PRoYkSVa3R9A3fUNTn+kPb0264LMIpI1B9jQ6pNrU27BpPexgpPBJZqcz10cCIxtgVu
qNu4ZrNxH+2e4YhYkibDXGBEb1OdPzQxKs0B2iQp0BBbVCyJoaR3kDHXknQ4r56aBygApxbHpxXJ
73BVYesk+pB0+WnCDtCKm75WvX5q33VWx6pUzc3oJ5tEnwNRFbo133/hLx+dcpRCgFRkVK9Hnziu
nCkbZKd6RgKuNnNz+sq9sRCBADGauNVG+k3UFf3CFZUDtGx+YOYLSjQmp37JPNLRR4A7Lrj9kXtr
me5RNUSUjabZNgx2GCbdKsraWRGn7NW4gqnpiKsZYQClMJy1q2I4NPTKimCGvXDDS8WU4Ymi89Mh
wIWTSyJNUkM12Y+PDgEs1+ghavEcw0dCYhKG8268rOac6r62EKeE+6wMP77/GuanZe2CDLs6ITtc
DrjtHk1EPbAGPY2c0VO1ArHsh+SCEARPRfmLNYN3gVigovBRoYerxlq704/MujSTS7V5TuWPrtvp
ynOIKdOcl1QubqLZEKrfBhjGkg5j55s5OkH8ggaPY4aJu01654coS1alviuCH/H4U4aAkTd9cjE0
V98/mvZ7/zv8vlS6c+GHZpviWRzNtEmxtBj1DcdNvTXVvcLt0xbvo3Od0d+tm59VDt3Xwu/yvkjP
fIdb6z3OJnR9s5ArjLis+x8azOSgujHhLkTtk9VtWvvJKbc519pig2x3dNdVtYF3gapfemW6RA5Y
KstgVVnXQb+q213RrHET9eNdapBfcZN3NwopJOmF1M+M8qXIL/Cc+jkkWwNYy/I6izg0PBI842n4
merrrn2U4V2aXkKFEd05bgSWwLVAhE9D9CQnCPq05e4mc2dgdhMtcaKCnd/7q/F2JnRPC7WHQtzC
Irpu6zMd3/zqoXDB45lX9/1bjMYkus39VRRsknTpY4T8QOJSrl6H0yXlOFoiukLNtHJLD6Yo12xh
nEEId3Dhz/ENAmfuH2z/ruqWjn1O9gzli+Ls5lIUgkFln0EhdNSt/Im0b0CRASuqxUrOw2nwnCAh
q7tS9XWW4CmxKFGwKXt0UDH6Zu069JN11O4m+ZqFr0O+Gu0FdA4CrkzyCzOcLvDj0DDLdowX1bqo
dgnUSdSfcuUPZ5guagKPud0wU6dPnPCfN0zmlM2aB1pSVa68h8egw+mU5Vh7e2Fh0HvT8PGog3gV
KNmjjFPSFdjXT5yJXy1Ri/pXOEA6pqMdXaDgOxd1Pcw1Pv/LMpP0O5wUvcuJ5fIbFTpeLlRmKs4B
nEyaerQVzJyKCpni6PXyCvoVekpLvyHMDGnC9IYxoqM+l/X92N0O5rth/sL3lq7I1kHepqu7sPEQ
W+Q0n5HsSa9zVgj4WkIj3U0/M7/DpdZ4lvMUo5fOu5WUT+HN3Cm7Vc4yEt/oaazCGy4tpr7AEH/C
JCjY2+SkLkJrHZ61F63wELIS/zeRYbiBIHFZ3ek4U6VLCyOXiHTmRXEDpFC46H43waVMz8tuS5oL
XrM7bJpy0hLeZHvvRHc5Zh7jB6F+6oquHYY4KHBZ9EDui7GiLU0mrioey+kNZZbwzxp8QKTnjJcR
Op4GFc9TXV+W4VbXYFZ7g7wDEXDsRUvXa9h0kyf7CwOnK0KBkElWa9PZN81POrftjT89FulDZg4L
k1UmtWcH/XSb9fuW+BKJG6OlvMA7N8srowEOg41YV9cy2xfd1qbZOb5//8U/1VrcGQGywTjYIuf/
eTiV26JN7Qq9ltdbeLKLSL6JGvssRZhnk0//+O+PpmmcMdhjONw5jmYXIUGmbOANeQTkLWMTFK+v
sL6x4WN5OUrh70f7fKMD8gWLclxsMFix7lFtXCfNjM6PIzI9h0Z7Bhk+MGAPwyVFo8PMsxJ7QC2V
LGm73sEaECeOn/ntHa0mymRqWaFhugwF4vDtxnZZhF3C8w5kQy2TNIKRprvNiVX71Sj0RsCXKZYp
mY9GqdVmchKngpZSOO8RNLIFcvdTl/AvJgp/uaFb8PHnL3d0juqpKw0TvqJHkPA6nWp7ljohr9AI
97CdST/x7T4XQvNYgEVoUAXAxlFZFleFm3USR8W6sKBuKXtXBUbjtoOxGBbjOYRs2wnLExv78UNi
VU+ILMHvFqg/TI3jjb30p0qguSPgtv9ZFj26VOdCn14rDPNPPODxxYOhGEan7jYou1EBHU0NOeQB
NHBgbc0lsWdC0wJzxKrch7mHrPt7GdWebUTj+vtFcXx2zV0Bh0ejN2BQX/6uzP+4CZNqZOiQVxtE
N+y0eHnHC2wyLJpliNDt3lMnxT4x5Kd16Giclq7gtkOZzdX/aIIaoYrjhLQB1kVJh1apL1A0eXY/
QqpXktUET4BwCX3TdRX+xJN2Yn18/qo47zAwuA7VLRe9w1cdpQq09sQtPBdpjR2PcPsLyqZ6BGto
J/f2+xd8PHN5WNYihzRgFbX0cXEAvGT5BHaVnjpcNT0SSRUyqkMCOmISO1zjWvDc5h/fj/npo+pc
YgGvDL6nTtvq6AkRpbYThSwOhs5QQ/LB+dCG6epV6ByWddl9JFkRnZjAv6GhPzc3RzcofQAduARg
bCSOFgsKNkUrOj/zCud6itb0bsmhOHfqB7vC461WFmpJxQhDqYZ85GLlBh8oO+cfaItO/XOSrAke
CQluVJ9D+UAbn+bzOoK3IIgLLS74cyziVe9y5SXnFN9B/n/d8rrTHvg7kI3wF4g5QqdZk7LJv6pk
pB3551Px8P3L/TR9eE7bAYig4Juh66PnJGaBxreT5N5Y1nd+XyvLqjTRtg0Y6AkLF//vh/u0MYDh
MHPmNorrgkzM3/qPBTr05WgNZHtDQuAaCEeMAsKF9lnqqzRNPyaCIpeNGl3L3Pxnd/l/ROa+HFlj
eIpbY4bLDkeeNEh8bVFFHvGZv0g1INGiF3j4yVDZYPi+Jp6A4DC4vO6JgT+/YR4ZQBDEnOLA1I/2
B1LUk8YgmIQupboZ1TmFJbK5bI2tuyyzUyfZp2aEw7vlvWrmjL2AuR6tllRgui7aaUDA29Coajyi
Qq1t1gw70VsjocPDOndlfkmjLPCstCk85HcnVs9vaPxw9YA40w8Fbea30Iw5fNlGaYshqwcS2qBL
ZFg1qQpcwgdNUo3qOH+b0UqFGblVteBeKnRP6bBGOxNTwjzdMeGnArtGNYGhuhoTqFeYZBF+FCBt
gZrGAsnvQjpTTrtWrWu32nGx5x6KAJe8F4glUFwIFapeaL7g1cli4k8WoYYbRQ3AgSPVlP7oo3WL
FIyKhwxRBjv3+aux78JS5MSc/+qTiPnrs4/QpKSXcPg2ZKw5QYYMDhj6MtIGeIYia89SLiLogrRl
n6sL3BKEVwfipmgbpD9EuJz4JJ827rlZDo0AIBX/NNzNDn+D6osIRRJXAU2mymLC1mpwMMGUP+zB
DhC6YmIaKOvvF/vnmc9JLByh/+4Ls48ejpk60K7auuq8qZ28rsNwFD0Q9gcmsIipLr4fjCYGf93B
pDOAugCLoUgwLKfU4XB93qGBVPrWU2+Mt+KWvUX9gQeKRVpTcIMawh9X/KPyliMWoZ1ZewWBy4A+
pJsnSz1ZNOZCfZjOgt2Qe1rmZfj4iHf+7IbHzr2CohNXG0fDkrFlw0YVaLzMcmumkLLUBRDrDj99
tIZpvcr122L8OWD9GY4L5CYFPVFlmalLLkb8Cd0UrRLy3ZjE+WpJFmkcehCzKgH6sBL6krg2J/fs
bjsrAjHiN7YKgXhAGeEaiXwlNn68NLA7our20WQs8mvjarpukV2S/HJvP+L3CwMhxJNY2Wr5Fmdj
19yYwXvuIDrcgD1Ply5XOrmk/wGopd/Nyc3WFvlq6l6WYl3X6zpetqSVqLuyWbfaJlcR5V9icdlC
r3SR9mz4P2LQgI3CpG/Gdocn3uyv2a/j5ya+MoI91rfRApfb8Fy/HJ76DxI3n/UNyeK/MFyTiVgF
4gqHmX48L4wWXvI6wdVzfMPgokzeouwmQ1iKufE1NLVA28NOw8ScaCr3PbyYTuzQn46GeeLMvoGu
StlKF+5w4igpkYyZPzFxmpFp4JaosW1AHYNgbW0wwv2EGd8ysvXAw2XK2p2YuF/OW7obTN4ZLT8G
aSNRDEhWtdYjk3FV1PECvb/Xj3KjIG/lawl6ORIZIDRfCAIyy/7uvYDHt6ACgPnYpgNYf/j4Gg8c
W3XAVFOafUZuEazU7g7pNKhIPpwY7NM+RF0O0CM4m9R5OzraE5wotFu7Qa8Xk2e8bUb/wices0QE
uDDG9CVomQzxWMkTu4M+3+CONgfGhSzkcC46tAIOHzJLoqqGnN96WQz7VJMkAps5rFYcFs0Nu3Z2
Fglj5kBoS/gDw1WbWthWy0hb0iOdvIwybVWk4RlBAY2Xd/ovuLbOnrpNx7ZeSOJTIwV8MWr9ZTu7
yn4/Rz6/NUoIJudc4ZsqJKvDX4+uiRhpl1wJqVRntegQdcH27KkZidSaRczFYx+fuN7PX+LwjTGm
jj3XTKUQrnN0aqHhdBoc5yrKtAo/XDFsLKvby0o/o5GjsK1mp+hWn84LAw4FWLara7bOLfXoKaUP
qdqUUKIAPtp9qrymuGM5PQHt/Vjd/903OveCoJHN01Bz1aN5GBWFbAi5KzyFs2hTqaBxeJKwz2Dq
bndeHrjunrI4P3Ekfn6pzD1V4wTWHQuo8+hi7EazkDEvEIrqskJY16yg26iblCB3RPkYusXkH37/
pJ/LD4MJM2OetMJpPTrz0vij5s5Fo+FSk5AvNUjcn1tQxl6CaVpT5+9yHf5xa6U9XnAZESqdXmE9
1IdLqSV/e5vFA3ZmaXFXdU39+B6HAgoLhMrIPJW80qFFjEogMLaIUbb0K6ISKqbwYOGfLKab71/B
54l1OPLRW0eL19l43TCy7dmD468kyc0INIW9CuITr/vzYXI41tGyKcGfbbYz8sUr5ZnUU4w+OgMa
JHFt7eXUnpt6XK01QRvw+2c0Py1XxmVbZSsAJYPxefiVswgxcNmFgIBYry67sUGdqOTBiVr2qzdJ
Wc8Vg4MCVuTREg0mcu2VUM89xMNzeoiFOKLHMS6IUCaGp8gGX0xd14RlxMQ17N+ev4cPFUMXd6cC
XXU8pG+RlXwgTEAhpPkXPSdH4Vergpo6TG17R+cx2NIK3X3/WvXPp/P8EwQboIHJMczGw58Q1DQr
ORxxGpHPZTjD6bkd0reP83P01jh11DI6K3DcW7Sm9mKOCjpsGgE4iRFuDdX+HOdIZ8kQ9arrBK66
MTUnWXrlMlSgaePC+LdPWH4wRjNMNK5evLbDH9wZIjY0aLFeGCtXpcQQNTDLtVUnhB2Oa+Cqnuwn
wpu+f0+fJoZJfxlICDIukLuwjmooR/FRYDVx4s063TUehs9KPyxd0340ssT5PxkMMwpcqrnJg9Ec
PmLhOwjOmjBBrV8HnN4JPY1E+9mV2NXRt/27TwY/EntrLm+YTn+iGsNbUvs6pOGBc+NrXTX5tnTc
DRJaL9fwY/z7g82MM2pRY0b2j57Mbzq0oQhOPfDLLRKmjfBNucD6gsTiyPr4frBPhxGyHZsuAvUY
5615XPiNygCpDR2th0kmoFOMR3/lOi+zwFLLbLnLwt46sUtpp8Y8OowUrMFsGYGGOD7cB7wcNkWJ
j36Sdyop9jj4TwNtbKIUEo04Yy0kIjfU3X1C6U6G8+M0cTmzBsU8s30HTwvDPsFb+VRp8U4gC4DT
0DCy1GOi2jAiSgeOxAiidBSCeYz0Sm9fq4IA76IjxDIJr520L0/sMvNnPai1IPeYMy7PsPMd9rg6
HSzkgnqKxRwLaZcq0yt6/VP4/+826n9GcUCDDAunpFlMME/kYzaVA/co0HU8L5M0LNdqVEDsDYGn
1ay/QT9VviLMvUEDp21HBbeuztXem6R7Gs3pLAxxb1L6qZxNdl7YeMtdr85mO5px19SoWL6fmYeH
6D9/KXpvigTgOqb50W6CE3Dd+0oYg0paF4abXbaVj+tGE8S7kjuua/wMo+A8skbzxOfXDr8EI+tA
6CDqs2U9AtFjOD3MA7OjHcSaiNptjL6dqMJxW1fp77RefaPCim4EjGJfC0huHsJVhB1ksctFXT8H
/fTj+xdx1F34/XssF/xkPtbhToqjA3eIld5WcZb2MEexPKMix8MhXdquV25DPkhQFJupdZ9g3qiL
DGfLE+v1cLn+a3hAIxN1B1XyMYMy8jsyMWKGlw2sBgTM9wqmnJOiXiPKQz8tleHEiIcL8N8jcksT
NG2JIz9aCuWAUx9NhdltMYahJiabkNflVDgY5oWjsa0kbilo9v854/6/+Oi/gDbm283/LD+6alok
pP/YtV3dlf/4X/9Ytfhgt90/dk36kr8fJkX8/qv+lRVhOn9xRNH+xRydWvA/siSuN3/9vslRNgEC
mzMS96+sCFP8JQRfdm5XmZSPM1f+32ER5l/sflBL6WPRHID2+XdESZYz7xH/2e34a2YqJ2OpKhfm
eVc/LBLKMcvrAuPYh1po71hHKgtLrZtlHYfJRTG5iPWt+GMW0UKtsS8nLZvI6MnOW5VcGKzlLrpw
NN97swrmyAAX6mJLEpqvV4Qzp9Ul5s4Dvn91e+vHer4xjVRcqXEmrlIZuNBUs/MGK2HiX5Dt4ToL
iOW641k3+W+patzYJYhflldPhCgka91ucVFVg/dRAx4dFN9ZYOJ5lyEhAgH6qUnjpixNnJQsArtx
wcyWmT3hxZcZN0Eav3ZF+ozNJxbsDoJetXfu6wK3G01TiMlL24pguQmEGafuhTvGz24y/aCH9qCH
2XMRuMPCLp2dnikvIe6oZpd+dH4BNKmal3ikr/FPrndGARZo6M3jWINx6nWpPWVV8hppzn0zmttS
Qcmh6gyO/celb3KN7mxlZRBSv4jz8Czs6DJg+IftYgURU4thV0XalOOpJrE9D/l1sWbjrT+oP/yA
n5lmpANZuOBoSmRxyPOyqjz98BFMeq2r/sCGeoSL3zRLbdTalR3wR2/G77YCeJ6qPLdaReUVkn7s
seze8WqRX2ODhyqrxcZLxXb4PTBUcpijvNvC2vD/N3PnsiM3kmbpV2n0ng0a71zMxunXuClCCoUi
tSEkhcT7nTSS9vTzMaowI2eow6EGBpiqRNYiS2lO0mg0+/9zvvN1rO3wGQI1PUxdQnuReXxPppaF
mAvPuKCVUE35SKBN3QUcd6wrv1ftyW8W3zIW6p1wfCJ8EsZ3lV5/h2sgnjnxUhFGSkXKWl7vG0U3
xtGTFy23HnxXuxIjF43Ts4CHFf8qtfhXYka/kno0AmmCq50nb5vV3CKCTkiCIyb+pE+UdBNWXRBG
0Md6LHBoEeuPLqWKTVcLmzIthlnA4WC6ldVczROXz7sATVDK2z5PSEIrS2tbLfWHyJifpBdbYK41
NmNCtqe0n/Gqlkv8VJeYX/KZ3glYjK9hFHYHpY9PoUYl3O1kvLWF+9BZob2JQtsk9tG50zpp3yW1
1fwoNeQTtUcxM6qth3go653uioesSl/GdHoCg0POSl2pW+DME6RllFZ9zyyKAP4GpiofHUciDs61
5OgCAlsy2+/LFolQ0pAfNY08RcvsO6ruZD+WUfgYNul3TdWfyoGnX6XcAwJcUEot97ysu4ULYT9o
AkJ/4y3+1Sa+HrP6Xh/lrXTyG5GQv61UWSMR5E1yK9cmq5jJ3vXMThu3Mdw6OFIVU9cWzEdNG6Mb
v/BOfqkzuavyvoFT9aBS587gaW7auX7WEJ4CY3NgxlX2EQz2J73k8U2K3OBOPUXuTEivbjyFPfNk
pn9BI9Trt0lfYp6Cdp1EBCXAX2TaWSn+sg4lg0g8kmb1zN1h0Qkf6571JW0KQFOevcu1dpdYXHur
D7eRl9+omt+LyfqxM+r7SjKfOMLdNYpr0nHFg23lHNqRt3EUEb5B1+hlUNnpL60ebkH/dPAGMRw2
kyGDFHjMpm+pFhVOE359Xf+qDlGaVeIHh0TjBMAgMZKE6klzZiKhe2guNg+JTgekayF4xqTRkM6I
3D9w8uR7Z1gPugZSj1pZ9aEscC7hjMIWAvNyk3gm3kZNJxyyyRemPU+kagUxeBH5I9QFQ25JBbMP
xHZPtlYP+wUENHqrpn0uRfusFR0BYwNL/uwDfgRa9Mlt62ZjTlb3MVse5MJDsPXJ2GlJ4SH9UU+Z
w+wpO+8RlpMJw3p5P8v2eYj5UtThN8tBy2uPsBXyLmXdlP3u9d9dmkaGtsQ+ycF9DDMV7UDoZ1uU
WN9nuSBlqqLbsoFaMvuaeg8xFDL3aB7KeH4Kk/SX0RF+oEJdXPlo6xpBitcY8crmJQyoKs5vkIbf
NBAooFGZdz45R2YYTjvV8lnyrPRrabXP7VAYV71HYp+uqae6g1NZSyaiYXtzYIImi4PScUhGLn2N
ClTqglgNyL1pb/0hY67pIMxGacCxlt6dWZsPcuS906P6E3LQr42Wfk6bcGAtYC5kDR4Wd+DRWlAq
kciyFNkqszhYOHciivJjrsoeoF3t7ow+JdTn1afK52Aauuec7IeFXvpSi5xM0QHzPzXeORipAl3l
tiTt1LCmHWp+8Uih2A7A+NhBr6yH0cxQRuaaf0KRs4OW1QUjVNrtFDoInHXOyDk06FFjvsDA+aVk
iXC4up/s7OvEzwrg+HtbGLrfo5k/GhnlTdrMT1rv3MkKkXNqSPcIVUpuOB5SyYja50LleHpT7kTv
aT8Bp1BFAddX+vlX5sFzOTGpaYU/+oX/gwPLC60HeGAGHI4qGXVaGooIlqm8z7P5Kcrr57CbJeKK
tL01S5ocdmfyUXa0n3xpkAlV2Ch1DWRJUZLGVhRfhRZecQQCsxhHL1q03PrKYQWqYzImKN3C2eye
EVWQDRnxGwW3Wc6hf6K1/DRVY3gFrqii/ViQzZZFfEpFdO3oMQiLec7AvrT8BDt7yafo10wbpu+j
l2xglVmUfUcIQKTz1KEN45Zf541868Yk9pHLetPB0hW5p7ZLJGHDg+WDFTNbRmtbVCM3SUt/+Qlv
W6vx7MTINxCPOL9wSL5LU7sieMgO/EJ7HJaUhmHwvY2ylxvisDhDO6MCUSfkFBeI00dWg3ImboYa
GrER7XIHY4nGuo9IlTP0Cs2whUPwtpXCehIxdyPqWXSBOsYkglfJd9vkK0Bd5b4uTYusOTBiJpcO
jKgEZzM9ZQnqdztj/BqYBuTN8DG29IceFRCI77be0eNOAsAL5qEFNEdUFLSYNo/jD7lPCPuyUhLC
Mj0lpRd+a6XDxeTd87K/6xKSJJNsLA+pEtlOZ28VeCWbmtpgyTFw6OzdpNK3Vcc6C8GMmCw2gjsj
z2+6QnyD1WJvU1l9ReE07Nk3H/oRzJQsoxdUJUw/lqssY/XXNRdFfsTOEWI7ot7ZQYZWueae1BJj
FxNSc9BMVshU8jcDmyazFusH2UcuXa5W3o1N3W+krT/oqbunFiFuEpe3hngk6LMhKWljfS9Hft+s
w4WKHZh60Iv4GHSskUnM7dbN5HtbsOzAMvLZLdvaBkbTjEqD5SwSDo5DN/4kNfjcc8tEJVtEArjj
uh0zeqnqjOMzQiq5bLHjvHBu4QNDynX8bBuXfhKEUzESUO09erHJdtqBkjwpcYraug1seVDfwxb5
f2rO2vdI52Nm1TioO40XPQ+t6fS6GCYWKLcIkGoR27/6Uo67tLJo7Pfsg8gUOY4TOTF+aGY7ADl8
du2cXnXPDDYsMV9HJd+3ZWGJxoUWNEUzG2oXPA775UnFCA4Tx9omxoQ2reVLlKYTtzFzzCudrurh
9Yz2/+DA+t9GHP7/GF+41Nf/+6Pq7bf8GylU384Opcsf+b/xhehqEdZS33oVXP3nf/wrvtD3/4vy
NAV8dvXU917Pnf8+krr/tdSsMfoiVqFExv/l/xxJdY6xVCFIvPewVVveIgxegTHeA2XY5yfSpeFI
etxSm+d/OQKvKvOZpWAgyro7WIOqj57NYU9FywsThunxt9ty/69j7n+UQ3FPhFXf/a///NNQ3AG8
QZjBDbwc54dfCHwl7a20O/TmYB3dMnkWk67vZgP82fsjnZfqwJJwUQg0KcbbpuDsvvRPfusuxlle
TdQMu4NuKR8JQT8fPJnUO1dzu31Fo/0jDrvmJpdt/ZwPVvb5/eHXLaJ/jU9pDMmvZS210/PxVdHZ
y3rWHdxGmz4pf+j24FnTPZD78LOdlOlBcTb4wZ4xvXKHLrtu9Nnc8Imuthd+yXnl6t93gno6Si/k
1WIt82rkUA+aweOlxAtNtVd1/wB3Gm1o7BQYKwqcubNTcx4ORXvnA5S/LcM4/hiO+gCBaI6xV4FC
esyccmne9Ihs+7F6mu3MPcqx8m/f/73LFPitPrLcONddSi2uwQ9+Y7qxpyTP0kn1B39uCYExJLkU
hACCE0on96pys/nx/QH/MCddl7Iq2mGqQsa6Q5lkhj/1xB5hISFDpjQ8VvGQQPJQ6y91o4zzMu7r
s+AFM3wPHoi3iFvOZ8Xs40TQ2fsfOCRxYCzIWjpVui77LZzd4tl13XLnkGu1cJKo/BAWrrxPAH5J
GSyUWX7IDE8SBukXPfHV5EN/USXkAU2Ewt/ZsQSALMzeunLSDA2iSfrQTp+nodylZP6geUozBeYQ
N0ZxYZK9vYdseMk/ZQnh4ugYnF9XmScymhOO4llHuBAoPhlYKWeyUHXhhUIsq+hqfjCUg9AJOSkF
NHtVg+806WPvqJgf1BvuBmuiwkyzSG7CznM/xI4dQyuAX/i3k4QpYsEwZiWBZrHuScUzm67Yo8hu
KCD4ae7ADnEp9FjsHPfvD/VmjixmUH1ZidESompfXWDZgsXse9ke5kkfr7rJhuAHi/DCE/vTKMg+
EX0YLg3zteCpLjtrmEqvOZSEezz6oe0dQ0Lm+gtPa9W4YMbjAuAlXlqvFFCpy57PjJZIwTRtdCSK
HUfjk9lq2cvsd8SKx+x1v9qzrF9CuOnWFsqtQ5ElI0toQ10dwPOMcSS7TYcIVQK5caS7kbGE4fX9
+/1q+T5bcZbPqAvGw2Puehijz3+iP4OsU5XAM6s19Q67enmqx876nkaUR5SS7kbFBKCbjhZtC4k6
lrvqHjPPGLfOMIirApD6lSqr5rqvIu/6/V+3Xg6BNRD65mGkshaBw5r2IYqRajEn84NmKT1I2+5j
JWtCMHjVe2VoF6b5m8/WMpzHhgRNuIGrYS3K8YdeFK1ul4exSnauqDnlmsNnSxZPbTbjKBhI0Law
VRQGWkwl8GDaD+9f8Hopef0F9Ott3UPbQD/w/Gk4RMnoTeOUB9lXxa7z5+KQxWARWQPF4f2h/nBv
+cjwjiHswlW6VjhSL09qGm/FIeHwCqhA28Tg74NE4thtGvfCvV1/h+lU4YrzPW4rLYA3HAdYdaWb
GnN+EG6K89LSpgJdk6CQSROpuSd/xDvqnWOau9So5f9gcCTIPFFaHzbcmvO76nkY/3uvzg+mlWk0
EevZ2KauNK6MggQC/EtdUCH2/DY6ytcvLDXrFZsLx7MC72SZW3QyV0tANKMV0EWTH1Tj2bfCibO9
9DT5oY6wiALOmJ+S1GgvTKM3g6JKRBzhG3xoQQKZq2kEzdOLGhMRcDoKeZRM6r1iWvHmlD/DrOMM
Fk32vHt/Qr15xAzqUkuxeGWhaKw9/WHe+yKLdeMw9al307ZeckQVaRxn202Pc+GJQ5qX2Y+x1IoL
DIPlcn5fw1i6XvWJLGMu27y1dW9sUl/VnWccsinG2sAbfGP3rXFBe/mHUSz0LfzroVgBtDTPZ5FR
SFqtnHMPXtRJeMWeID9oai7cxdd/zepi0HHxH04/bFvXNr3OU3S4RWqiNA6b/eilaqORUrl1yZBf
aiqdfjXk83Qk16c+uQS3XXfA4QNdwZQi4jW/A0g55Bc+E2/WJThaBtwStjngbHiDz68dfqYoSkRh
h7ZoOpZHiJz11G4niCGn92fRm7u87H1Z7Pn2LwJwd5llvx1d2tkZnF7FBmQgt7rODT0GMjBfAli9
WfxAR7HpNZd5g7pjDUIBeCTJvGUUsyFCqvMT96An4AjawbCOvcSx+5dX5Qi41Ci5+a6gj1q37Nnv
NIlSVn6oXZEdSZJxUVFg1n5/lDdvIKMsaBGT1w8z15p5llKCGnC65IdeVdNLpYRz03RFRSfPc5Ir
ojnaKysydPJVBXjZ98deHzmRHmJ4fLWsLebn9R6RbbUcRxKKDnYnw2Yz9ATGblOBPSisTIhzRWRn
7HpwmCdGHuHWAON4Qcv69qEuX7Jl4WPJtr21naa3OsWiI/JDxk7kwetbM6B+VAStR7rFOIzGBV3K
m1WWS8bTxdVC+WRCLVP5t6ma1I5Hb6jKD0UCTDuEk0ACS+x88jKR7/M0849TG/fH9+/zmzfxddAF
m7LUKyC2nA9qua0iJ7knXM7r7K1u1tLmizbkFIQrrblwR1dKF8ihq9FW2/HFs+eYVUdUbehXTTCp
TrwMos2CXqvrp8pxC3HVxdP8DxvgdukWkGF1Ijk8u3DVbx+twekDWICDg5jaz/LPf7vVMiazgy3D
eKgXzFzm+QHVVArcAoyullUX1uA3axCUQo4GDmo/jlt80FajmTrB3n09HsJkcPfk0blICwnofP9J
vjkd4O5AbkEpCAs9lRLdOB+mJJ9WSy1NHnqQApL0QOHvrXqW3yePzTg4XzejBGGn9TEfSi/ZjkjA
v2WqDK+tztI+GyJxUwj6S0MMHjbHh/d/39u7wGGW3SGeeIhJYGnPf1475LDz4644GDm32sPyv5fp
qF34srx5iTjLmhxlKPBTEgCecD6K1ZCUSDpRceg9dF1DRXs3VQYtgiXjp2+dJ6HBBvrLK8P8SVEK
2yfgUBsH4PmYU9OXY0la5MFjJ/+chHZ517nwav4Ho+C4XCyGS8Vydf+yTufwYszDIawH/2S7YbiH
RuFc2Pu8vX/QojhiwmlBCC2s1feSlSAmGVQfDo6Wj4FmkthM3864a22WfHYX/QfVZJeoLW+mxoJ9
hEPDdVHhQwd+fgNDvi+1VlE16mHLbkl9RoRZ4cj56xvIqdnANyjQ+XJqOB8ld6Cy81d/qIkjoRek
u3hCRep+fH+YNysqu0ZEjUhL+WiaWDLOhxllRFBpJUv2AqhL5xSndePbAz2zqNm/P9Tb+4Z62OCK
CODFp7/W0XkTifFG6DYHNPSYyGPb2TmV9uN/MIjvUlCHpsN3YnU9ki6HF5VOcxglCZHeHIc3fhTK
C0fzP10KywNbfnIX2FSs3iH6f3GstLE5FHTsQNlT7CVS07xwkHn7bBB82svJDf36olE7fzZxastm
7CgAEA3rXVNUJ4ORk9vdINvmwjR4e0GvlpyFD4dPFVn5+VBCM+c48srqkAhSrcGqT4+zpvQL29vl
tpzt7pfOBccyzvcWt2/9aYmRkFNIg1mVR1NxpCqj/ciGIrxCuTp+TLxyvrA8vNkSohNFbSfA7ZnQ
5tZbQjcK3cGA58c7JItDG7buR8DyFuTqSnRX2uT5V4XrpPSyi+HC9ujtszsb+s2pzJjtck7zESBz
He9m8pq3/WyJXdxN+YWV4u1dxVSPbQz0OGXzN5PRsbPSJpWZlcJ1qhuDLu3XKB+mn4JIkSO8a3nJ
2Px21bUF5D6YvqjRYRcsk+m3/Yg2Vsbc5H1P8UQ5V06LfA4ZiO/uTOIur9ME7ERuF8nu/Tf7dSk6
mz2UaUBGYnkxsQagxz0ftgnbkLQAsljMpJFoy8Yif86zUl63mfTbII2y+FmRQbq05VnXsCqb2bSn
EzM9Dmgb4mDyI/WRtIhm2JRKL51dmHhVdDQLUBb3c6PN3t7KK+Q55KnY35DCYDt4/xre7nqWAiGK
pgUqhrZ0LQEl4JLQpiltjr1mt+Sv1BHIW4L3JAsuahlwZNi/iJ2jATBmuG33MRjVJzuVobZ1JFby
AIqr4Vz1KgXZRR4MXvYLP3E1ndC3U65Z6JRs/th0rjX5QEZrxwp98+RgyesORprPj0RVVz8dYr1f
zChlrxCXqYE91vDrDC1pJrBgT/WMQVukI4mDXqUJuNZG+ED0IwmHodXBTusyezYu3FD8mG/WlAV0
syzD1A08jBDnsyIJrRJeMYJXTCUO9MSs9YodYpn+pcHfgO28ppFP7DBUkV2K/u25SaLpp1WjDSDo
ykTA1LeztSv1cQkxLFPitq0mjSi4sn6lAMXkfEdRRSaEDHZuv0NsYHBFDulVhCzZeRbYzhBe1yYb
2oD0MPy5LTYccsC8rDplKH122SCsJYNec5/SgYwpI7K/6GHnzoFPbuC+6Dxtj20oKjaelVPssBHq
SFKkdC3fkdVrPmZeTfPerhTCTLQCeFCTmrL1hvBoY2BGuOTuOLYarRuCY2xxbCq2z8FcG8k9d374
OFjm2AWarsofXdmMJ19SlQqU33ag9EieKx7QFOvTjpSVcUKS43j3KDUwnVaVHd1boiA+XBv0wbwm
2k8dkiwjlkjIungeZ2r7m1bOvgBBJ9tpX6VVfJfjgPI3XDYJ4kQnhwfZZSawtVhMuOhLcG/attSt
HPWpq4z0ZimQtltcYnN8zLs5rlHOoOMMWFWyhY/SeN+GukVOVbh5j71YRrUd76yuMVDWtIQ6BqMV
5f8MVtlfN95IGc6C/a+OEQm2HxTsiW4/jLYZ7X2DaDc3NjoYm96UPZnpoH3Tmtz8aVLeKg6CMzuh
NMiODio3p2HX0ikdN25U1p9zWSDwsxrir3dG0sNPC10XFwZZkM6zFhIM88uVyHnCwEjUoB/cJEIY
1Vdj802vfaUj9Bs074cDeuc5n/Cp7IkuKppDT7ymfuPM0sMzWER+TyQBCOOgaKW/cOplRpCNSnwy
c2C0ti/hrJqZ3C0S+Q7RVFr9ph3Jot5GU99/aItOQC4oyMBVmQnkMUtNnJ6daDC36yomklT2I9G3
VVIjCBQEOaKWoSvubXqBRxOxMmLHzUSwzicdYdqwISZNPOgRrBoS24tk2kDNm5+NOdPBOvvxdGcN
of5pFvgLdwm6QY35X8hPEV8PyIRFNoVg7vt+JAcwT9rAqJPl5iKoxNFL2JCFnjFqX6LQ177WeqW9
xHnpEiAdfubkiLBr8tIAvby5cyyZSVb9WD0MXsn0auzUqzaWXjk3ZavKPUp+FDJGUQ3mMczt5rNo
R4WcarC7ArhN4nwcYEk5FLxEeLBsd1J7TR99f5PGHgdrdiIQL00aqJ/aTLToasRc3ygz9bPdWMXp
vGMjidxoKvF5bcdkAM8j9HwizM0InU2vR/OSWj1HGr38SikYpnF+3aVm+shMS++zSEOUxedtGDZI
fyhEVRwtv2VtGpZbs2NWBRNw3K+o5Fx/0xKWdY8j2RbB3OmpEwh3TFiaIju+xm0oZ3Kz8jjaWtkS
Az0JD/0dcRYAqTuvIS7ZjzP7c2wYvbnVa6E9d0jVf3TKqCAK6KQ+WBES52C0CeoiB6SATjrw/Vw4
IoR1uV7oovUEhh5vGseYP/STkSbotbhpW5yC2bEh5KT8lDtqhNpqJBbTBPGbvzOwMTsH6bSYSwXZ
YA5yJgQjn5yxKLxN5ppQPN1yaNAJqlZ8rtyEj7E2ou7cRKRI7tCXGnJPLFU5bhTyGESqLtVD7u6E
QtjrBkXdlQA8whxrgAmZqY/1hhJwaF/xvs7j9USD/ItBCvcPk6+bi5vVdr+7SebDNp4c9QlNJrxJ
P5XtF0tZNhG+DY6yjYCtr2H+M4ufSN4wgidVlLZ7n6epBbkNiSMjTqyg0263P9DEKxctbpoTX9gV
VPmGebbzXeY3WkZOaormfjKlepyTpM7xSiZgJWWsN2rbmUVLXko86DUYpLIgqoDm3nPeoyhdSDxZ
tNXmMbLI9JCOu+O7b4CmHTp+aIiOsKPBbeb3iA0LFPkTMbq90mpnO0EE7WHmNGQzS6pW1yN5cs5V
GWp8wgwvbZzbKRFDRRhl2hv7WMUOF+AljXlsozgMP1RTVpQ7YyxdqJohC3Fg1iPFd5cUQF6h3jSu
lhCwj46Y3R8oUE1yY1ID377O5iXbjwSIkmpWCrf7XDiFOT+ahSPnnWdGzKlBdN6vwvSjJ1Z2Uw90
0qkRGiWT/NhRf2Hr1nch2FuimOU2BYhiAi6NxY3VEVIZjEUcZUGLDi4JIiTkGfKHiTWuSHrjlxU1
IPzNyM+ghvNRA6Vd52LvC9W1m8SXAMuiqCusXTbRqw58J65eupzS0q6rNUNcWz0xFcE0oZTdNCq2
vtc2cZ4bkbHS3eu9rn+hIVK6ez/PSc6ZsqowryuEMukRF1I57Gu+8pBXZWfqtyZcbbnxIm2wbuLS
LNQR85xuXDhDGcb5hud1f0Zh0hSUQOlZr7ukw+z2pR6CH56ZPresboVLK6+Nx03dWNCmsoaKLDmi
Te/z2uATZOdRAY0ux/Gx6ylnbK2pZq9RUo2fEbVTV9nBIvBu5zqJ/C2xDJYg1DB3v7ea55T7IvWn
D+Vc10VgpD5fsff3m8v+7Ldd/b8uZ+n2+HSf8bkupfXfDhP+lCZV2VTWqbfDgXiXFrctSvT9+6Os
domvo9CAZeuN5o5gqlWhzS59O7aa2jnpOVsEayTcyMUNdfL88VIj/Q9DcR6zaV9zkl4UTecXhBMG
E00SOadwpO2xgQ1JobLzPHb3pLz9/XVRHzKIscPxhj902cz/dvdkI0VTZ4Vz4vRsBOkA91ebWxYL
G+P7X9/CRcTI/UPpQwdwue7fhpp1erlz1TsnzwB6OFqTvs1tcAMsL/GF4usfjiDQjyi/M80pea8V
dHVjtgbaZuuE9Tn7rKDFHkViaJCrtCjea4v1/f1rWxUKlulhG4toELIMf61jCfgMZi7mXvs05fMz
m6ddn3WfNRq5XZ/+GifOZP6cXOJy/HlQaKQLwRIF1armMra+lyPLs0+h7sXXjerkLu5Nf5dict8N
kcbeNtGBiQ+hdUnT9IeXzmaSUhEBNoP6bXWU9pXoZpiu9mnMmCdO37WH3HbVhVf77ZuwVC+JXMC0
TBnmTUCV1MCElkQAl+Gy23Eb/Z+lGhPEfD8uvAdvL8hkJSSEbXkHaMWuJic8iTIbE21C1MihyQLl
tPd6+eX9WfKH6yEugFqsC7CbctyyMv/+BigSzY3O6k99VsP4qH2DKmbt42Y1mwtSyHUjnBkJF4cG
LTIGmmwMeT5WSHhsPdfecJJpH1+FUSWuyryxvuKT1a6mTpvu3TlyA8PFTeH5kX/MLX/A9JENp35y
+iOtP/uvXxLurYeEF0kH/qd1qThC/ybFHLanwiF/sjA18Vw62nBb27lB2r2rrmhe59d55tl/PZHo
SFHnJ9GPH2CuG8iRKCOzn2t5YmM5bdTcDFdskuBEYmw8vP+M304kNLsM8tpdRIa6WlDrsrIz4Q0W
vkaDfT8SBcAp0aW1dA3/4vFa1KZtllK68DSBVi9g5/dhVje8+36OMCaK6gRfgdZvKI9Oe8pcxomC
vQcNzzV+OK0Md36I4dVSQ3Wl444KRgFmhIO72KRTrG1je0w+T6NJOME8x3vb7MKDqkW9KZ2kCTTH
1nYCE+olL/7bF4JXjpWaYj5fbp7N+SSlGJ3EuplYp6519M+1GDiK9ikufNxIlxaTZcL/tk9YJPSL
gIm1meYvVKHVyyfMBlzdJBtkmE4V2F4kPjVdz/6dLvfBws5abeJ8HC/E/aymA5gq5DX002moY1d0
1jqxCYKMXWp+euTb5+4GuuGB7YeXEnj+MMqrQ4Dli54rMQfn99G142nKDLc76uUo0DxzqjoiDjHK
C+/Ruvz4Ou1QEwLFIUCSEupqGzQ2eef6qW2eYoT6ycFuQr0LVGsa/VVoSCKzk2FBRLlhvglNomRN
zjgCr/DM3S1dOaTBTHGSAiuf5190iEiv+OvXj0L90i+kmM3hdvWUp8hLU0XpANs3fPzaJBCjnK3y
+PejePQmKfwsGIm17rsuqFJ6y+cvi7toS3HehB41XNIYrp4qN9u2SNzi+05PZVGmnD/VdMJtjEjY
PLXS+4qCgA5vWZoIQd6/mLcv4SvsAMISV0I3efUSYrkU0lGRearSTn/k/ELSQm0nx2aojN37Q/3p
imge818i/VCbrBZHS8snip8cadAHyJOdinmPWOkSi/5PF2QjF4YSAdHLe107f/vMtrUk87uQxqkQ
hX2XinC6t2fAl4iWhgsSj+Xe/LaovD6iRZ2MaI92BsOdP6I+MYpx9kOBQmeMMeV7lbu3JnM6Wlbc
32V1ONfUj+oG8H5X9hfm+h+uE4MKcx39PLuw9d4dnU5vxBUnHxB8zQ08CBirtj5fOQMU6Pcf3J+G
WsTYHBkperzZUOtZZ2F0sbhORTnNFC3h6rFFuTOrxN/PEba05CuyYjPSOtHEbYyxVXVknJCgp0cM
/FFQ4xP9+3tHPAtcOd4uOOHrdTkPG8sMJ8s8ReWQ77m4EJewLvEvEmL1/r37w6RnKNKq2HwgMVj3
eg1t8NyB7dppNkrKl65HZkgVThc2sH94QnxdUMsuvBGOcss//23SW0VUt36ZM+nxONxRjVL4sevh
I2v5pX7h6ku6THqG4h3mhMoauz5dlbE/JV3WG6fBGdMH7KCCFHTdHs3T5BTRkUjx6XNSSU2/MAn/
OC5sFnSdPDdGP79EPVcZnaHWOEEx+KelOg6JAA7w5H+3rLnd6NJ7fP/J/fGeLozpZV3khLUacLKt
wSds3OBjgtuU0iRtKrTsZIJmfz8Ss3E5Sy3znkyL80uT44D9Pk9MWFSDeGhsH59n5Q4fqAr+pTzL
57APfokOIpIh14docT6UO4YeqhS+kMYYTYiKVXfb+erfyef/LZv+zbNaRkHoy7vFOCiwzkfxWq3p
Z7gwJ2JkJwgic1Pf9y4eWdsqTWeT0+yAsqHF+T/vP7K1C4G9Fi8Bxffl8M+RWF/dSWHkbgHurTr1
UroEmaEZf/TsUn7WrLoddpndeZRbpUiPvW5HzrYAjtNfe7GMKFyC17mEIl7myNkXggIEvjScMhw7
qByt3suKRU731VASJZyroGrK5HGcTP2CWmC5netREK1gBUUlQg9z9VC1KbSdaB4rAsv8cKdR2jzO
UxXuRZR+ztNJv7DY/OGi+AzgSV2C1lkLVrssb56ksiECnfo+xiFZm8M+b8JLOSBv5hASTTZyKBIs
ygCmef4oL82L1yPR6h7hJmJKLBlgizJzNSWdQqThEMbHprfNpy4s6JLEuj78HGTW/KSYrkhY8x0s
jXRKun5TWL7sgoKGwH0XjdrzyM7m84gb9Jc9OaII9HTKWmKsxinc8alyu0Nsava2hkVT0OC2BDBH
W9IHqmMxAKhVunnbzdVcbrOk7D76kkZV0Ix5XC6gDDDdelPWV2bl4BIDjkRpH9a6EW3yJG754xOY
OqD6GTV4P4oL/RA5VRXuWtUYITml0/xtcqFQB0mnpfquKoewCdoxb2lU0n38Vvf1HIIYVKG584Ul
4bQXMaoHXwvFiw0gONtBaqxBOmBtCdKUFv9Ghrn5XPXjQSYJLA1oNb23T3IPYOE4zvbHGgFmHmCs
6uFUZLqNHkFoOexFgN5jaqr544TKAy2m5xE6Osx5lG2MIaKBIV1LfsJU68VA+1wo8SgOCzOYkRye
lEXF4jDHbfyxHJAsbNnoxXeTk1T5Lh879lIGTYwfBQnsEIA8/vGAHSbKuhi1dB5ibOwpTAcqm5tP
SuAW3sRJTRwIbXtIFvSOzNvGBaixEWj7mo2etvWnriux8GhED35RcdU/2LFmgRFIU1jYbTTb/qa2
nPqliiz1EIfQzeHaJAO59u5E3wQWE3EtVFyQV9B8pDauZpWHm15m81GLxSg3cW/5QW9HeZDE2kTY
mEqibTrwo7ceW/yW45Lt/uNHLnl9EpfPBB+ykCTHtWgJtmwt8hstg3m0r+vQ/TS5mvHZrD1KNFnX
D1+IfJzTndePxj+ZleY/wx6lw7ZL7OhrBBTBobmfjmBlstBhgkpXWxwPFb9WYjZmbFbMdBOPvXvC
xiY0bmucPUVSCUIPR054iNQ8a4fUQ37gpNIzJx2mdFD3sAZOmIKrl6oiUnqb6knKQ+CkdwS36P2w
TTVcxwZCkO1kDoqcJI5TfmDEvjUSyzlmIfgYMRQHp/XyCb4RiXn0hLWIsoSvK2aV1cwAYdLW+M4x
ekp2LV3njj/UN9zJWUhBC69urvpQOYrExLq4nsy2MoJKmN43T3XNQ+/TialknowUM6bMpuCBT3nX
zcjPtyWMjy965KsbYZT0PmIt6h9mJ26+oCdAxTjmCWKNaBgmflE5kSwQKTH/dFPlx9dzXXUWvfMo
gzFlSCC0VIZoq0kTJBAEygiko/6/qTuz3biRbF2/ykbfs0AyOAJn74skmZPmybJ8Q8iSivPM4PT0
+0t1dZeVlq3TAs7FARqFrnJVJjMYw4q1/vX95lPlRg5FR10d/9SquACj3FOco4ocgz4sLKVDlceJ
9VVx3eW7nobNM5yq9irR0+Gu4BzHgEBJy4esyvqzqaHteeWCjGq8KJnse5eecMuHHULbKqykogVO
EacvdhZFxqYy1EI/wSRruY/yWEmoLRmITKqpRAkR9a7zVGAvUQQWUKWdVVEm3kIUW54SWE346TUT
SAxBeuZyXqzpeYRaBq0/U5onmfVk8eLRyFaGljTnVQkrJzBEq17MUEjjgKLocmMmDSYpqk45KdDG
VstXTbSUzx29DbFnm0pWb8wxou5c9oiEvNoi7YgwrC1WajvG5gr0WZFiP+rQq1hFVit8oy9snjyc
+2FlDUD+V73R1ZQSJeiYFRbgNuU+2j0Bx2Wzc6Ezo1v2T7NrPQoo/YI0xZgv5lKrtmJx+/zQop6b
/kSP7BXFXS2mga9JTIyO+D0nkZ04T3qlchZQniOdMBsOYBJLzZkputnYRTBEsimCZViqnTvOWJ5n
StZo28oy+BXL0hygbDRYr4yQrlxPM4k5YKI4Te05RUxDtS5K/YteN3x42JvOlelWBlu4bKODCWfI
+o7jcsFIomGrNpspfsTaTH0anazWV4ubRGfg0kxc3BXl8G6UcT7o2IxO+M0CCM+ruq4JKcKm+IXW
KDj1L1GddexexmLdNyMChS1lmUZduepg3SsOS2PlkkM60D+c8s+2y4EymRxpMSqh1kzW86KhTKCS
XT44tG+dNAXuK76sTIIBY16yDg8Ca8GeUavzctuCZXzKdTth6gFdeKjGMsdSQ3ZIClPN7c2NXeSa
uULdsZyn1mw/zkNbJZth0gzck1yZ+IO5UJmMKXvD+kmV7rFFclLhImWa2GqYyreU1sFkNUWmtbUi
xGLePKbpS68qLEKqBVHpG2rW2FuUOdHLJJPm69QtpYl9jpJSxAOiIKCrVZRCsyxvFW9Wy+EBRQE/
okewFvkkLjXNSxpdGU4GezI5OOKhq2/zJrb0LflWoUBmUYrB72YeEDLUmOeeUbatvVGmgVZfNCEL
wjvHaC7Im+UaXfgWXtURjhjq7mATmsPEGoxM33H7wUPJshtHeNWsSfXWGrVk2HaAt6BvGZHzPGmo
eUElxbxYNRIDN/FeUe7TIu3ERs0HcAe4TWRkbR0Mv5hLVXidmMgX5qm3X4yhnF5CM4qQ9GCdB2ku
tzscUCkKh6sF0Q5OnbwvPJxRFt6T1NCv9NqevvIQ81caJ+brzGiyPxEUuC/DmDPRegr1J5g48CBK
5VSBtCYIRzKPHxQEE39qo7OMZD8ONeUxSRTbV6Y0fBnDLrvLKmFeoV50rhY5RUQ3aaXiklAb4xbK
GTIL0pBkGtwWtoV/sISjoBULM/FRXCK265VWdTAfNcW3ppRzcgZAqL1hl1LtoBosiS6pplAbYJLa
Z343yOUZoLnsNuilh4rO/7Z0V0VXosYJjawJN9JKDcQVY1zLtda4pbUx5kw/ZwmHo099IU0Dir7z
M2ZTVryB92Uo3kJfzZ3aRyl4DGcZNGwy7fqyMfPkWxpGPGWuCZBBLs7c7aqm8CJpFx7BJc0c/l8U
Fxmg70wk3iyZuaU3RaIYvb5FwoOHuMyv064YT0tDyKe2RwzIz5jdZDUWLePZJl0xecKdJqCMhROq
nPM4vYyjvggvHMsuJQ48rBYKeYSKJWliLO2TDkCyk3fRVdOYsAZ1jEEuHeY+QMUWcAAW8RhZc51G
Y+YTEgI/16VwB3+2Zco0gvcVv6pvbvpxzGgjsvCxhM+XJ39KrgzqjtB1PHGauJm2ztA9qVP0lKRG
lKwIUrj7SVyzNx0B5y2sPaxZQhPRzmpyzOo8EwnaRKaZfdaYBnSvOdUT2yf3pkrfcHqr8WgkFaG3
aFNyDitCkECUcol4HruWnqE34fiF3sf4m9rm6tmiptX3QVGGc4Ww9Vlzc6Fthwm0hJ9XSIS8Ktcm
XOpgmlWexbJNvVRTeKtJUeStL1K8cbZdrvPstlsbz1a46LcRWvF23Rj1sE/TGdAa59wc2EvjnE+h
1NAxZukcrVC79sT3KHXCtUxiWaABSd2vi5YXyb7NKt6WAECW+YNUMBEjD6WNJy4cQ91v9Y5NdlRi
5XmOxshzbZK+ZlXkYt9w8R38Ji3r8U6xouVGyKhHoWHooMxibTEckHcWQUfW2/RLRgA0Obx03iHg
5+4iUcXwFKoxnrxO7XbUd5a+PjN6FcmMMTS25fWNiVhTjkjjvKlpifX6NK3RYqZG2gR1ni4OEg83
3k5amJ4iXdQR/iWoliG4qulTZurKg4GgipCXuI5ZiV22diNL1/Ygb54oef/QiHHbpDNghpa/RPXk
R7PCdI/DbmXa7WVtLmvTcAILuf3cK+uZDqc7qHz0nS9yjgGcNC1ncpOPjzSlnLXuKB8y2bZBfAB5
zSb/L+/cG5NI4CJVU/0BiWpRrhZ4nphzA7y8UhAoraomcs4hBZhBO3RBZkPLzPorMXIEIkSFkyaH
VAvIVqBYS5t9Pdo3iZFbPj5w69HF5aoIWXMeSnAuUYp5ivBnP7XYwJU9QuCwOBc2nc5tiEm3iSjX
QBoONi5xV6FtXOhdgwg0s4ZvWqgvgY276G2hxDZXNnvcl0mrXqaR615q0u61laMn+9mt9qndd6Ad
DftSKlL6IhNA89rCvXcM9FB1eCtIBPhJEy6nrhtm13NcVr7aPGI0lfTTeDXq1nmKCKxZku3A/njo
N6cGCgVFfRzZEs1IXoxL9hjqiELHAZyAxD3RUjy7aQOEiCsntnaYZWxlMV7Y9uJDkL9WozM0pH6a
RkAI8XTKdqomG7o5x9scd5IBUCyCqEH3Fvu2JUxUdLjrGYYeYBJG8uOQC71YiBVKDVLKfmolX5fl
xMbVlZsK9tFKHq0VdA0rrh9+PC1BHp9KFTITNLUyoDy6+KFLj2rNKyA3OhALTP0l1EKyklpkr2cM
qeGvZieKKLqg1+pne+ZqoVA8OrXh39xz4rMSEGRjFKOlNfdmS4tnqIyTv1gW8CcwamW8+AZn2uDi
cWk3+WWa1d9bqGpOKLFwH3rjMmnM0yKen5O8wAhSwdfcorVr4/bNdeFEya1aJ/rJIDv1u2ywF0Mk
5/jWEvdeNrp+OWlVkNhO75mjeWXR6uQXCt0laX4dW0I5adO69EQhHjQCVi9GmQ3RsGpXXALOaC7v
LtSmdZ9su3oUJPN8zcrNYOFO7pltfoYZwsbhnPVybZkh6SbfqCe0J1EzwV122q2lVje6SK9ndgbE
iuNqwhIMlND3WU9uRfOl0JpnRy7rXmj72lGRdPa+O+OWljjXDW3tuRrdqc4SIuOjD2KwuMWwK7gA
PvxacXFq5I9qdAH1qp+db1ksHjDS/Bbn4l6Q9cQ0B7zLyoojuACS+yOizDsgvx4THT1zfacb0ZPd
1dFLlK5ztl7dyji/stDPRyzplry8orCI9L36Gin1DPfamW6MMrZPtAzOotVpHut3k1k2qWncawez
27VaTRhXdPMqHOrmWlTIknW76Pe1XW7ZoFEg5Jm6eGZkKFwYnReudOwvpu47osBZLu3XJoHPyqix
yerrdRX339LErb2DaM7k5hieEilXz0Ziuc9D6KQ3rHxoeipqVbr+voZcwdeTK85yEd1kOuAjRY2m
89CqzIZyaabmHsnRIEkR/xPmn0yKfT7phieQEk52BR61w+wxLprUa5zlkmNtLQrn3EjGbUtILxHt
JV0EMLIs9Z0dT43vOpP25+QuycodXTpeGpit4wVz5ftcYdBKHqRRbusoJ/JvjTushS4iJbTRTtUw
phW1PgE4OKVGyGmpUmCQmrT2mqjE3jW+Mc8XH9m8KD2aDQdOatI4dE9cNXlaZKuWRItvur2215vO
cv06SV0vdATiqAYUQlhE8+C7hZAbN68iQQ0mbaa1ji1JWrSlzUmjuUTAak++RSXn4Bm5JDsWDYRQ
a47afGcDxrO8plFUdeeE7MGgruL02lWnvDhTu1RXboy8pUvsQGu11Ae2tc72tNYWyq7NQd9exHnT
31dIcRnQqYb57VhFqqzHotS727mMK/IjS93sJBmMPKBhiI7iKkT9v6E8F6HF5R9UdJHa8fjUUjyh
raBTmZi5a6KxLusaiFwd5k55N/Im2u/CqWfBAYtBhiHH5Luh17Oy5j9nIyddFq65fxUYd2UIM4I4
7dCNO8Ad0WjKaYw3XSzqcp1lbfVCeyyOBeik9C1aHo0sChr7l3K0OPL6HozDZijr/ouO39t3txTJ
vShTaYOLhn25GslOf12i0b7mGKBfYhyM6pG8ii7wfFsma5WR3r/tVYT7mHo20XDKQNWcF7iIGJ5h
ACEfY8E7Q1ZlzLtcp73KV2WVRhckQ8OcvS1rb+LY6eGaxHHAzX/Md3rnSu63TQWAbCJdOnhA5LJx
rbP3PIV21/DRy6TQ3KFNuOgZdVff6GORnEsLC7tIrdnEinQ6b0hnrF21bh50GpnqrTHS7LCOOwV5
OKp+8vpKT5y5GhZWoCfMeTlpY/RQpHaXYbysZJw8ocSmo2RO1IxbpqPFHSd+0hHsSlk+KF1E1L4Y
hzUwL079lfdogdHtpUvbgUgGFLKLaL7bbagK+pMcO+PVFMSwbpOrpJM7BV0sxQbSTsx/TslMk/UX
joT8xZ4TNMMt3Ho30HI9O1tsIH9+3OeiezGm1iJxZgrFi3VaWOiUk9NTDlVbW2VzTiolws3uEkcm
3IXTtqwl51fpcoK7bXibt/n4oM1lGPr6YOnPhUGawktDMTfeXOVj4eelpWrbRO2dkR6dPLvuFvss
IuX6mMpylBcCr8Q9DuGAwxVoy+xcHTx2JNekUtn9koSEdCiUl94d8weRzeJUi8UE3XpSic+cNqu1
oK1DCKkoXJfrpJiVm6FN3ALqqlGTYdeAhqxqO9HuLbnYN25YNuVa1/LhKg/RPq+KVOse9Niq7+p2
KW7M0EqAuWYNwZnoo/pggLscVJVhTouFSgfXBiPkMf+grPJzncMxEEofGu0OfcfHpVt4RiYo/LDf
GbDp8Qop5cViWN0H3/JzzYpbETo9WAkHZAAIw7eVCQj28xCprbqblVobNoTumNak1dcW6UJAi5wW
zJMVbvXaFTdo/fL9SCZuLUoz/KCu81PBEy0w6iFBDQ3lGnW0tw+Slk5FZJwj0W3jzFoN6UTSsFTq
8XQx4498iX6uWeFlcTDDQQrp6s5xGXmKcy3LoO/tatJ5m55r3N3IERLMlsnKr03r9oMS0KF1+20B
iLfJy0QzdwB7HutlNcn84jord07mht2T1hnWI8A85G9lnfekIaWG6XyRGDOJ4SE1x43LygHGDi5x
8/tn+WliUc+C0XfQo0HXpOD6dqBlMw52k4bmTh+Mmq+Zuk2llx9ZU73zLaaK9RLqZLRadCu+/Rat
xYh1NrWFEe6GjVtm+albUpb6/W/5qUyHngcJFFc88FUWKI633zI6eSPSJFx2YWNp5zbXvm1jieHO
Qk7EdSuC8oxVs/f7L31nptKJiHoQTCDcnGPwBcIubMRKe9l1iUuhjBON4hHAD6QjyweL4r1RRIcl
4LHSHvpTa3uWKG0rpLPsJr1YXrS+FueRY3QfzIj3RhHYK4A3lt5BV/Z2FJ2QZFm7qMvOMjJxQU+l
Va/yARdWidXNuhBcJVWMOz4Yxlc56ps1wQ86EETQ82GjTfH47deacQO5urWWHRWrGJBiOBNhWn2m
P5ONHblBAcGQh3LWdGeKcb6fyZpah2uRm5E668RESWI8hNFqZpzqbaSQzG1UapSddmi7+v1Lf2eM
ENAgxoAIyXXhWCUxOXarutOIHnwk42UcDAExSvDbRcHoOJkQcNZIYH//nT/tUhS5D1Q0tKO8fvW4
8SPJ6QSsqArvYipsHc73fiFS6nJx+rWk/Pv7L3vvBxIoHdDN7FD/NAD6QcTTOM2YEHGpu1LMAO6q
aIDI1igJXjB2rF6XdN7dLnOiPf7+a99ZTIj4wVfSBQ0G4FjVCUt9opvYJnPX59lJaKKeKAtuBxUu
wB8M5ztfhdAF4hzgnoO08TACP/xCa84RbTb6tDPcsg0ad6AvWkS23BVlmX2gBXnvu1iz+AvT4I3e
5fDnP3yXg7eWQ6PvsnN7o37QzZlCqiCZtMrz2f1A5/vONAEADOcHgT+gJfdoEySGj43OlGyClWVF
XLRz+LlOke0jXqdDEEca7/cv7Z1tiRZquIwcaAe07NE3dhzTk3rYATPMjdalgSkH1Vxx/ftveW+D
AJeFlFJn50NfcqQOHZQKmbnGD8sALT4tzN4LuqQotfdxpd8r1qCeFQltwihiyyuXw/SE4q71OBWo
EClvJdNpGCZTIJMQMQUpw2hD3Xn+4E2/NxZw74j+6cJB/nL0kF1SVnVrKMvOQJjmd+Dr/V728oO5
+963HMC6DMJBJnuMhhmj2Z2G1p134eLomyKhStJo0Ufa4vdmrQv0CMWgBZPIOdJyx4XWh0PYLrvZ
XpStXhjjeqYiw7Ufccnry/1/ANy/qF/Km759eenPHuv/84ay/z9v/xZ6/F/f7z/2j2/+Jij7pJ+v
5Es7X790Mu//BZ4//Jv/t3/4Xy+vn3I71y///Y+nSpbQFa5fInr83hD0D/i6X0P3Lx/bx6eX/C8/
uO6n//Jf7H39D3Cnrygg1GSvyuh/svc1TftDA+t1EG9R0ngF7P/F3tfsP1DYYYALgZajlfDu3+x9
zfzj0C+FRJ9t1sDZ2PlP0PuvQr2/j26aSw1UkAS0R5pjJWQwMlbT3mzT8xQ6lR4W+6xXz7PK8JfJ
3g1C+ZrZ5fnEya23Il65ekTOHi/h0JIreqWfyin0lFpsfxjDy39+9RtC/2GZvfdER8ykyex1es7n
bp/W6t5RmohzuaZwgM0Oyjq5BjrgrMIWBoSY+1OHtvtVA1cCLrl8blL9S+P0ujcZyx49x6NhNxG2
L47tU5jEVY2K/1or81vb7e113s+UJRZEDFaVXutQPa81AxlAWKj7XCYPhlj2y1LdLkV6zpN/mZcu
WulTO25LCl7bolVIizpVH5AugJdmLC+mE+6iovLpGrjEd+WWGsJtU8hzu8jsVQydbzWa6VdB6dJr
FO1pbNUvmpysTZmrN7NZRatq4C+yty4Wqkq/H9BXleQ7A3p8NSLGpJenmYa9m2LyNzSOJ8kheFHs
JIE7aisugr6Vx75MtFUS1qdznT5Upb2rosxYGVPkDx0XCnMkNRtW2yKyXqjdr4rhm7Q17nPTZZ+a
ik/NL1o75VjsRlQBfq8DYHFxDArauThU1AZJxXnKcYnBVys3rFtbK7UVqkoKh/bu9z/1VQf53k89
2rqtqVeHTHGH/RyOl3ken7RleoXW44xB3vZDqa4GDNG82Azt+1AwfwlLH4wkT4NhAYRp9s12tNJ1
Ukc36Qg/09WfpNPTvdQhnbOj/Kuo8FBhspdX8Rxdyqj5qLHoNUZ+79GPYpmscgcK/mqzb8MIk7px
U5j7hPIdCT6fYAH7iPDaaddZBLLFdvOHwVK/WFmPSVDsZ+3o13aXe3nG9NWaBiIEkxZlgHbqQlR2
7eo6msab34/y0Wn+7z3jmOEco5jGcyFu9xJfBi0p/ZKsUzaQ0xgkfGwqtK3J9HGq21ykN0vLbSOM
MbQzBstrq/q0YKmQGP4oBfD2rPv7cY4iMwgmg2aaRbt3hFxJkkmmZGV95Lt61On+98cfDvIfAj8E
6hYAnhZeKwCOJm9INM8jVQsoDOagu6gPy96LVcoI9Nds8CSJsI0jB5/rxU1UAPtI1fgijPoT2aGO
i/JsI0zSWnaePIAruNH0blul9svv383b2P/vhxVvH9YmiTvNlHL2U5n7RvTiFi33WXwuTcJI2/5g
Szlikv79NUfhInSQLkGy2Oy1atzpVrWymoLxiTYDpRoDq0C7rbFE6Feu+ZGfin44kd5bIEcnVVhG
XTnlZbMf3QVtqHOSZoivXSPOwbBYfyKDDX0UB8pdFknUfOk2tcz1pCuLr7Q92IcE5yxqt/0qj9Sv
aUORp2uH7241spc5KJ1QgX/EZnwlir/3rEdnmGXOihXOTr3vx+GhTgBN6dRzOKfkQmkJqVYChdyK
3Dtd79axuUyeYxT3rU5C1onM2uN4CWa1/1pIxQ+j6LzXRr9wQ3+k9zqLAWpMyVOT6NdUPJcVMYeK
BacSdIX6QePvL3Yj0jFv59HidA13ENHslwRXsswo/Y6Eki6sW2zN7s2xh7MiN4WReUPU+liwrcE+
raSpXCAEOJuRIJEAvcILebXo8nqs1BOMsJACptuwoNVCRKjEfj/jXwXcP481TblvH7UsMdwsQrfZ
p51ieIrUnVNkCABbsmTARWaxgmgmQoknOa+GEc1KpGXXlVWrF6aGKKTIHcAig5oA8gDYVWCdaIY9
TaNhIQ6N990WoM6dMqZf0N7dgR/65oIuQbmYbyROTGqngb0VifCSCaNLzZ5PnAJWFYSEW4Fj5e9/
pHZYv+/9yKPTIWyy3oGEUe8PakerTE4sK9wXFrIpAFvIs8+z9iuv68RcxNpo+xN4cusyL5UPFvxr
C9p733+U/CshOEtAYfU+w0fQy5cZ1XVB0GOBRrmsCSkohqJqKgsNsNf4PRPGU03TBoIxm/y8K9oN
10IYL9ya89lk2crnqaCVg4oMNcwujTyj0MCw1CiUV1QYC79eelx9M2M7RZ5d4HpRtydFPpwYh8Zh
CrKjX8ZYelKrd9el1E8d+mg2iH23eag/YkjhEJoNFE0KZMGaQjSlqsvd4uQ7QZ5pxaFEU2mjXtMB
NCIWab+ZlNCBOIV09yEvB+B8PpT9XZbb97HIHgY2caw/qtMiEts6joJpPMh2YuODu+dr2/p7A3x0
iNlqN6LF0eVenQhou6i57QaDnlMyuispSDPQ69ivRYtGQ5E97odjqQcWm6LPSZyt8a4H0ZsZj25c
E54j+F/HITQ/2GH7dpzohJ4IhH8/GY96IP61+0O7e7vihqqHcyPksA+N+LwdzoCAUkC8xOP5BOvf
ZGVIc2+Otu5PNoUb4gIqYShBoee4BAxdlG8mlK9VvPyZlu1FNj0sUX5mK86mwW6idpptPSHmQNXW
2ca2XcQmNyJ+K2ROdKt5ZvltQ+9N9S10kAMIHSaV3V5TkT8BaLixsH+eQ/wA9KvcOmXvXSnKaTE8
T7q9jhBUJ3Ee/H4cfvnOjg7bkEbkJB6Hdm+ivKPmkOS3WZnZfk+ufKc5rU1dmmt9BS3KqywHHzM2
amVxN1Izl0cywdHWSJcGtR0Mt04FRC8acIGaPhQ4bMbGtpsRqHzwsIej+b0JdvjnP4Qx4CQ1Fahf
v6eIbiJpBya1S6x0PgvLOCRWdi4o11O/OyxAVZABN9AleJFbnRqWFl13Ja15q9iMk0tctOXNWDjI
FRcDe9QB1guw1v4gXlJoNsnSwOo+iGdeM6PvPfbRqY/rZpUoCJn3nan2/mLAmcz6zNri76StEW0v
gYjrPmhFOqKorkZ/KEBuki4ioxw1p3RGXNtNeFHLeYtuKvZqk5gZ4VkcTNIyvIE69SohBYccJu1R
Cdv52gK4sdL1FBNKu0CfktmT12nJg3SjS6xgIk+PcCYolSzbCr3RSakiR8pj/qDRUAclEMtXdU8X
Szun12ZI0HeIGsMur/w467bDnD9QEbtMoOPUBpICVtGuCaNzR8EfK7QRVdgIJYNIqIh0LKPbhXOG
GSktX/6oltOmQ1zdZzgRh3YVBQOQBg8/zDHAyPsjkMkvgl6ast7OFq3JLMnltd5jPsZ40aO+6rqR
WuuIkbo39FkE/arJPLuSL5Oht8hnawB0EwbsbinHoAIhFzSVdq915j5bxNWQilNx8IDUGmFeYJh8
apSlN5fiI2uzX9xKfkp1VWNdGnZa5/ssc+7jof/WHzqJTHVEYaPHlxCf7nXdvi/0+GLKu34DW5Wd
8mBovJQYCcGNuwRW+zinyfXvl9wvn+goMhFsufFkl2QyGi250OZUZfsZ9P4mFOU2Vqzxi6m7jY9Y
wwxizdD8JC3Hbd4o+9aoYnvDBoPKaSFndBaFS7LB4Dz6YF39Iu8D1+ztC9YBSPRdr9b7KEZRrdIS
sDJFF21EjiiCIAqQIIVzW7EuemCcdAf06IHpbQ2wGUBZlU/GRSwrda2MUiefgDyhZiJ+cML84n6B
Q93bp9OWMnFqqQ370sh2+qJhcxL5quKc2U61s1jqBwEZmAyv0OKrT74t8+13FnqBD0E+j/sw0TZ9
Fm7UAgs38rL4ETpoutVN57p+Y8L5m2hLSsO7Dq6JnqBnqF16PxexXDpx/wHb+xV+9M7Gd1zC46Wb
Y6Np0x7t4p3A6M0T/TCvqmy6DFNkxllHHgXY8gsg1xMUXDsRVzd0USI6NhYzgMeZBigWn6oEHKLS
po+Wo3xQpnjtkX7v2X4++NRaKpPcy9iKDzmc6FtIzPynNmvuvh2qbqtHjYYwVKyTZDjB8Psy77pv
qlmdojIfvIHawHZwhnpNxiDZE12OV5gVI8XX8msTpehipQ9YEIZgWeegbPoP7IN+dWI7R4dgmCuo
B3pH7rVmuDPpWQo6Ol2mHt/aui0etKz/RgNW7xmzsTeM/tFmf0ZTHMbkFOJz2qvOuiSC8ilxDo4W
5juDoHtxk7xEJVHtBzPxcMl6b3iPzjyrVpZYGU251zGtQyGXnmnNBDVYLZ9Fg/GZqKILojL0Pktz
ilLxVAMTtEIZwJMVPB477O3icGA14b2Nd7GQo6/U+mccdm+rgv+9Tdq/JuKfqnpuE3iK//P/lb3u
4aD7XaY/o1f38W1x4PCf/DPFb9t/gM8DRYI+AlII/lT/ste1cMp1DDhdNMlTj8VO9x//9VeKX9h/
0JhsgXqlOEC56RBNd5Xs4//+hy7+OJTkuH1TBuTP+aN/FTku/zlPfueue4jKf5pNOiztt/uali6o
bxb44hVwOy93Y4R6S77+YRz++rIfs/W/+vCjjdqyQLtnIR+uKcUX3TWQ17abz3300X7cVzjEpW5h
BugC5Yo2HwVQ6vKfaWf+usMwKkd3mCzUkrGSFZZz1nRRG+4JOr2PnLp+NShH2+M8w6YCAQA2b1C+
FZPpRSoUqs+NytEOFo9pl4WSwkOlGzf5lD12o/zkuzzadhAnNwglC4vuk0RFa4n4H6J48ckHP4oo
xdApo4EqKQhrWiUju9oVs2r5nxqVY2ynqE17HqrQDHCUjbxRmn82gHK8z334URjnuuMoM06OIMLq
x1sKZfJlqXxu0I9ZC7beSgpWoRG4slKuhl51Dh1P4Gs/9+xH67OLYmvA6sQMzEI+hHQVW7W4+9xH
H63PCmRyV9R8tF3M6aF0cloY/5kD3b9X57FfD5LTMl90rhB1HREB61zS2rZ/+dyDHy3PMJUT5g10
6kDye065miVFc/m5jz5ancwS7EwOe1Y0NwECbX/swg8CwsOwvrONG0erE9mw1ekw0Omc6ZVVL+Ll
Ikqi9oTt94Ok7y+2rWM7s1jECgytxAx02u5sVTmJxudPDYs4ziYbrbuMamzSuG3tW3N4rKO/gpFf
ImJ+8dDiaHGiaWvgIEQkAgt13NH7kZ1I7T+zm/z3NDz2VrJA/Yc5BtnBIIxTaym2YIyDzw3J0cJc
xtFUq8O6hyMfQC3bZ7BVP/fRRwtTo4dIJf/J/VuxnH1kK92fUB/Tu899+uFF/JBHQtwzqHXKp+vh
fG/I9pxM9yfH5Ghh6lYhaRpK5kBR9ecFr5iVqWgfJFh/NU+OVmacQZidZDQHozPNa3OoXV8Xxn+G
j/57ohwtztKpLdoZuinITesydE0cBZrbz4330bmplP1Cs+JkBCDm70bTeE5oP/A/9dnH/i854tBI
JnIK6DY7gXRwjqfBB3L0X4z3MQewWCypQMmY0WrlYhX26Xk+us+fe+yjiHYWhTtUOKQEJReQlTMM
G1PIx8999tG6BEQVN1YyoZQvjM5rbPdPpVg+OSZHC7Nrx6quuMQHrTq+1Er3JRLfPvfUh7fww6Is
jElb3JTRbrXiXFbyXIVN/bkQ4rVE+MNnY39r1PjYTAE1qOKkpHfkVupV9Lko/xikarWzomd1PQWj
cJ5y07gpcveDE/NXU/BoUbZ0v83ZKOdAt2ZaeGKYxWHsfC4ofM0w/DAq0GwSoQ3VFIRy3GidToJ8
8j/1Mg93xR9fZhZOjiLdeg4ENQzhYFsSxp+b3cekbYwplqalUzMYbKqhiZmcxkAtPvncR8syjVqA
QHUL0S7JYDHnJzj1fO5keM2w/jDaEUzp3DnMkoxqr++iMqDiYLafm+HHaNTQqcMuZCYGTjToKxlD
C07T4XNL8xWC+8Ojg2QpnKxhogxS2SWl+BpRZ/jcRDk6LyMlGwwFm5wgM1R0VuUUe/Tlfi6UPW7E
oMmsbBTRc6TV/Vf630xQC+oHjni/WJnHosMcb4vWsNlSqpbqbmkLH6e0Tx5qrznlHwa8qWxVa2hs
DKy5vu6j+KvMrM8N+LGSLtUoZsaMcyAIZq+VLhnu07z93HZ1rI1uhMiAUhRzEP8vZ+fWGzcObek/
NAKoK6lXVal8t2PHcTr9IiTpjkhRFClR918/q4KDmZiJ2zhEA/3QSDMsipuXzbXXV3XP6Zo97bz1
W6yIE5lro6mFkdh5n5cKbBz2b5L6fUpXC5Z0sHe3tl3x+hRfKxQyQqv+7DW9XcU9j2GMPkVyLWF6
DUsPo5653D3bPs/MXyZJLVMThAIjopmAB8AYHtpWK787vesaiZNgwtIc1p7TQH80KywXQNTpPBt3
DrLLCBuDGkr4Mo5m6C9gxtd326PfiDs7Jo96vvQEI87D8S5GpWBqhd/5mzjH2HwicctZgym4B/+u
S/49IbtP4CC76uyXXKcWlc52K0EjJaCgRdBxBO894v1xqULj7v0SplZjittDCR7ok8yRQYHG7p13
lLfadsJyaCE2EiG2BviP96c1zaClU+8SYN5q3TnJAqI8NKzCFB85ycsaprDwkeiEz/aAcXHOslQ2
QWyafi8XmLx9acMx/wpfo+XKYyKidSc8m2wNFZjqa7nr9BPJmic6+oQPWnb2TJhOADFXp8gqB+NJ
LCIuhhgoF79uO7Fph7YneJPZy8gkj90mjnAceOfucP5qv6V/0G8nNIFfmTNBYA1EJlGamZRkXL4B
Y3YMhTj69d4JUcig8aY46b1ce34K0/qEUlOfDQj+kk6IZmmVAyGD3tcRqq0DM31akFHx6va5VuPV
Ur5GNQV/EqZJkwnKRO5gAqbBv36NOyEqybBlUg87BA3jSzMsf/f/O8TH/6QMMCROeFYU5M45irGO
L+0/LczUcJd9j+nzRuj/pJT+srtx8GKGZt3Xkij9RUfVB8K/+Y2HE5jbDvvffK+wtTXjB9t0n/n+
vytF+/8D4kRmS8DI7HasV7bGE/Ga2/QIdpRPTgyj7URmvMfthqKyvdzF9hH4zI8wK/A5FKJpJzIp
79lMTYB3aqMu4Vf40SbGb7FibkQqkzGsKFHZjwFOWFW2lJFvv6kTk2efvwpI763s++iaVOQ537yO
4Gd38NchyfcxzAfAA8p0nz/j0HydjYnfSuL6LkN9yhaYdOBDKvqxqbOvu6aeqxR1QjITyLNRka3l
gGf9Islg9yl48skrcqizYUItkEhJTAQDzPVmZeRxzyefxD2G2w1KMRhBEsxAFZvnAATJsp7g4OrX
bycsG3BV4FgSbeWmxR28By5havvk17QTlNkIlxt4ym5l2EV/iWT9CBH8e7LwN5ZAlxstUDcqoxSh
s0bAFGfIP1I2ffbrtxOWM7GQ5W0bLg9i+96a/QsLQMvwatuF78C+XFhwN4F33eSDrtUMfIp69mvb
CcuWhEkXVeCwUFAqumq+NDF/Z6U674d/OJ5kzj6ZMdntJttxPGna+JuY4WQ3hJeoqAPQOjmgxtYz
jFwTlWjY2sBqZDpp3H5ZounYjtU/fsPjRGg1RjDp2jEdCS7e2Zp82jP2l1/T51n6y4YMdfe6UYCL
SghmnuTaHQKdezbtxGedTTOqR5EtrMn0UMMQCyUynk078dkkYrNWoNcG1qcHnaL0INY+abEzz+T1
iAwjtZbLBpDmBpaNoLqvV50OtndOy+dx/dN0dCIU5TMza+mAFTHYxi+Qy9k7VQn7zmR/o/XU2TnX
jQGEUePC2WXh93psUI8wZ1+9ZkrqxGii0sWM55OyUeoRVvRNATKj37rlKoHWJKdrluM5E3lOAJVl
PxcEnnZ+HXc2Twu9ISpe8XhHZ3oXQchfx7Hf/pY6gRmfida8w5gsLZzwZniZDFY++3XbiczlDI2e
co4DbfuxY/1XNeZf/Fp2AhP7va3OhOlyXDp2oaauuamycX9nTM6//Q8zPHViM0qWjsSobihHwWFQ
UPN2fTiToZ8szzk/ev0E992+OZdhzyl+Qsr6G7Oxz6FhF35NO/Ocm3jAQg5I+7iFX4MhuG+2yC+t
4jozwUi/oyPDY2zVh3BfJfo77Jz9lsTUWVhGkilUSSArHpHxognZCZ7r76wqb3xRV8PUcUDydo2d
n9lGX6UwOZpRL06zoPJbFF1fC9TNZzAHa5Bg1vIjj4JP+8b+8fqav6mYqITHOu/wZNVN6VUSzzX8
NgEE8mvdWVrgeZzUpkVmvOX231ykKALa4THp17izuCSwHQ8qmB5i1zd9Ue3dpxqCW7+2ncXFNize
2u08E0X+CHrKRQVbJs9+O8vLGtSd3jIsirALVjCRz77DpPE9Y6xzB/+wuiTu6tIAfMRSdBwWtPxQ
r81JgTDh2XNn64c3mw7rDWl3VNyhJhBSoB5MdM/GnQDlQT4CN4K50qH09mAVfCvhYOE3EV09kLXh
CCt4RP9Ctssa3A81zB+8pspP84ZfTogLTGU3RfE5IwLf13y6nmXz4te0M8Ozdo6gwsdRC85W/JBm
4FXvEfdLvsfOFB9lDAAVnqxLWFM/oKTkfkg91yuH2PR/ABmBl3uH0e6z5hv49vCVTh/9hsSZ31DS
MZH36LXh1cWKj9my4MqvaWd2h7JD/T1d1jLcoIbephsoHPwWcNcyKMvmlTZdiLmd7CcgD+6nJn9n
83kj4F0lkK6smNjWwTs8iOFyLGLAKf53/pf/L7HnSoGCQUMUKdINeeUZBKzqo0Wlitdg/6y//yVq
KtACgTrFKaKCcPYSPCp+xabl4Ne4s+1ouG6PJs+xCKbBhdnyyz6oS7+mnZDsjYYDNMcSuCSruZ8X
EV21/eq3lLhkQ77HTZhA5FpOGzxhrYItftdpv3h31UC4QAQ9pwzH/D68I0N3U+nBc1CcoFw5Xnv7
IcYBKEbBMvTzP2jneTv5aSrxy0RhQEU0Y485aJb0fhT2Joeg4b+/5Z+LiuC86mw5MYGPPTx2gLbJ
ZL2jtP2n/Wco8mtgt+3HGWZqd3RfAQoASAyedcsdkN77Z55Eyw3KeWxfpC2Yf6d5jZPpYoXB8t0S
LfYB/oHw/h1GUl0hOc4ft4UE+p1KqDfi/WdZ4C/jocfRwgj7PNY0/pxE1Q2wPJf/PR5vNe2ETVQB
iw6l21w2YfsSDfCml2BK+LXtxM3GDcxVYzWXe/7N9NnjuHveA12ZzhLifXeEPV25qbAU23KMWOM5
IM5JrYVh1CTD1ZS0k7emj5EBzvy2dlekE8yig6syMr9LkKlj1AONJOl7Pj9vfUhnJ+MU2CNtd1Oe
TbQPScXaAkUzXgU48MR0ogaF8zWKmDEqPVHqtFeo72Qyeuegdp5rfzi/ukKdqK1IWCl8zRUK7qdc
z5/ZuB0kLABAYsn9Hh5dwY6lVa8hXTTlvoyClEs15vdIIA6p33ro6gBzOKYa8AP3Mluq2zadr+v8
PTzyOV7+MD6uDhAqD9ODHobwD2zzMgQ4soDgxOAEHsH80K//ruqoAlqos1FvUMQxbsd5AeEAdkBe
asMQznr4ab+uYHljE5kOprSVFEVLxwvdimevZcZVHm2ouw4jiZ6TKbiQJDp1Te+X9yTnYPul23CK
D8Xao0x+z1sAOO01GIl+eQ9XdqSCWqBuP8fC21rQLOlwLhFdIav1GxRne66GNNDoeAKhIYW3LzLZ
BxVE7zkOvLHYEGex6UWdAYEBTXe8LZ8jFOXyIfR8Dne1R7vc4VeFzGq5kwHW8rAP3Eni9T3huP76
e261SVnHJCqV5AQXOS7soV1Tz8adJNkZNbeNQwd3gBRUulHsd0Oqve4pzPXOrWmyznC8SksA0r/b
ubsCp83rVM5cp3DA0Ht4MKAIvQ4CC6cauxRwdfYqJAzZb8ojFbcoIkfrIgL+Z2uuRby8s238eRIy
V3ak4TtOmwluDCjg/Myz7JatXoWy6LVzCAjhiLwmsPMteT7BR6XO/63gpOC10jLXL7hBNRvsZtBv
MtVXdKR3c+wXl8zVHQFzYmUsUbYZD1FQ9iB3cKrY0WdJYa7LSAJMyqRmk5UglLFLIqKPS7K9Z8/z
xsd0NUdyj1bIMho0bszLNIef9272OtExV3I091FjFgMR2b6IZ/jUwybH762Dub4cQsADORaYJ1mn
BAwVk1OStn7JMeZqjpKdZpGyqN1CDfF+iAFNjHQ2+H1MV3SU7jXIBhXFJKzJPesIuKfEb367XhgL
Noc07eHktiKNdTUOYwJlKo/8VlnXCB4fk8xJjY6v1fyCHPlnM2SfvCa4Kzvic7rB5jtC0wsgvVQP
BzFQr/2YubojxlqzbkDIlUKbG7L1N21PPcfbOZsvG2sa2ywoYKchHIYG+Ti2Ueh1h2Ou7qiWazvN
GmMi9+BG0NkWJiFe11qYtb/ejTkIK+06oeMAiMkjQe5604FXHTic4OnrxqmoQfoRawp+CrCbsERO
lfZK2QB88brpcUozVYsZzjuLvq32AABBPwEzc3VHPACmG1BtVIMiOi/OC0odbn7aN+Yqj0bw3S1P
MCTpMrxUE7mIBuWVokUa4vWQZHDs2pJ4SUuU55zprId1hv2UV1hS5yhLJxLJZcaYsA1CXdWQl5kr
85df485Jtlos4y3FtxzgkgSHnpYUg3nPweaNTY06kcnCoJtXiaL7oGd3asufFz8ngjO45/WAExTg
aaXmrFSTvmga8UEwdvIakswJy0BQEkBlfbYKABKvACQjR7mp5td+zTuBWdd8GpvzFN8SkPRW0pZg
vnsVKGJYnNBcg5BavaHvSfASjR38zwPgxvw6nr4e8hACejG2SBhsVfJ1lUgvzyr309Cz7DyFfrlp
pmwkS36eKlOw7M9CpNkFIYDL+XXdDc8I45wGcGiARdV9nLR3u98DCsuc4AxX6DEQRFkZDNP1vi2X
1Wj8zm2u6MiCJWNB2cvKpI3u5qguoUvzHA8nMAle2QQ7535okunLKAZREZabfvcSV3Ck12gEoYxn
JeDBN9XUPIPa5jckrt5I1Z0I6Shwvod3byzlVjSytgevSeIKjsJz4WPV4YhCBezrcltfbeCY+414
6gTmrOkaRAYj3mWwlVd6Fd8Awcv9Tleu5ojrAct4AtMXY8DRhTWe+oC3t8rzgzqxaUBW5DXBqIfN
lp4qpCsfJqnTb37D7sRmNc3JMkERAMuAODpYJkHB3qxf3sAVHlXbylcL3zcYsFbfYfA6FWrZPeeL
s3WaCO9UosaVDQQIoBKI7FBWmL53azuvqr8nPZmr3VmTgOIZBQuiSmJ+t4umRrGvimMwfrPZ+J3k
XBVPbwCS0gIVp7Li9xxIypFYr6c35up3MtA5sFmcV4EhDQ9qAOF2ybb3DGLPU+8Po+NKeKJII3dt
MCVbjuOhrPr2MK174ncCSJxgNR0aH0NYS8oBWIMxe147+sVrtifOJipVTbchxbDEc5bc80yZl1Eu
/KNf606kNiizyluJKRmz9Mvc7Rems175WlCAXm/QTdDi0NLBJgze2vrQiginRQM0rF/HnW2UrobW
mOdZieLZ9VCNErCWbPcccydQB93O44qa8HKqJmCZoxUSWLZzv9XRNSIKhg6IogDpFd6Aws3Gyyz1
U2QxV9HYLiJYflqcpuesSgg/Xrzsh34vHoD8vf6iy1oPNjfIqWZZAldh+Pyj1rDy+6Cu+Chp90p2
NQ6ieZ2AcxyFX1vt947IXPVRs2Z8z1bcyattvgnhzQZyn9/hPHbCkwfp9D9TJVendY5/kHl+8pri
rvaoXXNQpSP0WmaVOlHwdzsG12a/xp3o7OvYzGkb42o7gvkmIMUME/3jv9t+YyeKndhMg00pSJrh
obRy/mL2rrrF7iROep69/EnAGnQidAUJOGMdxsYmKJ6PJB2v82Ec/E6NrhKJAS8puo5g5KfqXsL2
bc2Y3/nCVSLxXkZxsKNpAP9Q98a+NWr2kmMyV4gUUsjgBMWYpJbczUj00cpIv6OLq0QiiZHdRPEq
EdhNXi8Abp9gzuvlfxKyyNk+OZw4gKHBoLQBe1k7JEJyQr0MftC4E6FdnaoUpTt4UGm39kpHUJHi
LmP9poqrRsqbKlHReWnJRfy1lsuAEsao92zcCdIl4UyLEY2DCX4UY3zD5HvSsjdi1DUmAtm3rmHN
mpS1jGNadElkv69dAI/deBxDz0Xd1SUBTNJXAJgn5VI3ze3QBfMBkCwvgxh8WedSqnUDN/8Ik3KN
t+0wzdlyrKP0nZPuGwPkyhM0pZKoAQvkEszd08a/U7BcW5sl77T/xoHU1Si01CAtX507X08fM9Nf
gXrtd3xx1U9JUgWqns+5RQPret1HVw3Lrd/G4XoVDXVYbWNYp+Vourtc75c8Zo//vW+8NSROpEIu
rcyaod+iA6zE9mNfIA/olzt3FVC9htRx65DLrSBYK1VHrrtg9xOFsZ9cm1+SUU3Yj+Oi8TEnre/G
sHvI2tyv1PM3/DUIv+CKJgHs4HJxnyX1JfUymguZ61O0t3YnIzkv6ix5mlJ1xzoqPaeJE5tRWDOb
JEgTr9zQopn6z+sGJpXXRHH1Tysg0yjVx5DMy/aRj/wqB9LUs23nkJsmgem3AB23637mMH4MtPSb
365iKAxBG0wXrIa0i87a2P0UwEbQb4d2BUNxAljODDptyRhMpzISlJOxu+egOJEZ8n5lVYeZMlT8
cVbTg+HhJ79v6dxAcXNOdDogLiFGeNoIsWWDYpvjfzf+xiLuaoakVJAjQLCCJHH0uYp4gVq4CzXs
fvvz71jhhM/DAIPQjI8bPBe68cnEi/Q7KrqaobHvZ1ON+KIjcBTHuc4h2OKR8ku3uKqhICOdJOeh
UbJ/SuP4KiN+DxbUFQ0FnV16QFdxfJamKhqefqjnnHlNReo6FuU1DtBiwe0ZwJjrpmtfQF3xein/
jbcdrNAsyxyfc1Kg2Yl9MYcVAM//nop/3tyAY3l9ee4A5hzCAWc5swTHftQ3gMN4fUrqSoayQOM2
R3FUifXeFbEF/bRJt3/9+u3EZwtkD8lB8y6jXN7V/V9dEn/0a9k53cqMzHtzvsMxMR6pTnfIHBc/
RTx1NUOExQG40QgeEwZ3qntZE/Ps123n6ok1lmSUxmg5z741A/132ek3v6adTXMO22QZYEhaoswr
L2JAkMrZz6IspK5gqAU+NK51cj6L0ye8Qp2sGPxq3qirGJrmOePaRlgIAaGFtkdGBcS9fmHpaoY4
uPdrNmFU6pQckm586KbMawGnrmJojMRQR1uYgMgCLpUch0e7jl6ZIdQTvg54wvkQsxjjDTIniFkm
LrZYv4fgfGM1cSVDCZsk0N/nnUf2w2Mj4/aZbWPl27wTmsEsAVY3GJdGgfwoozuV+yXiqasZGuZ6
UiG0D1hPNh0WAZAGN2yBbNBvf3B1QzYHsqlNSFICMnyfWH7MOfNbZ12/onBIdsniAU9yU6ALvfPv
PN5evELflQ3taY731BgjDoDX/UwycsNCnflNRVc3NPchycmKjk8ZvQcN6CPMx0u/fjvihPQM/Rsm
CJsBTZtJAXTidNXQtXmv/OiNie5Kh9Jsq9OsgvSL2vkFzGGOF2jlOVdc8dCeQTqtONSIa8XKPq7v
q8XPto260iEYvwZd0uNt2PRzdJ1NFTmEiXqPFvzncy12m9dryxgAjb2YATrBiCfgkJv43zoSWhT5
yLnnl41e/x18GmDoBCYI6ukXMOjpUswB1Qe/aeNsooRvO+6aUEGQtk/udABPYhTM+JV7UldGpNkG
n5EJw4P02c0m4295rzq/nrs6IhtmjRAWL6B9OrADkexqaPR89BoWV0lE8P6p8haH281mx5lXzSGR
2XvgrTdCyTUxSoHTYJycKxxkKEzRWIF6qqle/FZHV0mkrJ1VH/VAPkziRGr1cd/9SpFAk3o9Fc0c
BgvcdPCUWDFZ1ELpotr8/FVxQ37duFRtDa4lXhKDfBsPrAVL1zLh+0WdSM1Wss4LBQgjo/UhH/IH
kvk9mEPb/LrjYY/0sJQh0mVZWxeYmP8s7xEK35oqTniqfpGyXiAPUU3eF3vbyLKtA78HUJyXX3d8
q7M+X6G2LHmy8CIm4iYYJz/DC+qKibpW0q0OSVaC+9rdJ109lUNWD37R7+qJQLOf4nQN0Xo0DgUB
glv3w5NX8Ltyor1bgfccoVCc1QYu4j6yQqxi8DsDuHqiPuVxE6vzEX34HjX5Xy3zYo+E1NUS9WuX
1X1/ViVv1dc24xapM+5nRkVdkBnunqrfdYucWb1DKEvFNtwG2Zp/8htzJzxzEyg54H0I5Y0Qs5Ax
vYQrkPE7irpaIpOB79ZV/fkJIb6AYWk5vVsB+kaAuiZAlWEdQKrnS+iUVne7Gr+xuJJ+tyJXSTTi
cCHDCWfReOqDkujph9Xj7qV+oL8piGZbj9UgkWSZclE2Wd9AvZH7ObtQV0QkAZIccobWO2WPskm2
YtGe5dn0Nw3RyPWGf5B62sOxaML4S8xnL7UMVJSv10StJ5kD64wPOpIb2UdfWS09R9zZPUMggfL0
nEcMq+rDueksXU5e4eOCzPI678jYYyUf1/zITHNXJ8Yr+0ld+VAbd1mQLgxX82oeDyuOQnlLer9l
3DUA0lZN/d6jzqaTzYeq6++W9+5x50H9XWdGXY5ZXds825sdJ3MRkxJ4uvTbZANkc3a+5M9+o+7u
n7oiQYArVgnJw1VlY1kI5EG92nYVRAFZlJGK44tyOT62EnBiyKG643+3fn5E+cPouAqiTvVpXHW4
nLfV2tx2Zqie02GGwBKFFkFb5G1Eb1sM6o/VZLFncspVFo2qmpt+rnG1tup2P+dgKricvbPG52/8
IiduhywGo01gW0XxMHlWQ6qissnZgJrQFb5sZb+saVB0w271oapoAsPDOLB+E8EVH+lN5VawAEBh
qAQPgKy+9GMav/Otkjd+2fm///KmSQRKimeFb2Wi7LMeRnkIw8rP+pm65kfxNLRJXldxudpFggGe
RMc2n6hfeLsCJDysB2LbMInThjwkZo8us61P/BYmV3oEd+a1ykd0vd+Gq9lA71mFfhuvqzta1y7p
grA5v/ggwYTpujxCL9y+Y+jwRvC50qMMGN7cNJaVKwobulKwkH0iUuPJdx4FkJzYMkl/ol274d1j
Umzw29pcXRKxegUrEimcfEpSwEKSIL+tws4Sv4n6mzYJ75EAeSAKsmY2RWfCpQhC6bceutKkPQdF
nlYtLWOjouc5mZoHMQ9N4zdTXXFSLEgtA4HJRDN+sDXbC2tCz6cyV5sUmTFa6hoD0y5Lc9x4fG1q
7plNcJ2SsizIW7ah8TBv+hMJ1Ndx3/x0Q9RVJ+GOFQxzcF7YOKsu2u7FxrrzOw65mqQZshLDN2wH
VW4ftVTqIZQk9NLgUVeSZM+Lu6hbYEwJaPZLxv4+1+H89+b5xtHCVSStOtxaSXLo+3g/fQOIqCEF
DuZ9fBxNu33877/kjVXflSVZabgkAUZHBusLDtBjEXah3wXX1SURizKibcayTLJBHpSAMLlrU8/Z
7gqTMqJyvVosnlka14WGg+RpiFTzzuC/NS7nj/LLbrjGSmQjEFY4uSzfokrewiXdb/1yrYLgKBUH
DPYJ5byGB7gv3+s68bv0u0IZGuLNWccYk30nSA6LOoIVkfUrUaKuQ9CYWE11i9xWu8dLwXAzDzcv
Wm9IXa2M3glRpIFWJhjtM/wMHzQNxDtntje+pSuVUaDFD/2kzulhGaAWlJWimt5LWPwUlP3hjOu6
6+xiHBsxJ1A/qIGpy6kmCy2CnAfJhWpt+6EjldoKnWMFPTAu6KcACtL5GKZwQih6Jfl0nCCCO///
ICidFlNF73kYhOHPxeIPvXNlcHXOdlLPePJADRKrbmub2bEQrImCYhqnmhZiUNmTqCfJD2GmU33Z
6XjV5iKax2neC7PtcMOFMKrZQvy3FVUdTRLyKzHR7ccmOpoXUE/LY13n09Wsx2g78TSQ49FsHdTI
GxD3E2zWJ9jFpUvQwWNnErSoMqNe9N5krMwXsapjs8+VPERTV31L5810RyHl8mklRtZ3kB/SqahY
z/vDts3T07LNO/0RSVVxGGA1crjutFoeNmD9kvuGS5bdwoxrr2/3FFCGGxl0vAbGdh+6F7w+0uVm
WxqtVbGE6VjtBRsGswKETgAEpOuoYBsJABRbT0Br7xL6WB1CQBi31XgJTKsUF3pBAuyz3aItv9g2
1kaHwQ5V/Qkcx/6D0rj4PewsbdtCxlknrnOSNOS+a4YwPuQG2ezbQHO1fEiHvlvjgsMWJ8UCFuoc
SdEWtFZ1aGUbz7fTkK/i7yWMQnNVbzKbQhSRZYN4DGJQdm55tE9wXQonQvXjlEy1wbNtCJl2EU3L
HD4OE+nsFU70NSvUqpkF8afd9hPosoBuH9Oham2Z8Fqnf49dsPS0GJoparejJdQyBsdzaRcQDyYl
8++L6avwB0gLQ/8cUyifbk2bLt1DkNAgvxmWIFcPE9tnfAA2y2oqQG2eu/SAcv1tP3cSz3jqQFHV
wJ/nZkr1Q92krEkOSQ/klinUGOrxFiyBjL3IaMDD02TlXvHLhmCUUSMi6hPje6VNkUHl9VRPabg8
jEohCUE7PjeHRS2d/SfXSzVM5dh38PaPh97eQOnMxhin65RlBOXO6/yxqxq8K8CkqQ2f24rH0dHo
mh0Ha0hzDHYV4qunCQGlr0s0P5B9aXY8z6jxvqdRf1/PItFFV6v8S5UwU19njA646dmqHnb8oKBp
cffrE33ImDoPjrnQGIXwGIfLYI+jTMVnsmttL+JcBdfISA4B0rRckXIbTPIh7FV4NbI57g+d0k1U
hJua6EnHtWRFngAnXbC+BSMzT9JKF/PcIjfdAu/wRYlu2QpWszosVID3KmnJcMEAyTjBQo5+Qek3
3mzNsOtDx0fRHpNqGbYiZMpcDGaJ/1qGbEsLmxojIVQWbDmCdVxPFyZN4n/EOAcgoTbZRzrkWoMK
3ezVMaVJrS91b/BKMw97XZA5zZ/jLbXHLs+W9WRhd8Lv1zoPTgHIDt0V5IX2S9+H9bWYOP8ayRC9
khJ2hYd2yZb4aswroZ9MAITXgYfw1DnurerzIjQqHx77jcnHVqNOvhiWKvywVpLxo20IYcesZQ3I
bUpf6Xw3j5UJcFnb0qCaj2Nnn1rbZ5cbBWHruMZ0GU6B6jZzGodwW0qcnlNZwGpj+neou5jcES41
L6BA6ZubWk14Q9MoEFuuukbqw1AFbXcZ71VnS+y5m72DKviqY8vwb7jXGB1VN0cbzHWNdaaPr6QO
x5eOJ/jjeLHox0ODd6JHjmp8VkRkSz+sc0/lNfhLKbQAdWPTU5ys7KPsQzndJNagFIhrs8jTNO0i
uNVtM9lL8GbWm64FLrlgBq5Mh7mOo+VDFDfwOIz7vT2pYVtXkJ/Jtn8yHVsvKN5IbkXCm+4Yxigw
ThMkNW7zPWvJYc02jWpJLe1tmy1Z92NY2o6e6nSia5FLNkRFoDuxPvY5x1tIHe8K/05QsYwXQMnC
MlzSSh431c1QBK252J90ypf4CBthVNaRadifkhRLBhATuZFfpnyEVTaIeHN8FB1f7iqoe/HAzca1
LZctircDE7CCKuSUyelCtC3YtkUaz20Ro9L7Jox5fJpVM7zkG1iGyzaw4bKXUPReD9u2DR8W1ZkK
b04Q+WaPRm/NdIe9qErv7Jhvn7bchOIU7Ci8vmhYAM+Fg+xjYNEAqcl+1DSzqB/PSVyhHFDI/Lqd
YM531cGdV8qiqfvYHKcRLlh34yxyASxUSJobzKj+jjMhUNa+qBqvr0D1lFvPw+WxO1PSHuK00fFh
kib8O6FwnkM6T9WwmD/7pnxihva8vYlreJ8cYYNJKgHXjTE8ioSRctT1j8YE4wsS9vsRxSiY6DzP
+0NA4WWH60FCH1u8WX3OrJ6/53u79kXYTDQ/VHmVXhkRG3jwL+tdYsn0JJqEZQc9wBLQyCa+sfM8
d0WyaHWDjE19GFFGdwhNS64S2+U3q95HclxYBpIhwx9qvhjLzd8J6nc/SG342hRJZTJ9TDTm/RME
Yja5HOKddMVKLeGnppV5c2iWdk6PfTRlX8Iqz5BZD8Z1PyCqk6DQ0dSHLwiqqTquuQz627rdOSz0
ml2fpK1EcgGZVWMKTD170yYWjuhkD5srHgMgfAjYlPQFrPfopebNPh5gRTHwSyZzegeKXD8VWgTt
epHyRiTXsZhDMx2GddjGpRjIZuMHIzlNDksHYNExl2392PYm64/GEvFcR4NtC1It8XiwTTsW3QQc
WDFkmVzugyan00HYXF7prlXqZqV0by9GKgP7FEXhPh0gx8FzX1zjCFKzTcQnxkygL0XTUGR+pkQV
8Pn5R4Vz152GNG3sMU/r8FquuhEXDPyavtQLEcc2Y/YQJzOOU1am+vMMuvFcjBZ7QLGF7ZeWDfmN
QEV4AS/cD43sAbIVcRNhpUcJjTzyNWT2FOHEUawIxqqItxCb9ExYc7+2XBWCyIWABT5fjhJ3CLqE
tIh1GBf4m/4vZ1+2HLmtZfsrJ/zO0wRAAERH+zyQzEHzVFINLwxVWQXOI0CC/Pq7WK6+baXdVh85
KqzQkEwmCGxs7L2GNhlUeuNs/mnpYBvMHGdHl08hqjCdQM+bGexjNiig7uk54NLvjG9rfp7ajOt4
ct1or8w6pFMsRg1Dpa7PPLFnXQ96qQbFj9oISYyez4jfyD6uTF2UkaOrK/ddKEx/zabM2tiYmulj
u5bQFHa5yuS5kchHor7vJvt9oRVXUbBWsPabkITPyZjOYZX0vaZ+nBPkDtBfd/7wMcxSb0x6EqY2
aTWMOnFDbvyAOlmXxyvEpy+R1IOzz3g6/TbbEPo0bZD6eTyXmE0XQvbqGhXZNT14HMnVoWpHvnxQ
w1BxzGU6+3GjzVLf9tnEPnW8o1gji9ciQ1Gp18chJGhr9MVpmyfjCIm3A/OgQrBnqQrIGbwgK5Ww
0Nf6XoP75F/Xiq8yQjqgj3VDPIoRqKm5BlcqrZNsnlMVd5UiH630XInaWy7K5uhZuGxGTY68NVY8
r9l1BYRCFpf5CN7N5MbyZqIGbdAsgIhDJFZA9Y5cZWV10Wch+YDa/CRjxM3mICkJbwq3+CYpRJeP
9ysZ5nvct/+VhSlEEVuIHuRn/govlAgiteH0bZ2WkO7g5o06navNvCSFzEf5BHKxGI4CT7+U8SCJ
0l9tbeCMuubo0kbaNeoDD1tXQNQ5E/7OgyluHi+e8Zu9bqCum9jB2OUCGlN2iAPd0D6pLJTsYiT9
/mWuGzch+x2r5qKGztVHKKWEftR2FtqTfWcchEVl554VbRzJADKZ5+Y4TgjQx7EyTbsbhxLsONzr
pOAvX/AM4EhsvTvLeq+6QRwv3UNrwTG6WJcMZ1XqlrI+c44rmgwSnk1J6sgaJsTQIIhXIvrgmM80
RLyZaAbJbmMWcySrwDFwLuB+/IRnzvgFnMTr4aVrsIUeuAjW/rmkoBfFTBDtbheeLeSOTZ7NdpAJ
SsOkKfx6LwJJPrWUmOuMYe9PKOktx2mhNuA/MJCKkyro0zVRTWvtsRtdwZIwKBrvTGVA290hEWU2
htFmPjyG9dp1VyXU3pBxTY1D6SMzw97Hla+bdEWCWdcZqx4Lymt7WTRcqk9exYP200RrX9wQZ+bw
uIDF+2FinHWYZ1V3004Dz48D/H14grSalHEPvf9m56xqaAzyg69eGAO2sI1yss6A/S3Wu/SkSM15
0KHtEa9VX3VYMV27Rn3BFRC8EpA7eY5ZrzD+EPDxbnI/Tb1b+EIhHShSDysID7vIRAU6FZ7Tni3+
MqN1AvGziAhjffAVguFDYCqBSQfeuGs/d60t5m8KIpTpN1OmZP1NTZi543dKsVD9zauxGnBEhQtq
GtuK+jZaZOvYbuw3i7g8V/OFLcehSCqH3SsqB43Drc5N/hzUQnxyMPDaqvKd9gXs4iVWALpEs97b
GnvmkjAPX1OYAJR2dhdpMPftckvgcJktsZpYOXUJYkHW4KHaEJIoBQ5NbUKLEacXky0UsnzoQaod
ZH7HMmF5uYwxfBCoHwGJoztEBQeVkAmH7aepBOkcRWhQE2uZIG30TRsJmQIMHIVTtQSfCC2YRKbR
Ei8OsirXNxOZmX5BmO2bZFaYS/vM9jI8C/nUwW2BKzeozyob6HhvM1QI7ptWdlU8ctFonDK0hZFw
xRD8JOJouuOE6FwB4GXYeoXHKvKLFb4nD7QReXEgE5v6G29khCYTIkxx3rb9/AADVDi2do3Ngrsu
Lydkp6gV+C+Ws4DspA9q4RGgpmmNB6Tc08O4jP4U8bWuq/NlnNPpkI2Eoc210u9A9sx+NLfaPfsg
ETyEVlvQQbxuHKBsalmTVK0Nugs5z/lL0yzp2EUjhbYYUvi2xCwksDgs93PlywKfMoTW/9hd113Y
HrEI7afMr9IwYpMNj1Ss4ffClziuCr+SPF7QLBl3rMxldWXwVLoiKnuLKnW0mLqtorWYGZ6EXfkt
3K9BelvWwEU+Hm8yjyaYEsp7eiuUoc0FQ7uOIffB9hbpquEDAJyVpZAeHrHpwflSsT3toam6Ux1l
5TdHdGN30BUdA9gbZkRhbSHBjrtuQF/FeD7IJY5X/IYq2NvdcjhmtTFDGbqJVxySqyRfzZhdrC7n
I+JblbEIYGmQxHOcP80ZgwD91WKtLiK4Ss3h5RgsA85QXsvyMYKrrPjIqzH8jTnPN599Mo7uJpNg
4u1R1IWoLG15io/gGg4nMKDTsljAiP4Ol+j55RR6oUEcIsRiyKEiBz3hui/Koy/mGobpNmwFi6Fd
QZ6Ij8pT5CA18VASiaoMLF1SnDSdaMMz7DegEwYAS52hst4KGJuVTKGeAwmG2Pf6IQdUAGEOQi+T
wzFAdH6Q9GkLHJutdZ9eDKRZ4UROZEpjHPHC+znrlYx8NYdN3IVj/klAFO3MtOlAY03r8DG1IdDS
faeyD73uxcfSypLHxC/zZ9C/1ocQNhG4yRkbOk4+gYqmjKlbMaX5F+nbiiTeXDZneJPlli3M2yGw
lnelLgxFsuTmOrZpOB64dsY/q4sFCOoAegpp3JUchiXFFPJxvyIN0HuIaXca+5yF+9ScImSee8Pc
Zg96A/5+6coOaQ5FJyb4Dlquzh5qwOvRoiHYpVCvgR5rnKcotF2XylSX48L9XWE9yPjkGI5+NwxF
Gd5DFNefY+lRRN0Uu1ZjE7TPeZoMFsl9jwnmEZTSvGqIuEMVKV5dVkN0GtWRiOduV6r2mnK5PM60
tEddhf5yYXTbDN9G56fYLGpj9Lm3jDVYkH6YMzVFBSg1t85nrIpV2dd9FEjmebesX7Irw7LQj7Xp
5NkaOi89GxsH/e+2THX+WGu4592mYR5Q5KhkcrHNtb7zJYUDkxptfc3HicGApErb5crhUH3G+rm/
WFIa2BhnJ6gM8RQbqcGRrLxtgiD8SuqqypNSIjOJWp6rBwZ30XO0wjvIWNlpQJY55e4JNZoGGbQH
oiuONkVrLrxBCjRmh3n56LfzfJZ6w8qiSqXFdTe19feKSNk3qEMQRIt0qdb6op5w4LuYhlAVkV2J
dfFSOpzzeVN5EIfieGaHsKimMYsgo5OnD5LrLrzwCi8/r7qymuMhKJ13TlNrO4ymNC8wESx1xK3J
ZETWYOkPAUSmPtvQuSlGHpfe5HSml0Gq7qzNAB6F4F3oEoTN9WpkeUcvKzS5X0Ckl3cQglCflxCH
i/MmI1V6HEjl84MfiMUeYPMymMj0c37PQU+8C0ya9dGQyuUzaIvyE23m5rw0rNn5zbRfMtRaePNt
ZlgSUTCO8yf0D4II6Bhka+jWI3K2/rXG+fKGof4N76wREIHdhPTpKSOrO+uxd96BQzN6Z7VwKJFW
Ip3vAkXX82mUPI+WVFXnujt869Y5Mguczlzgz4k8GAVpiVhsleCMFPqBVjr7REJMrjzMG2CXAm4P
8I4ELW8AfLGLTV3iURSwIbpedEWvhV6X5xRFvseap+PN0ilDjqohT8pfomUevnM9fViriqCwbLQ+
L/gKzbMQkM4L3mfZGR6MF3UjTFaAo5nrJTHjMNcRhp8/pt7qpkQgeR5i61U5sEKosX1nKwTmsBoY
atBwclT3Cofmm1zZ8MZjRT1i11n0GBFMW6zTcanuCn92037tWFDusnxB3XXyg/4zXFx8ip2bMVTn
a++OKM+cEeYbWLukc/Mt4OvyEi5T56MAufAeW0Idfm+ghPZbwKcCLxX9VMYp4m6KugdK86hEZvSB
ahSoQbGb7eeeNjWN5oZBzKAaBpMmrZLFEFHNU4fkcHGX1rm8iDnq8x+AgmEOSjxeo3EoHecvKBF2
zX4SffiChUWPQqzXjcfqa1WQ8oqtw1RGomP2phdKXyFcy69lDTPyN1AX/0uz6VQaALrOZux4Dli8
nOgZuKtLzJh6nw6OPHVIqXyUNmjZADGCKe5NSLcq6n1+Xyv4BASu8y7vp2JrHpLiWEwIR4TO77O6
kadGEf0U5O0I0+Cdc9v86eAcnq/Wex8X4ZT3TVi7ZCm20R20Nkl4zIW/ntMRndD34R5Pid9Aqxco
eANSOc/i3k8vqSo+vWvQT0nfy1Kg1JKtQF0FY7RqcesJ+r6ZeMr4RnMJhI8Gc0Xr9Gs315/JEL4F
7PvrWS5OKd+2kVXKMlyb6/TjGK5xId9nwSdOCd/5mFe8cOjWZl7zhdfoY+npy3sGW5yaRDDEVwZl
AAiaNXBy4LNgaIK+vO/aJ8BAZvpM4VQIUnZNX1Y0WFRP3Lsa2ABuvQYjoHUEQky/0TOl9xUmcSYh
ugreBUKDBNDri+Nk42rGQdCE+k2RFDhAP6GF1r8LkSAUe311FiwoII7bJLQkvSQoVXRsfe/F6euL
Z4jic122AGPa8VosRUy78V3yMeLUKAJakSi8C5CnAuOeUFqEg3r28X0z5QTOGxr0yjyweXbpsLDb
vMyCaF61fVdAEae0b7RFhVqzDCx7D62cuffOZJG9T4FJnPK++ez7SvgdhLsYarPoXQC6gHP1u8bl
lPc9aZfKFfJdgN6pp6lHTwoFunde+2R11g7K/Kh0A14y0GMl7a5qyLv2HnHK+57E2qcyxG2jlruf
m+KLKtvn943IydIcIJ8p+CasJ5ld45mVyzEfxzV539VPlma4AFigU8g7FlaNMAwfEgJTijd2TIkl
+GfciTilfXPUcSDZCy5MNVvkjpqlMFIdfAfYBevQF0ZZqyi7Yy2I+2mh9R/f3H/ql/b296uP//ov
fP+t7VAzgDfTybf/+tDW+Pdf22v+/9+8fsW/Di/t9XP9Mp7+0avX4Lo/3zd5Ns+vvoHlLlCyd2gG
L/cvI1wQf1wfd7j95f/1l/94+XGVD0v38usv31rbmO1qOm+bX37+6uy3X3/ZouZ//PHyP3+33f+v
vxyGl5emem5+O33Jy/Nofv3FI+SfAUFlUoUAC6L0tSWN88uPX0n6T8l8n4SCcKAuMZl++UcDbHf2
6y8h+yeXDEAsHvocwhkbampscc779Reu/imhHhXCCgmK4gw06v++t1cP538e1j8aW9+2OPuM+Cyv
JginRArl+9t1YG1KySkdsxVmUT4v5qve2d7SBCfLEic6A5hQl9BRAyt3udR568moGgFhOkN9R/RP
aTjVbzmNnUC4tnuRAZcEt+ETgcrpyXoD1a2AeJ0kVz3VghaIcn5mzlGznr1HU8tOXLGyHXWezKYA
FOagFyTMH/PKhR8acEgN6NjYjs68UHnLQU05lNJGr8nXN5DofxoyyEhQgQeK+gHj/DQKTw4IZXTd
qiuP+mCCEmU9d+VUw+aPbdDkS1ITwMgP80A1CmhEZAN6S0PYvrF//dVtSAiLBMzf5tDpk2MLytIu
rKqrWpd583XYmBEwkN/6dawWrdxbOMvDj2dodKcuAJCtzLmGeGr49Q+z/eeM+uMM+gGY/J8Yw2ng
o3AAoUc0wgKOe9kA8H/AaqaFKWgQzgpImjDNyLloYcUYobhfK/+iy/VKP5i8nMcI/uKogzRNVnZn
BUXx3oGcsryRbv/V7YDMymGdKig6FqdSNCBf6XRG0fwcCHLZ3FnNMuD/ps17HDBVhWRojzpTqVGz
9iRDsYSDvzBOESlzSI+16Mktb6R22wD8cYC4IHhKgkIgmBEfC+31AFVsyWeXMnlmxVi1Cxqd/aAP
hdG8BpFYb32wyK9g7U5jZXldfOdmgCbIG3vvD4j4q9sAZJRwdEVgf0KYOl1eBkKoA/XJCjlelTXp
FznAV2C45P6oeB+jEZt3Gm2cPijza9TL1jaNs0B1yI8WITvUC9AP6YvvPhxa0FZd2qJY4tnz2pbG
k6czDbdxmIcuF9qgpfKcOYeKwhBywhcwHmRfPtcFm7bPqKDx9pxOAf5vbKfNWwZgp1OAgeAC/CZT
8ELiPpWnn9TjYIIO+Zzu0ZkiqHLKupqW9ozxscRdIoNvvCpedT9tv6smkN8iC5x6JfdBPqjGiynq
HvjAf79QTqYBAz0S8Z+yrRlICfaE19Og4yhG2JZO+9oUptx7FMj4cw9opQpIDy2uXYbVGwU688JD
H1rAhP7+/cl2TvnDBMANKCV9nwPtQBki2El85XM6yxb7z554PTFXLlwrGtVwI/ktoLNfXYGyPJrb
Iaf4MVCn5inTKEJHY1MV/MzUxM4AsNZ5d/AR+Ba013y3fl4h+PaWYv+WDv7xRgFhEQEJsGkyFmDJ
bKHvDxFFhtWIDtxi9rrzRLiHaRy05GifjeNVA9X6h0Z2k3tjkf5p0oQCDwckHEYlZg47ZWybCp0Q
OWd2b4GGDiEKs+biMS1Kj98E2TivewxAqx+mDeJylEOTVlc9xOjGyNA6Degbk+UEMYxgKhBOcRxU
ODEAw3eqxJLSYi4hLo5mgfDVTdjCc25nSV7UZ2vtCDY/l013oluH4VhnPYmFKizMh9A6ibNQrp9x
MkvFi4Jl3RUd/crbBaJC15eKkgVRNnfMxRPY5U3M0Bn1/r29abt5Qv2QUsi3+YKfnvQJ6F+zasdh
DyhqON2VsytkGhs0Pg98dYY+rYtY3c3UrXn7fZ6G1kRBGfI3agE/VtTreRRi9WPGh3iyiDRbdvyH
eRSYAD0krPM9CpH5uUP59c7OjIZxoadeA2ejZ0l2lU94d1lBN0pfAI2nh0S51LlD3Xtp8L0aWsBw
38j5/7QUMUDcR2aHuwPejrGTWJApMJuoEt0+o3yy5904zzLWVV/YhMisqxOPm4Udqj5rLEC86PAm
hm9No6oIKvkhCNoUDZdaL91D1VYlv3EAD5Q3mNn1+Ebp4Me9nIwiAlagoNUBLzF6uqHaYakWaUK7
70ZZPxppZbZbqmFCe5aMXXm+dQGTFNkq3DvWdOaASixEH2kHKNlHubDaJHXK6ngE6nreLyPPNkQT
HOV1Suo4CPoVPkiu8MYzwMHlc7kAg33u6m66n6Xfq12fQ34r0nwS5yioGWB/p855xZWiUqNHDO2f
/kGyGRgbFAzwDrJp8SpSsNW8cRB8fZr6sSZDziX+w/+wKLcI/4f5pJG/DN3WwAOyZMnvAG6Ziwjo
357fMjy8/ixfeX4Je6r68e9D91++cchxQkB7CtnWyVnRhK2up4nZvWnqcgYsbewPOOLpbO/XTW/P
A5SNKiToxJg3CjAnWea2kuFNh6kKnUNQIk61YCCdalK6IirW2crdQ11w+REIg/plrRujPkugeWkC
4+2SJDW2YuAI06Eq31guf/Hxka4QfHgmsRucKoG1rNKBF85mX+V+P+5769B39jgp2rjjRM930AYM
EziLAsb5bw+84ji3bTuRj7E/2TJJ77oZKEGzJ4xYse+ntE6/j1jTQBqChtBGJiRju+tC9ZYY/g85
4JNlhwMegO4cO6CPN3892dqytI1b1LiX3NZ+osXotvMPUedDZ+uD8r2CJCuF1Qo8+MCZPIyTJ5oY
m2U6XrS+j8H598dCckw+AKYEUtqTNLYY264GSHhEHGgbflmC3vpSAWF/2VPP616mwYlzNHVBqPn7
9z3Nm2Aeh7qWj6xFobX2JztD6JD43QCswp4H1Rwmi2vCD0NHxw8gRQDGUsJ+vIohLAhckrbCe4uC
dnosxRJQPoF2IJLJgCKfPFn1+Uryga7duC8XA9Z0pJseQpHwVJRJUKzgafugCVZRQTu+xH0I5yuA
SsqLdjbrfM4Qh24mg85alEI7ED2+ZZz+vSrPFpe24QnwD+6x+HJyh3YILZD2EIEp83xxSVmKcPm0
OgJ4GRoy4ydAFliehOH0JrNpm/+vJ6nCUZ34CIkKeeWptlBQZ9KqZR1QVp77D1YD/5QUWExpLEgt
qgTNZ/cRAAU2RrKoxIVVorkEko7e+bVYrQZeFgj1S96WICLYKQ3f2Lz+IqtTW0qHO0O+i/PpyUbb
ZdO6BlCb2cPvuvw2sQydTL405bxbNrRcnHNafIayI70HCLc4q4CBnWJG6rV/Yxb/OZAikFAJFVRU
gBDCT26EQq+v67p62GsF0CXmch3maLC21DtraEvgzjtz1OcArRvn7lzTFIDHwNfs/u8X048G6MkT
4zh8bOfQbbachhVQ0tEWVl6/twLg1aQvARXYFVOVQipB1VOYyDGdvgLkVYNG50/p56ZEHrRfqqq5
Kp1ciwPmfPM412CFHd+4t20MTu4NUiw+zI+gaSpxUnod8rIWOiE1X/s9shHBdtkUVpeevwzXPbwG
L5Ba1I8AXTaPKK0vXcI9A0IEeEzNgbRz/TLk/fKWsM0PAu6rW8KBSRHgJJGJByjHndyS86e2Q3e7
34fzyAY4j7fDI5jMQZVwwrSIVhcGBwva2NdwrtxVuooa4ARU5UsQ/NsiRApnMHwTgnMft07mOOE1
xbIz4LYMMQBxPgglVKVvxOo/7x7YKIX88aQFRwXxZOOiyzoW2A+qfTCj214ksp7r/NGCzZMliKWL
vDfOde43w3RTPg9zEWa3Devc8JlDjNSLaM28ZY7eeMBbD/v1aCIPFzhW+Ft9j52WzoKu6Twm6nw/
+i0YppEbKzA4Io/2YX5DIVsgzi3AdR529wV54VPVrnK6ByoohTuUrEFZNHsXBM1bthw/iOKvbgwF
Vey0PuK7IkqdlmgaIE8nGfiAQ3rNABgfw4kOlU9gV0oIZkCWmgfHli4ZsCiTdHX53Ph0RvVg0bUY
97bj+FHhd6hoFKVfXuN1jh87YjiIeoA2B+cLeDcDjwCJLdwxUKBL/SZE2OOt+hFAqHr39yP9p4wJ
pgioMWDDZFKIPykEL6vKUbz11W4Ncfl9m1u/hexbkw67EhypHIp+KUsBsJJr27zRiVGnO2aAMZRb
fQFEWEw97N6v1zEYtI4hmBSHpetdoW5cOa4YLDV7Dl8KnLFaOPB6ap7cl5yhMzSdldgO+hb4ygJu
DlA3M5/nHzWjgo2oOWXBNGOeEJttRTKbV60LY8932i+Ofme0swef+9brjmCz1StMbcDZ+M5k51Uf
tN+u/HPRYz9OI1RJxcMYaFGEuAEfXLaY1DiKpQ81KLCpif1ON+sTW/AO7UZACfBoxrVQqYI4H6g6
WNylwWXjMhhAnIlzqRb8yVy3ft/t/cr2lTr4tgBpJAEDqkRxC/Fye+uUg6scJmHTp2OY1FJtkwlE
V2sBaFLVNnWyGpZcuy4DfjNMXAFiH9DIqQZ26qALb9M0RgUfBpX3NWSxZ5eAFTMtX2w9LuYjafVC
mvNAoLiEID41+H7nfNGn7ADkn1e4WIeK1iJCJAcifs4ogPRxDabmdriEs/NYgOmUYuQSO6ntd10p
RnEN3Hi2/QzHO8KPYQ0RnPWsDMwq9V5isF114wFWPbM7TzHwOw5FbxZU2zoRpGkBT5GAd0Bk+RxA
aHExexQr7NYnE7Ln6593m/eYSGS/rk6iBlc4y3kWCZy7qRevIAysTylM+QJo7qwZ8XgE0PuI1ZkO
LcFHxjSq5vbCdyNqjID4TaMXp5ziaLrXtiDanpMWrIEex1WmMPQOMGuMue8F0OQ8ZNStFif+weAT
T5kp1ieUDEas8FJ0xXcFJx08p+7n2gfyFA+9HGswehMoWW0L+Od37bJOGCBI5tX49IL2qn2iGkyY
+3Bk1fo0dc1grpVI9XeB1sD4WIWQvH/OIeHtLjviautFOEpCuhZ8mDULbJTPKsOzBFJze1OXKWxT
sUgb+Rz0vAf4a8m3Cqbrl+1pAdGJSE4qGGk9CorC677Ll2lObJMt9knQqsAtV7/fOUDZS/ssYae6
FKAdg2jc3XV09kp1APCYjLARsCuafwlxMsSqMK2/xenAaBSOojDUvbhWYAAodkbnZauYljOYj+rc
DxqgUa9oqwCQSnM+gMIH0HcF/X0YNkIxd0rlPN5OvJgENHFyH1yRSKtpdZf95JkwBYcOsaJIesW9
6aAHzhAVMmBeFY/DBjvLh3mph/aJDMCHRrkBORyE2dyUzkWSri37srbedssF1hKSXvgKriXwMd00
1/YchyV8xr3s8xZLy8fpa7r3q04jxje8L9enLgQX28QzNDjXJ+oH258FPSYPKjUBb0l3izbziikI
2oHADwmI0R2DJKgphQdej2rz+7VLty0kb4QMjgUguphsErxwTDawmLYvAMw3GE6QBMri+++rjJlp
e1GAwzPWLV1VMeWA2c/EUxGKjV35bOsiw31yoAGxVhBitoeeBykQetHQDpirBcTsi0/EA3zkqNYg
mL5MCH1sADOprdSxCFye3oPXUqNkWGLHm6OqC0P6As3UAlBBp/W2LtxmG/ldo5FggF4sjZgokNzT
ttvNGrjv2BaoId6pvhjyp45avzwQALUpuNEZKoxLFAAOVjwgAk7qnixsxW9kCVBtEWVId+FI3+MM
1Mc/n9PKO7RjwFadfIT22k3Y8H//wHlWSsCJeU5mdWUX06P/VwWd/SYNTJw+DqXOJUk4m9EYHCuY
DfkAabbwvwMNtrPdLtCYQ7+1A+m9KzIMTdns0TYMhzszqqo4CpgfZX6UebZ18WhX76KEIsOUJWEF
5c4jmMOduh5QdkUvK01LU+yGyvNmD7aawF0/BRoMCxqnRY1C7c8lgS47HtTPngbGr4HMA2modo/5
KltRQ5VuGNoyoQtI6SyajV2Xi171Bt+krd56PtCE2LbKcAoJkNYyH8pn4Ka2aega2/MzXYLgNu3B
sgEL3/QgJkPCQC8OzxRV+q2vARZaiQGtuWk5iPANSsYWgWU1AqVk2beXzE55fokJ2/Rn4F4SEhFS
oXIzYpqE4blUHmh2cTAX6PrGmci3GNeNhmKbY9iLPA/E8mCsUEX9fWNDcsEdGB0dGzXo9Xwg2W3V
Owi3rCuIHzT+mSsFJN3C9c+9vITVBRJMKB9s6yhbgKWvd1j7W4fo5/ZbZO2WKPzcJGjKNZbmAFsf
/OXviRd0Frf9ampYj5dJI7YgDsf5bU0AYbvtxTBF3zbVZh63/bMBzhyPqzIpDFPjOZDb0v+567WM
QpgEHElAj+h/9+qEl21xUwqwarxoaWYqYx+jvsJe9fcmUdXMP65s6LaiIIqzzQfNl63x1IShh7Es
IKVYfDf1rHEpoMHxnOJBFFiygJdko4YRT7pWw2Phpb0nYlgVt/0+I20JPsoQjDNWZR96IJCcBb/n
peiPO3zgQc+qgWAE1mDIzosU37cXxvQDAoTzghYvkGgZYA/xDUfTK/bTccspyO9bXynrbd4gr9mW
Xt4EwnO7iZY/Wnm/vwNc2ZqAJ3JB0QEqHHm1baBc19AqPwD422mcDEW7bU/QGhS9eSzp4HXV0zDY
LVhBSMDziy8ZTbdR71cJNEkXWwcAf41zOPzYB3JtaxoOiI2T2aY5a8m2LYMXgLoORBeaGn+ywCEB
D90v1fYpkFFXGMgOUzo4dv7EVnJL+6oeiue1AYGc3OiGlxiKNp+475Fomj1cvYnAn0bulwPEPP0Y
qSaT2/tnVYp2aO6Jsa+efqYFJC9z87Ubl9A+QnaLYTEGGzseheoKR9I4qM0WhvNM5ttNd8GWE7IN
IWFikQWgFF3nRYZtP7etwSADwV7icfzMPXI6QIQ9BqZw+5B1ppARP8xDL6b7Iew1Hua0admCJlBt
F4QvlsXH4da2WERAE3gOqVWkQFkV6KgjYMBoZAHPR22zgvvND3R3z7Zb+3kJWSPZbc+GzrS4Nc5G
g79csrHGEvH6rMVlSJsHMkwA2+2H6QpaMtt8bsZ2e3Ra+dsq+gkI6bIavMCY1Qx5AFjcP94OaAhc
EmRJhXYJ79um+D6M2dDTBBm+XuU2Q7aPWVSDAYhqLiDPe1FVesyzTdoZ9n87Dy4y+hp5f5s/yQnO
vZ9Ajwz7F6nwfrElkLI0ByXHrvkUgBaPvj44RxBriKBeNHTTkTgocyW8rvhY/z/qzqu5TqT/86+I
KZrMLZyknC3bN5RlyzShocnh1e8Hy7M71jPPeKdqL/5bc+HSlHQ4QHf/0jewccg8dzmjnuI5l2bT
CvivgJ6tHZhz14Mo2HXhcAuFbF2esdm2VQWlVQJQRz+ysEjDxoY3Y1/JvqDsiLAqwoo7WmvsyoY9
CzqQ5dOcLhb/qLVVjRcvYGeGeecXyYwwTzOMat43M0OmMFoAjCzNrihZULd8rkvrQvalVX3Lejn2
bdygJ5PAuOi7wheX/RjUub4PAOWY5SE0oez3N05YzAFiIGOdCA67LHXvIO8FVX8qwm67volLK4Td
xqi3n5xSaOeUFPBijb2yrEHd6G7MzOA0N33QreeBv/QVojgAFm2xX2HcZkncOKvTiAOzwWQhRlZ5
nZ/mrjb5brKpQCYgbDVDzmkjBQLZaK/audoWysTy3k68vCaAJ29Z888jW2dWCCyG3MYoOYk9bzvj
GeeEAtWPIF/yL12nXVlFKumaVOx7yiH1kKtFmzBlEAFwI+l2bvicW0XAm8VxxEe3YAhXoZarXqBa
ErnYsZcqFoZ2tRkHfjb1wXMA7ZdOZJZAwWOwLjL3ynIhvBqxqtutbLPfghy+ytt2tPJl4Rbst1+p
zNRBpqZTq9GXO0axW1FGAdJxZLzVpm5bbZ+FlgOoB7DH7N4cSaF1vk2S2ekOLNqQkM5CIZlcf5Qn
OSyI7SmV/M3FsGFxuR6CS4Smt0rXctItekN0GyFqhouV1POBxm+SZ9c/jwtAGBURYUAkhoOCxC9p
xRzXTDFle9mpzuqze+rEZBRo9UAybmMMCLZ6pfXH7WhfOmPLMfNAbQEY7CQ7daNAcrLLybWS/nOy
eF7Z77y6+JGTIqDF1/yJlzC9mjILfYztwAumjem+70aTOwz1MPJMrUpvYJFcGRqmUIEUQVvAAkEE
MDiGoMpm4MJm1dzZvd1YvOuBx8apwapxzaTYbMuFnplU/wzjCN7MnJGLi3sIz+WtjDG6LhVN5Hle
V6EbFIwyZkLUc7KZa8gqQzogXPkruwbEdbLejuWMvJUC6S1x7tOQlk1r2BsgpwrN7TxTb0deL8uQ
fOZncEXDBmuyqAgM6Dyb6hAdlahOgpU1jK3rlvlkfbKdeXCbt1TBCtLtUEU4YYuAIDy3crBmWrMV
FItFiQh9e2s1iHneIl0wZAMBIujElmiZjbW29b7MkDC7mPSSLNbnxQjnaT26POB52rFCgvABMhBi
JDsEwMz0dUi7PnkIx6UpTmsmjWSNxxx6yhiFrB+o1o5snCVOaVGI9kSLrgheaROYj02dNPNnFGI2
HJRMeY1HR42ZPoMPnywfdFKoKcasyV6PqYYg/EhqtTbGsatDd87OsXISTbZrC4QgPsxNbpifrESJ
am+N0srwXSvCCVpTKoau1RGE4KG+zxCY9/IoK+0sONH3NjIC2bosBeIqs/NFJOVsnRmb6M8LnErB
NGGt/WNlz2FTnfflOnpnK0JI44NiIpfcjGm27cuuQrg1PM4NCd73ZB3zNNx5XVAVOwfIikfNUhba
PS01J1a/65Q2K3tHmHSS7GorzZKjCW++quiR8eRIHn2PMa/NvFGUlwhAduvLz4rrZ5ZNGrBlPW9N
grd6xbCRTeKYQ2ljvMc+kAQe4DDyZ7itDQDoYqmR1NCH7q1QT7nfeve2/iHDbp9mve2qeVlpN6Km
U7A8MsCXxZe3krtIkAawo5957s8t4bvjllY3ptrWogETwvxE20C/NOOSYeu8ONt7P6ywTacldtET
01ZkgQXaFHusgBW2k/34Mx3ZUussb7bTAv2vNr/saZHlN7UVSEjZyjBrde6POPl4uyVFVSbY0dPd
6iCDAoHLh9AZ2PxFjQo0xUxiUkrqphANKeggwgJwZMIbrncgFxL2TJENIv3OuVRydK16EeEeUXl8
GGKqsql8ZEt50ouAOrbmFHUuSJGzxFnUdM0L1NN1WtQBqiuZicwN7ROvWc096Mu5e7VDvChfySWG
/EUGTZN/yNASYhl2qM3kL31uCNhVvQ+2pyBeeC0U0mE1t3oqW6YN97RWa7V8hrmztb/mqtbeK85f
5NPHpFMjv+cs5nYImmhl8FOtR1Owyn80j3xm+XULdAqEI5xyQ2+Po2pmk4O0JWMgN2oylx/GLmi9
695OtkgwC6viVf08w9hxAe0J2Y02GU4mUKLaLYWbwC4VbmuUqJowiuSFeW9xaDBtxdcp39L51rS3
aiNZ/O34ChGYWT+4hsWm2Gm2hLPu/gzSW9OJx14X2xrA4IQ2iDdZg9ceF9cEukjTNIBIWrn1tviy
xkQlgdOZjDqJ4CdvDY3G013HxZjs1Q0ujrDt8x06RegOn88/wYM0gcuQnodCSm9XQ1gPw8gawkKH
u+WtB6CQnHFOiCtSRBvNzP5JKrFJJIUCrY6zoB9H83nVGR13gJbau/YhuPLYAnQepsfUEcP4+DOm
mpX+0TydAHou+wRr9uUlcdJGDHsbMNf20NJl4FkjW7c9NFLu7TElEk5yT2eZXV5H/GmnY0LgFjVb
YS09UdNGWifZGNWKh2FmrUDQsSvmckBLI7RRs+EPhmqdLn62ARjGbpkGDYiCw6H92cujD0vm0Pf+
tu1/FovpmHSUFGrw1AqsBM7+7O7gBM4s4H5cvOXoN/YYkCYvS8Jx0nYujO0IEAwdsVNm6Yn3Inrb
c3sEI+sgRQNszLd/qgDdFfTG5sZ1KtaQVLy6FgAHt5Aa3pbgI13He88QB+AHA3ELSoAM8RXVo/r4
1lFD58G3L3nutb4ue/p9r2tWoqFBwJ7Xa0daE7oKcC2n2Xr+Mc34f00puMq+Asaqv/fvOQW/0BD+
PyIekAz8ZeyzERt+YR480Ln4ousWWNwbj2EjK/z4mzfqgTCdP4DfORtInCFQuJlnvTEPmP7+wUR8
QxN5rgXGEsTAT+IBbAVgLpyOtgfaBrwFk8OfxAPxh9j+XxhaAah38JLWv2Ee/PDY+D8ztx8T3i2M
hjbQMj7vPW4ceqTDhMSojgTt4qtEE1O1I1I9Gb2VXFjeB8tbkLnGji1HBs5egmgmp0V2AjGIyO2o
YCPtJxXs+2BJz9yplfuuQHaQ82eY2xjQWhCPDYXMIfGHmxl4Bt0UJkY7djeNuVZvYgkF44ibtmzX
W62THD4vmp533ZAZTxbSAQ8ZoNosWkURLIhKrDdmnfQjGk/C2zQm16Ng0IuGjZd5z+XgwO+EO55u
Ahjh1hL30amDMZzPEfAhNC+KZj0bx8b8DbD3B77j1ycJYhWgLFHFCsFpvYOHlTTV+8Ar6+O8uieP
oHvRMrU5o1ZqY1V5SYTFkTq0KAUh62mO58DWrpJ8/uSoDQCcTl/m3kjR2Aqr69axL8iFkTddy9ea
LvC+C+07BLbclxSpC4QD9Xq1EpF2fp4NNHsBAnZoE04MuJz1N+iNDbfyH/eFZEwAnNtkKPsO1+Ix
MUBmYqqP1WS8EM6xryztK9pnwJyk8ZhXxbUEVXP7l010+/b5fyU0/Io+3tYlT3Nb58BaLNrc22z1
Lyg/V8oclOVck0uNAUVhbh+yIjEi0BEoHKymOP7z9X6d1b5dz6c6Y0OBx3Ac9vxfr9eq0Z4Nw62P
i2Mtt0j3mZfIyjQ7gTYhyj9re+Wj+/ubR7t96PtH+9eLvsM11AhOee0c1EcsDE0EgZsgBjgmsPHM
/cM/398PKfD/uJazYas35Lv9HiRUmaNOgzbUvMYf+rftvrXs885OzxlzCBLJNN2htJKii1JeFwiK
xLIa86++Rj5JSTpTg1L1VbU2IDwbJKP++ev93etGqRWgMoyR0Hnv09emaUnTXdXHIXj22i67oFe+
nkExn04063+Dy/gVL/X2rgFKAf6Ho+KZ7827SEpwHcvZqUGyyjNWYIpw0W/dUf5uRYUInQUOEGyX
4vXdikIjyWmHrj6O6C9imJj2FHF6OZaqGGN3htaJxsC8/+fn+Le3Bp2NO4NUxnV/vajnUaf0lNNH
3A/yeK5wma7NfPjNYvphKPfrYnJgO0HAMoFzQZ17J5PQT3XhaHrOR+mfpcN90J4lrQlvOtzXtbgo
W80s/h4tOcN4HhqqMe3Hvc53ofHdNA6iDQ8G+jZ98rQo9CNr+7CW+1l8mxC7SGonokxkphYPS34w
J03H5JjYHiKa+PF1F435zRlwuk3aKO2+qGQ9m4zzoPSPjvO5b/YyPIMToF03crcpeyWOdXIHvCYi
ebtsK9RVrClWCpHTVTNKG6jjpj09xQMiPgz+st95uL4DtWyLjdgIzAZqoQMS6L17XhvizrtmRXPM
M8M4qBTPi4mNcFflXr7PtQ9aEY1aeuwc/nA/BHniNJyYyPp711XtmTmVdLHHvjkmxmIem5xq0kib
L00mg6iyluJAK6L7nbXP335tjyDmkn6A3H/vEu2VDoUr+fIRcEaIHqpEYS0qv/pP9nd1Sd9W7714
fraXiKZekEbe0bu/897MU/5VxnmjX6uHHnZnf/VF/2NK+V8Tz/+BZFbhs2P+O5v1Ohte/5pO/vj1
P5msHsxTUjXi8Zb9wUD9M580YLX/AUKOBITVAcBro7P8TCgNEfzBkQfdgfPVBi66yXf8zCgNEf4h
NlgttEGoPo6Pm8y/ILNa7/BlNLv4ZhxAMGbhkpKw/HoGrW7pI9lp6CfT0AqjHWmSFM62fV6uYK0I
3n5z3WdJRdbD8oX1NdKKqlpLHEkJqP+WbM6bOFOI109tmI6RNarp21JAz4lkrp8YI0xt3Aa6uwJ7
IxlwquLNyuRfrbz/up5+KWT+cX3+D1x51mYV9N9X3qP8kr2nUf/4kz+LGfcPb6tJiGn0dSG8/rn4
Qv+PrYLZIK2QCeH8/e+lZ5kUMwT1MAhBcLNiWQ9/kqj/8IjBrFgSElYyXNF/s/C22PbXoAQrBkyj
T6iFHwIM513AdTuYOyrIu9OojP4qp3Sg9l49kEq2VPI3OcT2Ye8uBiuDrx9SNLGx3mX7WWVkliXs
hj6y7HdGYjUnI4PGv/ZrepocAyLMX97D/0VCzN3BnvK3ss8H/O9v6cZfEuIc3pvNhJbOcWiIGgn8
zLg2rRBCr1lWiH1O9m8u+D7v54Jk+yYcMt4rIeAdeBUvBlnlc8kdDjUqymvh+RemDKrbbkyXuE4k
Wp3WoL+lLvnMP9/r+ywGdPZGW+Mso3DmRb6DLoY0zytBl+5kgKVBNAz55dKQv7vKf6wXrsKN8TQt
34M3/e6JKnt1KNW4SjOP/XnmN+4HlRrWgaYglOB/vqP3yeB2RxtBgGQp9ANYWL++vUTXbrX2U3Oa
phqZiRnC4tg9DDYDZFkkpErJbyhDf3dzoW/RpyPNpY/wrmqzp9ZY11RBkgwNjEOklCcTbcHj4rtf
//nWgOhu7+OXzUBr1oV8vjElBf+9WyoZIpipF9bjEVjreGUVpfFpyP1qjQvZr3eNQm5vw5zZ+xo1
/zzWMt31OdjzKMwd45sBF/lztYzttxa+s4MjIr4lsdGGvnHIRJhRPst1mA7Ae5GfNIhiko7tMj5I
Cwu0GB6mXPfMQMRD2nTztbVaZg2VOFs+TmOywOqGutQzMoZ4WDRdDg4H47QHs88cF5nXElbEkjaW
H9WVULTXs7Jqdj5qDuOuCJ0quSxg2KUAe2wyr5GpOQnqtFp3QqYWMuEoFLY11iVF2fO9GLg4m0Db
qAJ5vgI9wugl5LuiUp6L4KO1yWaegLz684GMsS+eLWkVi44WSAt0xe1VjiUD8LLuqzjv1lbeND4e
3YpizNXT8wBOh9R2tYtkuhjJt2lo4w8u1W50PIVvR4EK8M5uquYT09esR8bMGmnOMBQO5a5k9lN+
qvISHGuEUC0srqVqkeWzcuX7lxOQGuPGzBdzvKztECaLnYCsOB8sy3hs8DyymYiqYY3GWvjOoZL1
cMuY00AKYk3Tfh8EfSD3bq61PHd13n5uEtMdkJW28fmoeCaltR6yvgQk4aEAoC4MixnCwWZsmSGj
qLFUowctOjgG28RLFH6PrvxMG2BnmpWn98K1mKjDYjTDGBO51nxg/uAzxgoWTOTcMLUY4I5mMXy0
ZpE91WHnDx9AElv64EsbF4BUL02Hxj3WDBcSkkNwNSg4B8eCoXq2q1oDzH2IhQq6fZ5M24MPGG95
cWQBrgXYEU3acz7Yud2Y9gj4YjyBjoDKRpwwCjmvd2FQJ+7TkgKD2FUyK8d9YaWFuhCAbPx9gHBp
yfwkBIrwWUhwtX3UtPYYXsrJ3KhBqdRJzNSpGY74YEiAnEnojpGcwyS97pQdDJFOGIzD+ZzlHIDk
S5BgzqWYyy6SVmXlMfOYLC93YRpQS5mNQsDdMsaVJ+6hyn9XyDoYLhETm8wPlSsAuzLqDK+HvkSX
wTLgEN2XIPO7W1RVfXAkqVs9tahHZOBGlK0PAzB6G6dGPTzbxRp6O4B1jH2dqmglMvJOcaWZsOeR
LhO/OjlNZcj70U/NdTezPVSMUuXknDnKBtBRSspEW7UdzGBI4eUumL2yeWS1h09pb3jg3Qqzf6qz
1ERFX67WhIEU+qgYMVVp56W0IwPhH8vQlN8ahoxIdxcciNdd6/sl0jo+3DuHM3eNcD51qzum3/YU
pY3uBFxJdIIjBsHOKmkLAvw92SSZPveJVYEdgSFBP3xUDtSNIRmRXU6d5RpUSK534B+mHFHKalLg
IoSRnxIxFRYIc7cAZaaUSvaVq/BBsBWosWsgJ4hyou6iXpdezsdRjcwn0KHLXyqzSTHLSf02id1W
Jc2R3T7c6jbV9QERuP5rZXvJi5kbA4jpoF6Yc1mK1qbvgyjcdX7Qc7DlDOp3hdUNd9rIO2R0E2G8
unWC5c5gy/VZS8CH555rrEOEQ4RV7VJAy+dLMTGIqzmQ2ijDvrc79IWBHKhCAiEGsIJzVelUwy1O
vq3CmialIrXNdRqjUqKYCksAeFdcdol9FjK4STaT16IC0K9YERnO3HMEOcGysSZqJOhlvOmfADDP
D7qViXVMoN6Uh2EEvnJdZRjfoAEbtjcyBBUTeVkYAgkc5nCKmddmzzasf1w6rEx89Ya0/TKuLVrh
Zr347YE+S/MwkDI50EIkYucrYJtqVxGS9BVDeYoPCx5+ZBvSlrE/Lp0TNQGmzZlbmsNRrthV7Lpl
9ZbIXz3QemXCfdQjiofI9/vOl8YMJHjRsbIk6DITunGuMw3PWtOYjisoIFetNUFZG61yvaxWr/Kj
Fbfip8zI4ejmdflSY3pwqJx+/hR6sz4S+9RHF6DlRwEMtuRMmPMEFYws2N7ZRNBSXe7OZ3ZNIR73
SLz5bE+IxZHoVnkY88QeT00/Gd9nswtuyL3TDhbEnH1yaxV8Ku22fezFSL8cEGPexjV+m2hIJIVt
H61s6b8yb0uAaygPJCBqEvkdjiBJzqOs7YayrMlfLbGho3WQDjy5utMfwNu6gHtl4D6sQNU/L2a6
t8F+7wZGpHuIG+lmrWG3L2VmF5eIoBwACgp481AIIhyWA6x3muIRlXzMCKY5BiSPdwq4mh5t4ERJ
KwJqYGPf1BjPZht6z/3qXnpKD1cGDq5+5Ew48vSdq6IxyOfdYKEuH7eMhwfA91Je9oae9q0xqPum
MNYLhqtXIM2HHVic+kqg8uBGIRTS26zx+pNb4vXhJ2gtM3DwD2CU7WdLif1ky3uN/cytCpYw2Nvl
7H5vFiu/6aHJn5u1mN1YhaWMUHfod8Maqh1CKHWszOKJRSHohNgqeLQRJt5haHSnEHM9d8QI1wMV
pIu89i64hfTcRhWXE3f1Pxmrdq9qhgCSKUXlnBt+L3WU19uovy2H9rWZA+urYRTOqzVYIjn4yxgQ
z+bnbPK/5/U4njvhat8iEGKeFJSTHSSn5tVdJEK9U5cvYQxsNlWx5bc0ajToOhCN3rA5UwiEtY1e
POtEm9e5LmGltW5/bgQbKTSb1iDdD70wTiVwv/1qu8g1Z0yjH8HJr/Io2YmvWYlS+xFvGe/O57lc
18zc781ZflW56XKwOGl/oRgNX2mEAtbbVrfhpYOHzsGCeUGi1KDaDhlmsa+blmyceJRubnFFCrhP
JNVpCiZbMMoB8XNArK1mZNpYuIrlcBCHCwdQNjZrTqPNYz+BBtlDc9Hs4EDGEhkRaz8BILjTY8ZG
LTP4kocSmiCUbdgxErbG4uEZI9CIQri8xyyERqPrQTnyb9w2K1RMiuV+1FYAdnCq6vESJu3wEZ+g
LvhEEtQ+B3U9VQ+FKsSL6pkSnphCo34ApnDW15JBfBwUYzvepV4DaF+tUBpu/MZv1+PqFGF2Zjjj
MCJKagvnG032zj5bEAX52IIKrj/WSzicz40QXVzNhsDqoTBlHa1hv86xHlPcsBIy7IPOrf4BDROf
OXIOn3W0rcI/FgiYV9FkquwjfhHoeBeW29mxawNkwtGMm4qtOVOfEm236wbnQzyASV0fN7XVfFd9
Ol7lkq4NuY6+twfZinvDhXCAi45Tfp9TYdL5syVi1EjjQwuq6lzdmt0SfrQwVEiB41b6ebMh23eN
JzevJ2d4gkoiWYr4cGAVZ+L8FkPDgOQKL6wtgfiHYQrsfpUVwMkWrP4I5O4rFLfhrumq8RQWW3BZ
6j47oB2tLpLOwgWLGi+uYAew/VUzfgBut3wFbeaPUV365aVpAFFatcWMsGPA0cYi0Ml8oYKElFAM
WZJ/gSms+x1MGQ+4NBTkmyDPjUevBV4Tk9RyJmJs0lQ3ZaKK/gioK/3IjiXbbVU/PDO4A7VXWsWX
JgE7GwG0Sm6Bh3KumOuDK/2aPDYb7MsmHEUX5UYT3tfB3IVRASbiCTBqI6K+GiuUWpzhovfaMBZO
r7vYKaYJvJSYjpkt5zNVhepupWpnS3vpuerdeWcalY6zzEsuvCJ/xm2RAgoM5YcGy+aI07O4ZI7a
R2CLsYoDnzVGk1TWE3rnJZJSZBc4NOHwJgYS7Fli7TRak/ehVeGdIpwdwslCktpvm+9z1Xo8B+qf
0yBIeatZN9EgZP+spJZPNj5PIDGbM5Bzn0yRXNidU90EyjrLk+zAvENxjlfAGkLYmBSHOwyjLhAf
QdylMM9E5pHPYq4Dp+KQATCLjCBHwF/cYC3AsRMSUv0qfS6qMo1BRYuo0PixyMQ8hEsDH6f2r42+
O4D5dUDaoYuU4sMElW04epb6QKbu7EZDHFPTlgd8pzrAJsnBzM1bsMj4daQImoA9yb80IcaHwlcX
buE84tgonyCvIxgAXAcS3Sb5E5L9k3ShM2IFtwtuGT0EcgzsVlgGkYB69WEY8Q+sUrJroGI3si0u
iBMdXovdfGosr4pS0vuriiYaOE2EuYbNS6vk4cTpOE/3GJ3BnGrkCeF398xo3eloDMVDQ9oVof1w
HrSS9zLksCSmyTpBTWgibTcfcDc5BDl/m5QYxE3g4Q69LudoKeyHDngzZyZZHnarYv0U0oMVDrDB
qZzSr3z8shfoPW2G2QgPtvp1c3Gbu2S4XQFoA5P0i8vWDw/K7kXcWPVMctiF50XINaHGJNFcyxdv
Re3bdxsXKNiSHapySsBXB9neXmqM73R3Z1bTQ5oZ7QFfsKslEP1Vj2XGQ1/OM/YsYW2cOdpK9kNb
mI9Ak2x7l2Oqk7OO6wnd0sE+w7pjAPbWGrJHCi0jG61NRx9l1k/PtIwbyQU7+YzjX8kJU6ZplIT2
NdzP8tGu/HE3kRZlfN76Eoji1XSUoNUAkBXXQsHOIe3HXcmLgiQ5dKNDsdgFzechdIurmbJ6t2Yj
TGO72OdN4h7KHu5YXBhMuMIPIGM/ckYNkZPN4d4BCrTv/YUiDo2YWLXNzVopDGc9M7jyS0NhB29h
kkSHAaj4ZLzaBIdo8iZ9vfrqO1vtslbLfW7XfUxOdyUq0ljMFXvPP6M5+ED1/Qgq3b8Ma/VUDPkY
DbYG6QtsGwEOV1CC0BXUxjP2JHtsEocPCvZxvse8T5+VBgL3trafc8z8Yk6z73ilzLs6CA/UGIx6
5yC8wZqrfhCTVZ4XuEwjUcY+SYcSplM1FgcvaZE4LNp7r7F4BwI7mUioqf62wWBu/WEkk0uN59GR
yUXJ9OoRZXJY9ml6yoqOgxF2A+CN1KnuZqt3Yo+CNXL99KHo6odGFvYHoLdPoZfh7TQK+9xvZpgX
BGvP8oGgoDR558Of/ETHqPpaFfIshe53Dc2fA0aw6urEvEiN9H4o08/gYstdCZEnSvqEkOsP4rNI
VPixtnJfRIY9l5+5xhnktHQ3wuP52iEGdphIeoHdCY3grNF2xwJIDCWSKA5EZIcWFB54T0WmxrNK
DNVLYbrKvvJ6UC97lmsS0h9IAn9XShwVbW8Vh4IGlgVnsRH7wqQ/nFE/3Yi+6O5wjpiKnfbwSUiC
QH12cz4K1oF7KlKMTYYxV1fk/QFYtfJhAALMS8Aq9kVkpnctwt7joebVY4l7LsQl3ZbHJN2axAsJ
/w2INMaeLb1xSVUBQA0mPZZw9OQFMhhTd+o9e/7qYyhMUp3ypivfO68Q3ztBJqvxmzRXnCPyvjtf
ytFcYK/m0/PYtIDEydPc28btKzjsg1S3xbo8pDThomnx1OVQkEjEniXSlfm6IcYNd5gdlwFEhVyq
MIvZnpnCzxgRqb0JfXLXVAp7qjUz78Dl0lzz0lw90WdzPynRD9fgvs0mNmu5fMesdN116zI80GJB
7sqDSEdkD93hQGRrwAFq5Pti3zMbLFN6yxwvHN30X6Co1Z+U2S9VPCLdcGc7cy9Yv8yQYnz+MNKo
LWhpuzXs5KVfp9iqaaychwhct3k/rmGRxA7d3PXc3dqu2BmmZrY3c2BKwJ+dKRp8G7Nxz5vDOjYY
+Puxu3aOxYEdOGNkOiKkgUbyiglQlZYYAOBkEPVrYvkHV9PVj+SAvDEM3G0WzCAgv8ReFeuu1ZE9
IM2ix4TSR4Rn2xNKnU1d54wH9LLwM3F01n6f+zBnh2RT5x0rFy+3qEsnixp2xtzI8Gpxo2dottFS
j1OFA1DYfbS6Vn6G80E+KfIF4x3w4zPNWYqvlCrGUvdZPdYVFTBqeGSXKaLufUCjCoIyY8CoMRsj
x/kwcbrYw7LC2m1ylp8wx0RsobSm+dlIvKE8Oci/3HWaZUXAhWwfdcBX/WiwXKM9wyg5DyGC4lN2
KILSZbowkfUf7GwAquqNG7FkbUuylG6Q9a3tqPUrMEg9xlgwBuVZNmnHPJiuLI6lPy92NAdFfrUU
CXgadOndz9hdTkacthhSntHGnbAAx58LGkjTYV7GekJWADdmf9wHsNnA2EpfvyCUpvEJncGgwLok
y101TCTkm5OiRupL9y/QdehFBYWbPa2L9sKd4w1kNzPOz9vTcB2OnZUuDn45nBXRrAHT7lAqwOqx
F8nSxH3TjHeuUsFE5t3Qo+FL5CvC4qV/Uwv6pPuqSTuySvqt5CA2fcMnWont3WQPwmBF0LFm6WZ6
OSAMkx0TmuiaHjANiMgT9vDcjK03s6DNud/SjxqwQY9eGxPWBm7IgA1AdgqYDTx5S5VVFD9FvkY1
lJuPiLTPFbBlYU9nJgf4101ZqtzDHbNuNv7tK5vOMSJj1KBn1tqS58XQtsvOT9FkigPlQArop7Z/
RMPPOUd1U1wq4OpEbsOWGHutOnhu2ta/qLrNCD7s6gnFAlV/Dun/xYnunqclA9tQNH7SwqldZmzT
Lb188iZXn1IP0ha72JFi1yZ1ie8nbw5JGunTb4K6PVyvjtUb1wF6qzhkQsmdcStNUTEha6NF65aQ
7SJzzDxrh8DS+gKOQ17RD0u+6U5bHjlcPQ9oXqYhNpKip3JZ5oX2voUr3Cc3sMcXe8CsB0xvFRDG
u7Xhpa7bXKHAEQwr4XoM2qiHecQY3IQRz86fA/MwTrMQex2W/lcyRFhUZu+rOyb6BbjJrtGgnqtw
uvfMGtcu5TSjx1HrjYfR9sf6tDD1Y1FOQJjiIA1zstPUMb1bbzuzjkmRl2Uss4JSuZEqT2J7nqB3
jCF+EnEnakGgxa0+2HfQYZ6HNrfUOcSg/CO+Z8N94zkAdZA2sG5cesxjlKR6ZNuYYaZp664tmWoS
yhDS5WBmpGB+VlIc9d1XmKjmWZ3k23VLni+kpoFtCPYdeQMLAg8G2V5eiX1oj2sdd4mXXRLSySKH
oSnQt52IL5FRqPW1c/1+2LWWKKkPM6DOJ1DN4mwVnfXd172Du7uYhuHV3yRpzlo5u/N5Emb+ySim
cN2x6l1KeSQsvrdl1wyHsdKzjGF0cHyhZ93ctm1jfqQTPLyws0ESBUD6v+Ekyahs8NshpzJacPmj
rMqu8hkyaBwSgDi2ClE9QsyuP0rOEYHNoZrBIWlTfaOdncDsKBDhI8lDeqxQwGrjdChIlOi9gEZK
YZ5YLAFV39RlYJc7y9A0N5LBh9mIvtr84vmzW+1Qdx3XqGfSrmFUifUeNQmGO1YJ/wFqg43tgEhM
gHiCovR7YeeIxGK7/lQEjsLX05Qu/UNLeo91lhAUM7b5c5tnoo5xP82yKLUMB7vJkVZe5Gudfiot
nzhnG+gKRs2sHevYW6l740Lb9CLd5h0nmSoHMxLtGvwv9s5st3FkS9evUujrZoHBmRfdwJEoUZLt
9Owcbgin7eQ8z3z6/uiq3jtFu63jDZybgwZqT6hdGQoyGLFirfV//3cAt9qTVKoZDV0qTfbrPCMd
teIUj8xVhcFk6yTwP1TXRGSQAtnyei5pmv+YQL2qthnNm+cGVTPPNaPC2jMhlVF0tXtR+6S89eOe
BddT334hpuvktTImAJvy0bIeye3b5wapmGxVZDgiOXo3jBjaw/nMdgQiPkn9AuUXDAK73CZWL1wT
E7oG+3FJRVyb5iU1F3RgX6eBA8+h8IHduT7Xf1wgIdwmMpEbVBK6dhQckVYcOgYZfdWRmpYPN8yQ
WKxMWJzUMiwJ2nmjYnR8P/Va9Q2Brf7E6srG9Sia6mvGXeYm80pOmj7MJz4+xD9ngxwOwCBMaoob
oOHg+vRSJRRLPT+9rBqLDSfWGzGRk7RIOA3QwiugPamcXIUWdAiEvI3/VDRB+Q0czxyYDwpcXAPf
ArIMuKNLpHiG5qsWmTJ5C4yvoyufanD/GBel/0BakAdhwPABTENrxpOfcC24rbXaijhZYXqt+kqR
+00H0o3iUi0qZZtnRVdDv0GnszXrRFW3MBhLXNtmyz80vki7WQSqj5lzVWvfuR4O8AnisTMugjIU
+DLbqInqTUV5E6V1bErFOhPJSKRhkKEk6I6YZJWUfXKGG1CnrkTH7egS+5j6ZyeCRN/aAEW/UU4o
8+3seOttfCpnJaknzrI9h8Ross4TBXRV1GIKikmnyLgscIZQ7VCndNOwOn6g7y0mB9vk+c5S+5Qo
S6UmfApLpb8wA33yHUJiX8CIINlKuKwr+dVotMwg7IXXbPx0SO76UpjfsOntDZQrHjc+6sFUJ3ia
ZbajAb35iqyxz89jBbPkzQyWI9wq8ix1fBQd2YqUJubfU8RGuucmqnjORN8gKruxEiwKJCf5pWf1
2XMDTr6/SQ1psre12dXhNjdC6buhBOCkIDcTqpFznb2hA+wDtwZL6yd4D+2r4CCUiCErw7+hAMB3
XiMJtu9MGgWI8geFOCGUg+kylceOZLblmQEbh4rxNKoUPV93OilpR2u8lgherrQ9XcXhAfaSQOHO
6j54aDt/+orS4KEbxPo9ivmo2GZFOlarNqpIDXE5lBO8hewsWpV6n2grqq8yx5GPh1tVBHV0yePV
xVptSAz3+SzQ7i0hfqQYLsfrKUPw7ORDpT4SfGL4baXN/Kh9Ka/XMyzlqux1MoSeb3NxHtrRp6Zt
aWMB6EHx2FCos+6JAeoJ5RIBoqPjnJ6twMUloNIrQzkDCCENDjMqzvEGLC0WYxTf+pwhJsLZnsQM
1WJhrSApCbGtbOG5XA1smtDG0LhRbfqpN6kHMaKTIs1zSsSoT35A8oXb/pSdaLl9029EWwXXIBri
NU0FYr9oVtEhLhltkXNba3v9uyG349e4bIav+BxS4Azl6BR0de7SO+rpmBsFefxcqBW6+JY9HegT
o8qUpGaneaJ9DGQ8QqldG75UOPjH2Bb2ox0KQVtw9XHDDEUWsVWSSifm/aaPhZ+h0c2oANimp0tb
zFud7UIotrcQxkR3xyqXnKK1yg15vOyvpj/a9d534XjTdYReTYZpqHDvm/un55/yW4cV1k/GSHTR
7EwtMxDMgie5JveX7D7ul3n7JlVBgoC2climUH0XrUBGmadSL+Rm1ymcUbATkpWf2zAtQq9wgcIE
f3XR/o/TevsEGQ/7EJr1CHRpWjueFttsQyE1bHYy0lqH0qtyX4dZtQJKpj18PLUF8NCkwwmuJsEV
/0mnk7KcW6yXphki0YOFEOtuONGw3A81sGAauhixt70NGbTszByhtApLnxxFdPWhUgrz9uOf8t5T
VjQLaiS/h+h38TKTglYBqsDtLk2jvaznL0Hef/ewbt4W8r+wblRjpu2pNHcpS5sf6qaTb/pWs1N8
D0yDh8RZwnT3hL7ovdVJ7yRCMkMHp/XKyPxtdVYaEVkTVQ3JKNqn+NLaMzMT1Ym5vPfYzNfOOx3Z
jakuHlsQRQQ+bdDsRrwyPLeKbam+GqGJDWc+6bkcJHpPtffjd7VcoXRtoiVAlgJPVMczZNHuZ6AD
l+pikF3uNM0vk77igHaBIYg3xSh53z8ebMFeNUlIzD149KnaGmY2+tK2D2fruLKsenCp+qWPGVw/
DndTjqBgyPLelnsCIwQW90pd609QyYjmUkPdeVkcbVDAF+cK8ePNiR913DP9948iTGWzxbIUvdPx
R2rJ9DuSjxmw00FqWydVdat2MWl+ZRrX3CQKgIRad6nlNIKYCbX1BoLhth3DU5/wO+9CZRNkq2XH
peq42G/1CemRHtaADobad0Xo5b/SKOqv5cYwTki8liuaF6HK2NjO3b+aYOrHcx5GM+vpcZtcixLH
Oq9bZY+1sfJJjdU8Ci/atuduZdlcArP7hhKNNtmDGxoy6ciuCy1ir9QefaQNvQhONHq+9/zmwWbd
mkb75WItxwrE50R0ozsB3qMTxaeRTZ0uLN8s3Y/XzDuPjwZ7i/2N5lI6n+dP+bcNYbCBWpmT3LiK
1dHQosrkAUQ6bD8e5Z35gEDlo+SsmgV5yvEoqSD25zrauFqT9L/gZVk725eHZwOd+olH996EbJNt
R2UXMPkmjodS+54qmUZ9VdbkCTjM9E1N83zz8XzeGQSQPo4PiHFoE1824jY57npSYdduORUvUZjZ
mxGfrc+/GhOpD9JImYgNy7HjmegNuoYAMIM7SWQ5AX0Ghyw5Cad/byqzXReRCi3afK/Ho1ikiNDU
auAmgilyJivODoLkyOcXAGIOG7K4akB4XOqXEs7vQqqC0a3HXLkOBZ4+61oxpPOI5oFTtofzT/49
6ORjRdZiyLKCUROq6MWDU7NGbtWwGlyi+Y48Ek2IsqNkI8pLvx27W+DtWX/iyHvnMc6SSMQJNm0K
LPXjx8jqjit6TwY3iozxi8Afw41GzUo/v7ot1IDC4PAmOlIWU8NjJSXzSy23o+u9vC6oQBkQqeVM
/mTn9/wM+ZeClpXjDZHG8XxyDL86LIB71zSG7kcv682z4Hr4FHbmdAIy/HZzmHVDKqoO3K3Rqi/m
RIabTCAZUTe1dNVVYe+sO3gGbl6Qovrsd8tNBDEdcQKiNDxbjmdV2t7QURGzXbs3ogQ0jP0jsYP8
5eNR3k5IkYmtBKgd7Pg4MI5HCW26TEpzFK7XQuFJ82w4U0rDgDOc1l//laHYJNjyLK44i421GVoM
zT1duJpUgL4N4eOkfdw5phrrJ57dHDwcf1XMCgy5hS5HGKR9jmdF9qINZC1CCmmT/G07AR7NNhPl
sQLCBmwwb+6yieYFj2LFid3j7cfFJYCv2eSEJxBXF0PTQG9EnuIJF1/d5Nae4NyonaycuFK9Mwpb
kwJ+lnsbybLFOqTsKeuD8E03JRO0yyYTd2qlOiX5eW8UNvRZF/N6P1yMog0GrRNJwCgQZB0ljpuN
jJLg01ERxx+9WhqBIBGqvPh86S/ldQ2yyRMLPfp9e0OMIJGj8bPyF1NXLeI8Stk6a8Ja6pNp6sVL
EoyiG9R25FSjBqZpUE30KHH26ffDwUHiYrbOmY/F5Rbb552ZaaM+1359p9LCbCu38vjpHVab3dU4
2VUuL8ryi6L8Xui2qHRXm0uT/oiEnY5f5cTH9HYVIIeyAXkoyrzSzMX7EXJKu53d6G4ron7DveXZ
CyLZ+ezmQMZFRmgHNmQWmC2uAxK4Pd+3M92la7W59NUMCr6dt9xEku5zdsDz1WP25JiFe2x7fKKL
l4NDekFFxtRceW4DhaweDNDEVLX79MIG7Y8gnrOW1ACn/PEuFHYemvSk11wFt7vVZOo0ctFoeuL1
vI0gCOzoMSGTY1KuMxbnhOqnLemQgtmMln5Wa5JPrjqQ1xT0sl0uD/KJ8d5ZDjqbKqDpOZzk5nY8
K7WqNIQqsuZKnJKodKxpRxX/lGvh21np5OIQqc2WG6QYFouObY3zDytoN66yPNz3AFAygKSxJ69p
tx+7Da2nTXzi5jT/9ONjg3Qbi4M1xh7BOjmeWqq0nUUFXneVoRXVDfYBLYn8tjXTHb7FyMEtvwJv
kHgqmjaLpLp2lU55V5/4rOc3tvwZBGgK5BF9liMu3ii2HhYtO4XupoAh8DmjJ1CXcpC30MavNdEN
l6Vafv7cIhGB6oSP3CaGXwaFJb5KUR0nuhshQ1zr9KOvRda3m48/84Ub6PztWQaSa+IZvJXYG+fV
9dsdbspqKSpDuXbDqqdxszL1YtjSQjxLfDLL+2LVeYzHAoBxzQlDikguTQ7x01hZkthDa6SHxsgK
pVjrgY6vUC7n0BaKxhy0/ZjiHdng9jesp1gz/A24WRoVbL/PoFbBjaEYrU9GtxckYNtPvzMUgRxe
/EU+lZvw8bzipi6By8OJBRVaOWgLzvyUiHowR3nP1Rt8uT+GJ4LRt98IY2IRQyQ/C1a1RUCFahwA
GkpOF8+L6YZYXoJ5PdqPIrW6Z6tq1RP3hnfGI0jktZEnISP3Zjx8UAJllGq35c7vtMjDtjBhpc0o
6/rBoofy9uPF8jY25SBghkyOzBwF0uNnGg5aGieJVrt1hf8kHePjKqE/mb5K71RC7u3UkBlz/sw0
IzyuXxX+vy1LQnpkolLCsiyr5leS+fIKQaL/xePC64Q+wOePp/Z2EyVvTFTFQScMjXzG8dRas6MI
7MmVG+aycUDzAk5C9/1TuZn3hpkhB8TAWHWZ2uKkS8jlT2HYV67eDMnXAVHNegYXn9g234xiKFwf
hJiNXmd78MU6TIpgiBUat125zv0zQhYyJpUw9h8/sjergVEIeUkz/GWqtdgVUeTMxd+6c6miJjtE
csHOtkI6aZLOcD8e6r0JUa5gH+DyaqB/OH47yeRX+NgrnTtg6HEfp6a8l8r0lBvne6MYOI9rmg35
jEd4PEpb0yaLyrNzPZkeL6vtNGCmadWc2JneG4byDslNwU2Bvel4GDpaWrOQADjTBqRtBh/OTIID
9ieT9VwSVCx/ZDJVMyRALNZAl8ftkHVJ5+KvQq7WKzvHauhy+PyLMbkkaIyjwO1YvhjawyNDs1ua
5vHEpV3fXzX9GP38/CgsYzzh2cfnUtzxExsBbDYj/eMkg4OSpq2qVi79cEi2nx5mPuH1OcLBBEqZ
X9xve443SUR1Q9i5Ywky85BlqTGcYy6RFp8fCEoEewA30hl8t/hycvxNBZ2JrQuM1b+QaODB7MYc
TkS7c4R+FLWQxafsRnaOFtPZ8vl4OqqMUMhK89aViLijLf7nItpgLVRkF3CulSuYjZ150dcd9ndK
DHrz8x/tfNsnz4QcRNeW1mNZhxqpR0butlWRf1F01Ilg3E5lU1/T2ctp0npmCE6k13P3eJpoqIfB
GJlmnqjRQfG18CHOJNFuMdkIrgNloLipW8G3HHrEpqowcNLj0D7xrOdnufgR5O5xVCd/phLdL77p
rovJzwDQxNllyr9gUJ1vaZzz9sqAEInmhrK/wlMaSfnHK/adLXhOSRGTkr/hkFx8GMzb48u0OzfL
Oh8nTlE4st5JFw3SpX9hKLgmXG95qfSCLG4ZempbiIpk/D106ld0uvT104iOFdK4n5yKfd97nGQp
bd4nK8fSFo8zG+OCEpPo3NK2ot3EQXyeVSOQAqURBX5GJS8aM+vnj5/mOxszy4hU2JwmEpyfxyvJ
oq+T8nLXkbZMxXXktf0ms+vh8xvzfKnGLY3onszU4kGasT+oGCD0bhP39B0Vcn0WIJI+8brmN79c
kHwOHDFEiPO2eTwXvoU2jKuK7R9bqB2RggXvkq6JfKUVdIk7mZSFvz7/+OjekUlIQBrhqz8eclDH
Ei3R1Lly6cVw1WhpRWlgfPtXRiHKZgDu1ksIDbbTGrwDDukRrfEee6PS8XGPOHEtem8pUGz6xyiL
7EeYVpmKMKxzC/zxEP3T8NP2iu18di6qDMhIn7cuig7LpTDQkkQPZti6VFvzzVSodLMKjCk+HuXt
JkERlaVAsAFKjUT58XvBI0FWKojBLiSrLX27WOdmkAxiP/50HocyoEbdFoKiQr1z2fFQxFCCZRyc
XCgDmOvg6biX6Ys4Eaq/PdfAgPL1gBIzZb7VxeaQVKNem14M6mWYDI0WT0DLDoJYwF5IHLNvlidf
eWnnIdBI8lPWlW8XhkoISmQFi5ROlmWHDrZ3OK8ExAhmjXralyA1tGNfnFh+b7pYoAEdDbPY2KNR
oTgIQ9a1kFJTiIxGRGVkd9qZyO7jdbpJYxsb0qpJV8E0BShoaCyeoGd8/3jxvDffuf+JDYvWJKKj
48UTVj6LFzskN/YwIUJ3rl3bUm7cfzzK2/2eyxeyM+5FBJMUP45HsYrBruR4bF3yOX38BXc2CAdj
afXfOV2GswirFWtT6TQvnzi335ke1X9j9kqm+saaOh64rrK0sdS2cbveLy+NxpMcVY3NEyv2nS/w
lTrG7OhJYj8+HqUPIi+Flj5HQuBkowBdTjKkmUt/a3Vi5bw3FBUNevTInFFAWgyFMYLWdzH7PgQr
9ApSAya8pve/6oT12WwHeSPqlXQb8Qjpz1t8h55ddS05t85tAv8CU0d1JQ3iBdumLegx5cS83nlR
JO/pNSDUwTf61Wr0t9i8p2WS1I3SukOcF9vEK9BDlW1QP3y8EN/ZW6hXEknN9wzSxIvvDjFX5Cca
d7NxUiABREG9oYPWcLRO0r4Go8+1sDC7g9Rm4Yma6TsT1A1o2mSMSa5Qpj1eI2TajcxGUuAC6yg2
XZqN39UoAuv08QTfWR/cCWne5DFSaltepZJkog8OkpuLxn8M94pER/VGQXldOjm6nh8fjzY/ruMo
RKXWR18aW8frt308KeChdpcgkXFrX03XdTVV5do0yxEznNdO+aELPfPEDN+OSRJ8rsOxZ1EPXvbC
4UIRSaAfARhVtIuS7KnAllrPeLH3B22IxYlA6+17Ix6mAQKOm6CBbIm7DbBOrMqSPGOgF2Sr8Pc7
5OSunI8f5Du3HLyb51IZPgfMS57f62/rP4ykoZLxD3FtK3ahnT3KQxWtgRy8+L6x0frwp4Z7plNz
5Zul6J++ys2jk0mdVw49OIvRdUnye2IU9mc0kL8qW6nPoTCNXz+e5HuPkmK0AquRp6kuu2+AOSG5
6PgEIgq2awxscRTS6Hj//CjGXMMgHiLpvSxFZ3WT1xWoIteSVP8MqIS9S3pxYm98+5nxMRMHgdkj
g0nZ5Ph19ZWN3R6WdS4dA8G6jHL9uY6SYetFWnT98XzeWe8Mxa2F+JHXs0wnhY2c6GbUVm42VWGN
We+Q3plWIas7XenMm7SsisePR3x3cjb7JCErvFZ9sRrCGn96SsIVXkBmdGuH0DoQF7RYsSOCqJsT
S/+d0dg+qGtZZPHJzi5GE0h4p1Sua7fS9GozYAPvGFE+rrxajT59TlO1JaqjfMtfBDzHb60AWGEB
n6vcqGk1uvVEdE9P6LBvPL88Mau3EQ/NbJzQMLLn72pZw23LysukgdR9RwkFcxFMOKorESttuEVx
VEaX2aDIz73sJdOJZux3thLSghRBZeJ+1s2SM1+WIip9jWBLmEV1Jctle95Hji49hF3srxFBGQ6s
pmJd1p2DDtn/9P2X4eHbz0PPgeV8BP+2kymBUKpkgnoFTjTAhMyT3TCIThw8bxfNPIhhISZhhyda
Px6koTYf1EYLeiOgStggqNm0kY2mujxVF327aTESeRHIr/w7LNnjkYTVI1E3JiBe4LK2fk2uvSxQ
oHz2kyMzQTKE6xstNPoyl4esUk3jgvBnVMQspJxlilFtr7EHjk5sXe9MiA5gaiGkjaE7LzMHlSrV
SmlyftJYFf8IsTbbd33ytzH9/+KN/42O29/e7Vuzlscwa/7YvSQv2eO///F/6qcXjJHy7I/H7PmP
Ozbo5jH74/nxjzV23GzLv/u58Mf+DeDW/mQbJE3NCaOxCRsmweJfhi6S0P5kDyMTSo8+kRf3439Q
kCXzT64f8zk+W4NQVzY4Sv4bwK3Jf1II5s5AGENAo3+GgrzYYXCSoYucJDoXZOpPBhmh429iGlIa
M/PgIMewRJGN5TJsxQxby2xXZaJL76HPF/lPP9aGwkNwr1bImEl85JtIMYPgFEb49Rb3zzB0Tg0T
UtCJCKtAmVslFkcINZiRajoaTFqn0F9bZQvtsIsK9DZrAzJM+CR1aMIDcrZp16qretLtGrfLSZUS
J5zt0aXNYEzIsT2QsCf2w8Vdn157zVZIz+C2Q6MalafFr/NtbALNTm0pcEaY0GOy3ZbKIcYTKiGR
MnYogrOg0oJo7c29idO60ROrvIoyyAlbBBSSeS183zrlJvMq5/jtqenz4gLZZVMSpVtGWd5IFBV9
7cwbrTJU6uOGLVsbzsG7Ii3eIJOULKS2hjJBlsR3OCsfhl7Vun0MLhfDHQEg0LDWag/Rk4YuqEwC
LMFYR3c0sJlfBcqCAbotmuBAW1edDleg8MQIAOH14/p/sM/c5Sl//X/D97f5uP9nyLrbPj6/JHlb
vPy+x8z/zN9bjCH+5MamoCIgNuEON39Tf28x/C1a9TjvkKAQq2PI848tRhh/0vpLKoDOVRoI+cf+
scMI/U+CU8DTSBLmKE5TP7PFHAe9XI+5a5FSMVRbmRu6lmxpo6BlaMRdzhlS8dWDqbjKQXs4dIoP
YGilE6fv6x/3z0/hr+HmWhq6HcI1ko/HG1oFgzmHnNMAedCMFfur1Wz4rPsffjq2h6mvyx4EcASU
RPfN4DknFs52BQ0SeznGbBoIBlJXJD6t8r1SKJaHmSfddHTKgJAVo3atZK2CD6WqYzsSMWVXH9XK
NX14RYlXwiUKy/CAkiM7JImi3AV6WoBpaGAQ253S4Gcs78dxAmBl6B7YglE3y61vjDOtCyII5EBs
B6/7AFHrSrW7UzeQ13LM8vFw/ZijH7pf3yg0JGxuBYxjHo+dlD+yKi3ujR4N2cYAlb1WQOMWKzrB
TXBAmfSD/6b5W0VLvAYATQM/PsaXGUfliEdgDnIGZBBKgwOLw4domeL+EYfcbIB0VnTtZUAPDL2M
y1UYATJYdVMnNkjmxXPddVG0bVvbOOCNO+6B8UOZaTJjN8gN0E4T6ciZHNawHHCZP8+7lCKhOfEn
mTCmsAWnswujliD+xt66Qj0jV85vH9nVX4/kd0up1zbgxZMyudiiL1BoQCSPfLyQJvAxBdLF2pGH
yVp1XSJQDPskcSXfgnQB968418tackVvrBrRot9p/Q3YDxgEoVDOMsxibxs66l3M/2CBA6JZybH8
ALPCd9N6SDYnfjAf7G8ZnNeVT46PzIOl0IQn1MVRnvhmX8QKJsBZBi+RH+3tusH+FlYwSCgV1pj+
ATODuxE4GQz2bTrZupuQgDzR6nQclf79OyzUx6QcWWnLwwhIAg42ut+AzWzUjS55KvJ9KEcnpsuu
9na6pPXZ9mg3RCR7/H6iqCytJI4aJ8YOalXr1QATuhJO4gMWqht12FH+MDb8XmulTr53iOsID+sc
0p/AzP7U03+7zdEqRCiHLGNu0luKWfXUy0wlz2sHYnmJ6i8p9r6aYx8U6P3sUtmn17JKS8yGNHbx
GCkTVry6cgbwI7s0lcbFuAwZeMSfHqz6LvMu+rYqT3VxH19l51dDXEXAx8WEZs3ZuuXoQjc0palU
nlw7Uz+X/OzwYsLuszF6+dBal83U/J0L/tSZ/qHpybE9SvdSNUBq/8C9p/4DmNDzY0PAvTzo59Gf
cm5m9Ck19X++/m1E23P8fvQ/NlkTNuN1+1KNNy91mzT/7VMz/z//b//m33H93Vi8/Me/Pc0C8vlP
8/lZvx/HFCV+W75vbhJ3j1EYv14Y3vxDfx3ipo6pDoY1xOFcgjmyiSz/OsMNrFJINFP1nXOJiIL4
3P626dE4+OkGRW5FoEyubzb3+fuSoBp/4p3CMci9mioNf+JnjvD5YvzPrZDE7Nw7hqSL7l6a1bhz
HC8bTQ+tpJhU29WsAR641xX3TV33Xz16EC7MVlLOm6gU1/Scn2q/oUeemR8Pzg2JIgL2ZEQjb8sk
eKXIkKoG4SqYM+4EZ8I9czbbM8B0nth68pRtPFqSR8fwjKbbJoV3NhoZTLdpTJ7qCi5J3srqdWtN
vWsNtvlgB5N/K9tWDb8i61W6Z/XAgpAR+tdBbiu7XlG7ayDFKW5Dus6WEjRagIXBNHRXAu78T88j
CxMlKB3X/uCdF9aUYpycAURT6hVw6uqnAShuNwBf3xIdWY8D1fVpJTU9aIgO/1+icV2HCD2kfXSw
2a2lAYg8XDAAWt0MrQ5qLbzFrVc9GzQr/EUeNGn2jZ8KLLZ6v8LqWWnTa63JAaFAUj4ves+/EFKF
frDpYIYSARWXajRAi0raonyy+6m4jXMq3E4ryuApBxn1rYz8bGOi+HdwMrf9tdb4ekEHjsY5NlC1
FU5Bauhe6rv6m5b0MMnjZJo5s+QzUmzSZWVmpkbxuodj/8DnCmEb3BQ4IbOPN+aYWhdWPmR7s/ai
TUd0uvMhwDqqBcC0qEZph4FxdDVacY6Cyg+3qSxHv6DeSJusDWhn9qIKx2ZfaSE/mcqF0qiSQ0PD
cCFsr7hLzFDa9pNc7WIvjkGCAAaPa7C4ZT67L/f98L3R4RGC5+/S5wG/32+T54uzkcvRRdf53XaM
1PJBa8E8q3rn30NwABcRTj4pUkRzq0FEMHzor4lXMYiSZ3Le+qWnYUbO+sFRVPILfEYDLN0TiU6H
VSRXB4l+/C/F7OM3Jh4HUqs027AI68fGsh1o2l9sudoIjZthBv5yh0K83hOulddNoaiXmSgHJ/XJ
7CWF/8x+IR0SM4/X5ST8bZDJzVkmpdoWJJ60J+4RDxSpONZztXHzUHSwTOT0R6w15nVtjuOvNFSB
vWnxGN4WQJKndR2OLYgsrXEKMXbnk0V/0CHL5fG7GTfTSgbhba5CMKViperNtFFVL92mmV/sYSfu
waM9wZjxcIQococP42fJJrIy0hEPYRV0odYBdhLSeKUbkvWiWs1FAE2+EXa+0bthW+r0O+s1xVu/
Q6w/8cg8rL6vwLjEjgFm8AwD6Y3wcbEOAu/Q+OKmqDVwxemEgFjbt4OHcqFozyO7TrdZmq0nKC42
sf5KjGX3tVcEXC/lqcIr1lFl/0USt2UhQUiFvAIwdwW85npIwoe8Ge8qozp4oXoHr/oWLOeNEpS7
iBjOVlPHinrXaMMLFb4z8TJuGRHdxWnDxxRn2Br41V2WVY9S1D9UJlRowGLI4Qw4br5A4HA/2jr8
mO5noGp3Qaz8GIOxuTCgKV5iU+OtQ71Rr2oleiboD2nCHIYvRSOdx6Nx6KRiJWqx0/qA1skXRBK4
SmvSoaAFAQ8gf8bGVGsjqe9kG5I2j0D1MhZhC8lWK6zzJkzwvImqO21MznNbW6nysAl68CS4zMrc
fKpQrHioQbiuAoIzWINPiWFEawmu3AWtTcE+4fa0A1B3p8WefqgG0Hkg6conNZAAPMGg2g5Cd+J4
BEaafwPAaL1ItirtjEo/RH1/1+uhtkFGCg1W7yAWJ/5XZYADXnf2mkwXtLfg0KXTSou+9nnTuAb+
3jk4vXXM/gncGWbiD73LcNVQ/bUfRy+ZUt5AOC3Wjc1u3xhfxj6pAIP4GGqk92gm7gLrSxAGd/h8
w+qNs2cPKhyUf2iN4IEvaENaaY3AbKPtb8wU1rKRgjNq16LUrLWlh4cEyw40jz+mXL4cBvmCXDtw
wO4cDLB00Rl9txnD4pqX6wyVtQs6rE3kwQyALNQ3wNWdSDbhZubUn41gkwOWXvUYTUpaeFFWOnaR
Ys0BSjXVHgKchqYvCjtVH+XXyoRHi5TDAFdoZjCN8JsfGt+UAlyfPd9SK5C74DNCO7uGl3oZV+Ja
tKjvZCs6VEaDrlWyzyOpDtZwpWC9FRg4+ENILTy8jFTpko/6FskZl1n+NN8wMH2w9yLGVQYGG24V
Q7auJwXYVadfdhYw77AoLvuuOy+k9nvRZ188S8d3039s1HANTnFYw3Ey3VEOzyarllYlwnjqdhdi
NDEWqYwbv23PqPd/ySY0G5H0oKvZueilVRRo0ypIu+uYw8IQeeLI5ripA67bfq7uex+UWjPZ0NhA
K5oJ8Mtmkw3DrtHvITLCHZVMwHRDSz9oVeI07dverhHV+ZDqF0NhRK5WvPB9BQ4d2up6UgfzjLt1
ttb9KN4EbPDnwk/KdTTKAn34cBcUvebEcj1COlfk7CrLm+FusgzpkBnaDfcXlC+pJnMfZTTuuqND
4s9n0fesHim1Wd8yx6DJYvUbaxdNMrTa3PDWA4HGIZSzkWJiIFZ1O24a9bFAhOyMGhJ13YZUadvg
x8rQi89CS7ow/VFi4cQQxsIo23Zx6d9KIXsM9cFheuzM9oaExoNojMtJTdWHwUwG6xw3+XuLTjfY
p/AhzRWiTVQkPKlE3yDQ3NLRZ6/SaLiw1POmfLCKOFx1Gq+plsKrVJ6/abS9+fhF8xOnz8SDKZn3
XFywVUFCZGvRdyWlJO95QYyTFu1E5pCll00C+71X6x+mUV1NgxesMghaY2Uc/IkTaRI7UzQPVunB
qvejx7aa2LUUa9ugeyxFQLbAjGc2WlauKr1j4yy05y4z78FIw/vSgWzWRfLTTJM1SE8I+ynOjnUz
7Cep8llQXIe46t22vrIvJGOXleFVHRe3QRTcJ5gAe5K2Hs0AjzRY1qaefMmq21aud8kQkXsCdM09
OAmyu7FsId3RKMhKsV2MHw6xHpScY+UhIi8GDVonvC2+21CXOy/fK5W8BQke8Gzkb1gpOXGY44fT
/Iq84sJuykOlpa5d2d+HKLwpJIlpWRsR6Tpc5eZG5SaIu0SprYMi/AFarCb/BYLDkMyDb45nAueO
Op2h7A0rf5RSz81leVcGnrGuJrEuuK5Pw+D4aehA79axSs/O68GrHFPyyECzUFdavw+HoNyUUXke
WS3UXXYwo7TxSAA2tyql6gr8289KbnhbWhZSDa5aBzEZ4LNxwKJpuPUrhF5KTy2xkI2t1RZnsSSv
w9ZQHnzdxG2lDW+irumckCraTobzyYoHjYZzwkrpu10nK9FKDkttqyGEX7WgRta4jPkuTUb3gw4M
3UgqEj6YpujtRtAR7GJ/hWWGIsDUWr66kmuh7MIU03WF2HuTjsG3RsBqT5KDlGTXWkBI1rOjrNrG
/GFXKc7wQ+AYIwh6v0DaJhFeOJ0RlluKCzzk0P9JIxymbQk7JaKLjV2W8pqMxQNXxWtvmi6AcvRO
bpbU5jyDZ196L0OhO1I6XucIf2BZmpKbSFjxjAoPeGBPpPjK3gSP+ltah+GhVwnAWVt4do31Q0ro
tiO9v/dCcK5dVW3lwtJWQZ6v2yn4JewIE52seohn1yZTeaDguvM9pJm4TAw41KybeVEaWICVpAtw
rDIvh8Ra53kQ7+HMlyvaLC8gu1lbNS1+0C0vr2Ryrmu5oksnR3iFFzKMuzzV2rWfY98CrPR6asKH
qMHPj42aW+1aN3BLbUBB++ZXLNdKtrZOdem9j50kl3f1EN/DiQnXajFs8M/QiK2aByMZLzQaUUtj
2iVm99XAiApb5CultXdhOdz3+ItpkeTmjf48Gmf+fzF3Hk1uY2kW/S+zxwS8Wcws4OiZTC/lBpFK
SfDePAC/fg5VPV2qDEkZs5uo6E1VdJIEiYfP3HtP3GekVSwglsR6WKf5kGryt7a3J/+KQqM2O6jR
8FnrKXOctTwQUio8LD25T7rxVuuN/rUZo8DqeA9Tq6Kl7JaXqiWMXGTrK+/11RYwNXr5DNeYnFHS
B11Vk0hNrqYvdlncakty7Hp4FxJHpp+ZRkPqISMpT+k0ro2lpntpVfzIjneDrhxTWXarrN305Xys
sNR7ehs/VAxlN42Rzm4ucjfputYV+nIi5ZRoW0cJmO7AK0pHzyw5XGPd77U7NJH7zgJ0ZqZrSLZk
ogdmzrEjdyYHffagkQ3u4Yb1V0P7jt6cjNGJaJQkYO31IMnmErQWo6A6feo04Gp5S13PkTsOuT/2
7eTq0hCKq2p3BPnzUGixXPl9YWiDj1iz3gqH+9rNk5GGsbQ/OVbZ75RkJOPaHkRYT6qzI+TbvG0p
u4NutjpC9YEU7eQlqnZyYpWhmqbxBmqh9q0ZDBVgTbIgzBLWuq3qeGslYOIGegk3m2fFVWY5uskI
4WmpYtCugPuQpX2iO9GbUZjaJ/wNZJ5SZjCibZoovdBRAVCo5pYuFo9Q7BUVGXreNQ/kwYTDGoqp
oLN0ZkX7ltNpcGakSsHMOe++C3O89hOJIM3eSJRdrUttIJpGmUOj7aSbGUTA11pE9WGqU2kL4lgP
8ikTOzGs47ZdSXa2RpMw4LnKe3eO5uKOYYcWRthfU7duK/MTiA5Y67kJsaNURO2biWyH2AqscLHs
9qvBWX+s5awywJKo0aPJfO5NJaRibw9584mkQBNABpnvrlws857Auyn3EsuqPUso1VZlk3CfDbUd
po6kbUc5Tr6yQxwWUFxdLrmaJEp7m0Lg4UBzWtvDNTd/H/JEuiE3UiUVONrP8yKC2qlKov+MlQeo
A/zLnsB6z/0gU5+x97tQWYyO19WJfo6vMHGXFsbYzzmAx8SkTh5yU/NaBa7VoDr6k2gl5bXW+B7Y
BH9bK8e6Z3DP0qTP8dO1c3weNG1XJPmTncoN+ZapvCGlj+TY1q7VQKuT+iQ5Yt507WjTbAH2JAL4
OmeQnK3AGMrvtzal+4FEWMeLWjBwCn3mQsCxY+yjZlSJoba07jF17OSbWKfpJTNnAAtGOYVduVA9
6610WsdSOskRyIIuEsM+cZQaIMGaug79/maekuS14HBvacQWSrd1KqztZFv5BYBEtlNqoz84YzyH
i0gIgUbT6E5KM0OMiiLIH0b93MaleDX74bmfuQVqcYhpqzZVp12ZK7GZfpG1jCO2IcUmp3EaSRnW
QS56S97BgpsnjA2zPmZvelJnB73WmfrCWeHex5UJBtAiJlTLoospj6vHDKLZT/3UnlrdzH1kuze8
7fkhMytz0ylDGxIR2Hm9aZxbjbau7mWgaOp8HqrR5A6XhLXt42k41KaowxUEwBdJZwGObBr31KTM
Gx42xW07xdHnDKvBzowp9vmfeteDJju147TQOmcAaxxOkm1HZEDmDmabyd5iJourL71FG2YZ5zkX
5eJqkV6GaAGJhAR15dVgIt2a8MZvZWpkn+km7K9jTKb8EonoWDd667ZxQujoosYPkbCgheSGdaMP
wg4SGwRCow19oE/54q1IjCQOCQVzCN3lPqrK9Ib4eA7w2ejDrpuzZ90ZqkuuyuUNezYMTXomE25n
idu8F9Mxsdb1JVd46JnJaNwmir1s1FxZDvrkjDdOvawvPCp0imS7Mv281sdAJJAReJwW6amZULO5
5lpXX8e+oZqkfD02ZPNeDKeB19dr6mOrUNUl6tAckNItD7LV88Ch6SPp2iEgzJtWIopRbKjhmka9
V8v9dKBxwfNiNeaNYyYNcdzS6peGnnj2KqsPTZUU2ySqs7CVjT6A/5BtR9BO/pS1Y+0NstK8StzX
Pk9VOejJ9fJjiz9NgHHkFVMUebYll8+LHcGuU2otUNizHNgjAPAo783WSjdOBMXLsqkv1JSBTjeW
+v1q9ZOnGgmzUoQnNMl1zEvE6/AJZ8LoOkQEHLq6Gq5aOn2vRAQSS0Zm00La1GJMLRflIZJkp6WQ
npWtIuzxIpGu9BTPnXGESkGMDoI/ZbvWve1PCNJNryJLGM25wQiF/fD8uYLH0oZTHH/WyrSk9ldK
6bgqObjKqoIivUm5f+8hkpaBLAgMHkRZqVssPoi58zGGBSh31fBQdnX+SOZNTxa84xQ3rbFUwD7T
a1tINKsr5pbJgNK0t2y5bSYL/HfgRosdmE7SHSxhGAA65ualYAL4pALLUSFhrJlkuETp9Fuek4Bd
i/xkOFDyiA6Fap1WovB7MzFvWKeN0K6AO9hSLbxB7fR+W7amFBSWEppjREfo1Ha3K4gVPentLJgS
ULMYaorgbEqKSdpOprQrE+1a/svRRQHnGubTWuGSsTN+7YP8MGndt9yE71EPTfrGshznJIFjNbRS
5qL5l66TtMBciUhtZ4npxMqvLBhnepN9Y6fS3kzNQfY4JcEn2JJzDVVlrtuEbZHOT5YDi9aPYo5v
ZiUdt4NQQNzqI70olkEgAIsJatku4vq1z5LiS6QwBg0yMoy3kxMj61zSIaJHFE66TfLCeSDPdw2H
2erTSyXPhNTqVsyaqbNazsZpGen4CtjVO53kPkrXuG9oBtJ4DOidNb7xWWzQoBiXJFNtCED8eTLd
xvFY4VEIhUXBSdwQa2uezl227abYeTLb3IIwqynhypwd8MHYzpwuTTPtV6MqKYb1pG1pxOtIDbBY
qwc4hd12BqrtFUslNkD09JdoyNXPujSNm6JkH6avmaF6DTQ5JpTmUn6NlbHfzZUS3YBR0J8kCpsb
oydbxE35+3h+UnvX1xlPBKVptEfiLFLCONs1fWgKxdyIBN0tOL/M9Irr76vIoGKRjbxRKkXfAcXg
2bA0Rge0CwgwCyKZdGQi12+6tZFOaWXObziCVeZda32fzk1t+zAS1fPYVOISL6XqV8Lq4YGVee01
RdGp3jXv0QEIkycPLRL7nSwX4yNRu9JuIS2qd23GsJ/sbPwaTwup8GONPN1bsqARvnmUJNVTMkzo
U3WJ4rjZSjB5Awcy0m5RUM5fGTkz+nwKbylndB/J59xsrIM+A5dnOpN2x7ZjAx6NPYm+EiJSl99E
7cntDJw5Y3LEcfc1HhtG2bWinTRj7h76pm0e61hm5JRIYt2vA2M8z5JSKVBypmCEy1hw70Z9vRFW
BH8ar4IaVoKUk04VlAE6dVmF8QjOT574E0PlR5rB6DCZU32gMe1ClbS5e+FIyh5QPVC4iRyqW8Zu
9V5rNGKz0LgdOqenERr0ax+YkM2v9CW/Co2ZZtK01n1cR8RbVFI6PjS1Zj5nsd1vANnWj50jJclG
Y1L8Gq2JJEEGMaDYGUlprZ6oAGZ0SxUkoKyIm2eB5ep66lyLELt1p67PjQBHnLrRGJDPTzAuzBs6
EqU6LcjkND/CL5YHKyTCsBRd3d7oaVff2HIzWkSnV6BKOIe6z31tZG/XvTidf5Ukh7Tphyc1A9QL
2opRMrFGb2vWVN9LtW9CypXxEdYqt0Lh6J9RKBBua+U1cKLErLezVlo7uAcMbpUsl06VGhc3fTGO
50iHvdYbMOWKVE9uapgEx3aEKdTJk+rmhdzcMJTiBzU46itiG7XaFMNCIchyegjyeJoemaL10MjT
uA/iKtc8e6mv5hanDGNpTHYph9Ehpy565Gfxta9MigeGUeBqnOFOGpzhYe0nZjUzeXi3JSdM4iur
xi+gKJPq1nbYUsgMOiFOU19PdTcF7Ayqrywd2o2oSLthxaIsMOIkbpm+HR3Z1TtRHouKIT85mbfd
yLBMwfX5MCSNHADqU/csFfvFxYRWBFbPV57koxVyxnUb9J+tn+oLQDjMMvEXQ9hqEahp3foK3IHR
ZMgETKJ743vV6OCa4ZuFjsUfBkm+mM68ngfZUkNyM1TfgiBwqoRMr6Vb/cBUpTCo59qagkt0F8iV
0iWT1wcndR66LJrvSqspkVmYA3qqRjZi2rAGTRHUqcfi6vShBxFiBCCGxceLhG53IGlsabeu7FOl
Xol8pbabu87umDV0VucXdly9lKndv3C2iCNawPUkAxE+JLRBx7TS18dY5bk1WGbzkoNF4rFGMAHE
nOlLkdXKQxX1X0snZqhbJ1HYMIE5qjorN1dutQI8WMkuaoRsfVD0qLyZsll7JettS8TCvFc73muR
14QaxVPf7hhgzxezsnVQMj0DQ4+xHyHoCbE2x4iGbDXn4pJB9HAzvWwOpWw1gl1CNfCcl5o3iZAQ
EswxZ2V0tBs6MSowdT0sil37shZXTAu1rzm5KGh8wKCwTMm1rvQ6LFdbjUdQaK4pzISqLuonifiu
b6bF3FGtWezNUbGEdMPi1K3rFGQLbJih7Kv93KmHwso6fibms6Z3oGa0SQuXXIkuqWjBHbSENG1a
jcR8j3TO8jwi5HbxUp4LgMNvsSm/5naSPDk1Y7IuMth0EN2LxqTzacvMY5M71okb7pnokP4arbXo
UJvBIromXzaj8oXx0UqZZjcaGTyt/RTDjPbjfLXQomWeNY07Ta7h2IrqJGC5si5A5dZ32mHKGd/R
LQs3ia7t/ggCrG+W5ypj/QJcOIbUw8dGBZv5QE651PhZrE6Y97Ma7xqkMS77/JXGdfXqBA6NVT6C
23tsi9XeZcSD7Kgt9os2v0jTcH3vxSDdxpl9U2TNWWRVwIj3qNXyS1RVB7uV3VktdtDI7rK5us1E
dwI+XnIptGJrO9FtPHbWE5nJQIyqKYLTCcdK6sxdRq1qurKY5WenZBo6SjrToeFOmHiPJ0OSw06a
H2hImAIU9cYUVN3Yr8u3len0fs0WDQ6P2U3CzUi7+5LOoIWpuRzLk+a03vS6ATemzmAFhYzOlv2M
MtoHo9Y8C46+zYrFzFtTW3t20nzw4mSNPFZ218lUI+6uPqDSy0eDpSmGTWbffa7Fbr9kMAtsB4pT
FmXH2RTgtGZR7oYaOw22tvKFnTh9d9F3YasZ7IxwA7o8i88y/edmKJZm69DboULW1O9ZM/Mh5Brb
Xr1SOkJc55Tsk+I251F3pm1lNtw5S7VRzGg9T5yFG8Crex5Y03M21mDl2Nz7az4w+ad7JyEjiZ7k
1qTAFQ6LxkHXaSxymSmNq4Jch6xjixAIGQ8pVNrNbQyLQ2wJV4pdQnNzLlLNLg6u8iazs5XgdMcZ
cQhxNHtKLAam0fLQPWK8RDg9rflh0frlSEepE+3OELWinS5cKRHjJ4d149e8ThinkQAzvEDPru/I
lptZMSmjB8JlOTA5rmTfMGpjV65FanBbQIGQJUkBo2b0Rx7V4rGQ+u5IBsj4akpjz0iQ4sLxDGXo
v7bNMO/nzEyeEQP1BxLIa/bDS2rsHHbTm0rWQc/0KDlib0objcpLjlMOirEuYa0SFeWuKcZ6T6bY
YAizCOWeUd30SMIqyDQnIyce05xTHZdZkeogHmY12rexJrWgAPWuDFn7Q0PJ2N3eF/aU7e3V0k+W
DfyRRlnaSUs+soSaIS3racvIoVoJoU2jQ2KqksmwMi73kZw2hTc5kn0C82qzUlnUNCABxX4CfEZH
xA6z5o4BEPpUrGZOKBkH8dS21a0yK4rhiitxW10d5USdqO+Yc0sJWJQay61Ty9RlCS4vSK+FMAOG
vTX+Rh3NQeGoeL8G29rLjfVQIIK3SZ2Ls3NH73pIjRYks4Sg0qQDhjCv84CV5Y0Z5dZ3tcvTywpe
iZVw12g32sgN6E0a2vreMosrx4DshXhob7KGE5Ad3RSSGSf5Zp6i7xMFn489JGoBPl4q9Ol2iioW
z0ncSoFtieWhMsb60YyieLsgwnBtxx7CFTnuGRBxs42uSTT1i1alz0YLCq+2E9tFbjzdg8KttzC1
lU86+LoLCGfEh1U+vfTAuMkIyaRjU/WQSnO5Nr0GYttlHZL0funH5hZ53xc1ZcgXMB1sGFBBOAUn
R/ABZuw0YzkGRCanRFqz/FBVuXlp9dzyLbh7lhdj9XwTqVHssqWe2JfrCksJDjGplaXvCl+iJxtZ
8kQK0hJyHmi7uIP7nMellsAwWxPWqYp5QqabIFlwpn0zlrQsTad8aaTI8tkAG0eZHcMeQnx1XsrW
3rFajMPYqr4kUXNfRHJdug19ItNYXqPNjYwJX80FGDWD8wuEut7ZZdApzvc+X9eHTE1Ub7TTb1rT
9gfJKoqANn052WWagUqL7QdW7fJdYo/j7cIW6JQWOePSaB3YhbBJc9EZO/c4JlpMC1bmvBZofr2W
/EO6vKE0b2e1YjCFTLfzVDWjobTspdomAladQZrnN37/KESaQX/q4yrejquWMI+SnJA+dOtk6bod
jRKKr12bVjhJKyhRp2IZh+qXLPGE9ZExdEkE7a1MzpUzRD6DdfMWUiM7Txq6dWOVKRwpiGpw4lqD
pB18MUwICyU2dky6lEtZ2fVlzJLxDK2uPmUi0QQ3I6IA0APKLi1KNhICJ19atP33Uk6T51EyltTl
CmasRoRkB3VRPgJSVJ4Z2TFfa2v9CNiUBnFt2qAWyImKuARj1E7WMdWK4QZu5RQ2HXBAezDGt6jV
G79LUSyval4dgelFuwKc5n5RO45ZxxruRmOtztqSpX5LBKQnlxh/3Lzn+anJJYsNlUpOrK1y5aTd
aom++KlTaHd1ky9XSrflicZunywRtGgZADEOFzMSszuibpAbQmIbtFBBPeKI8Qpzcpi7OVwy6pPo
UK265Y+LDMds0Kz0UOhTcTCnYfFJds+QPlxb5Zhs3gj06r4jcPuZASSSmjhjc1dzpzDMucEdmeJb
b/PHddWGm8UQGfw+ufys0N1t4nptP0V9Yj+DwzK/6mV3LShq3UXRNnv2bCh+lSjFI9FXj6IvGaNo
1Y299O1eLifrPMorU5241U+qPszhmI7tYelracMKH+hXMdUXdgR8VkWbldG3kAXsGD5HT1Ymz5s8
l5vEpwyTeDy3zc24cjx2isb41RDVeNO3lvOaxIm1VbR2iF2N2ZFGE5bdax3fl8tqzDyx/xBbZ1DK
kR95J45qrELkrDk7Ojd1Uu0ryUz4K+bl5EylzsRFjy3EE1cOiHrduEv5YuzHiTpz6AV7GmE0o0s+
qvGgKMgMdKkKJqmLvuTlfD1bAYN9rZH7XEYaeNtXChk6ttFkbVCBz0NQ+W0oKUOSdXmYQPwiup72
vI52yBnHBVEC0MDNzbp96ZG94OiPV+akupoQCjt4Dm1zAAC6Oc0V80G/KzFcG2mCAsCgtDvjxMjO
E3qxgFyXNtDabtcWUFhdVPclu3VdRyOZx3isWBsrwuOGkT4KkVX/qS1H8EpKgE6isqNjnLHV97CE
eoJxuLSrs2EY3iPTRCi0RFbxqVgm/dEye1FuI1tSb7s2aveRQbMQaJkM40Lr63IryamTBPQbHOo9
G1qPDJ9oryQKwQo1W59YHebtNKBabyikHgBZrr6MgjYNf9IYX/4S6P7DwnCN9fjrX+++/td/XN0L
JJzp2NYwfmMCMt5Z24dSnlPO13Q7RklMwghxwLs0UzkxB3aBIdKcLtARWAQ13efRtkdcKGOHHvH/
5lN9/z7eQwbSVCGkTxbmBkio5uVJMgSp1mebHx/3/6Q1P6VvXd3X34f3mvGfJeP//UdF+v9HdfnV
fPJ7h9jDaype/ylHv/4f/lKWYwfEHmbJJDL+JQXHJ/GXspzy7T/JC0IfToAmDrErvedfynLV/E9U
uASE0bdDZ8Mq9G9luXp1nxIYJWu2rdjaVY/+v7L6f/0kUeRztX9NUXvnqJRUmEH8w0/qn5LyKVZs
iXxt5dgclZv5aF/KrcrQ2zUPw+NHVDg+x0+3wb9fw3pniNHjTgYLFcMPvR3PyZMrQumDyKV39tm/
//RVMf+TM97C5iRJK39aO1p30XF6ro91KH+Jv+sfRgBcb9K/b+K/X+L6qX56CcH4cFjVXj52yZRf
BguKJRKCLiA/ogsGC4WlXzrdvC+EBOS373fjkkZbQeJDWKgj8q6s1TflOFsuCU0oFYrr2IE4Lp/I
t5QxgmYj/SiN7dJ2JrU5pk8bMnM4ZLYdCF3FI6JmTTAKpWODkMkbR06Ef81xDkwyhDkn+hbVJDNP
hRPj2VbAbqqDHb8p8lB/F05uelZj6Ki0xpKQAp5XPH9K31lYLyxZhWAVT0G3MZmRVkibaQDvGAds
B2dqgqtTAjHzmCBEzW03n6R2d81JCOK5LC5yIb8NNqpndIVjdq+mrYFgybHRMGn6ZmKD4Q6tGL7K
ELCDiKnQBiZVTPut1kjebe3Qd12zUckoJl7Szs9RT/NQWyVdfa6+5rPgUT3Yqc94QjlNiYliDN5B
IMWpOMDlaY45CgNXimLNi5fe4SWYvA0gud+sfEQYrReyV06t8EQixbtctlhpaUZ7UJNIeGokFkTG
UeyVGfuDWuMhXUSKtkOL/rlU0umUqVR9lVJ+RIB6Z63++4d09Wv99EPKpHGKurlVjpZylPQTsb/d
ur1uRWYaQsk6mOatSHe2s4sRvP10Dv3rdv/5CfRP48jfL/nuweNEFcE2UqEdSzhNTD8mAMJLnnnd
2MSuqbYqW4N5CqRE6T/wYf3uFa/2rJ8+JPp7a4TqqRz5gFvTl4WrbVQ0nh98oB8RLb+6G68ulZ/+
vrVYcbtcb/juylVwqcnGYL6AvHelce9MfnaXVAfdTV2k4Ah1Yl/BVpLuKwklwt2fL+q7HPi/r+q1
avnpPeD1aRGQOuvRbtPAifsHYZXB2jt+0mYn1glYy5xzVWvs1rLczy3rs6Ffc2S7td53EIWZm6Uw
m4XynFxbHDSViNuQNVr1ZyE1B06UD67W9YD91cV6Z82zhsEs9Kpfj7Q1PrJftnyu7lslvtr+YHwd
PyK6qP+0Pv59Rd49RUx0g2aixusxmzZd98C0LoISzCb7k3XFj4YaumP6wTo5WHtReKnkkarZPlrS
ZRi3XXnf5Jc/fze/+fm9Zxv1Aw3BukjLUd+wnRsFBuGj2XxBpBIAlv3za/zIoPvFZX2flKIoREko
Rb4cNZe++3AzhdJx8ZAknvPTtDPC3k29cjf6tceQIYhdxgvh7J2R+G2c2za8L91qtwT3nWef92wn
3PHw0ZP2R8LPr97au4eVLY/VCAJhOSr2Rpbp9F3GDSUSbNH79XetdleEAGLPCsrFgdB++fMV+V0V
cU3J+PmOmJe6mlYjW4l+9sbSbXu3n52gLmGv9+f6kYX/ejDt7IP8t9+dpO/DKfpRKgdmOdyAm3ib
eIqLNtBzOGe0fRx+dC1/d9S8D2OeYqNIbIdXMTfRZnyqdgwoPRa72+jeeay2094OGy8KklMUILr+
K4Th9wXZP32s/76V3sdg4f7DfWcO65GICXc1XpnSZFrQ2aGgJkjOgpbaMh4STBwp03QZQaKB8szV
1Q9+3c4//X5/v4F3p5tpMWXFxrAe4cN7w1g8kWxwpr0JbSNzyXryMms3OchTXvrY8WvCxatcDwnU
2rQJyjvCAIOU78UQOzkbXotOs93BsAjfPOTVZ4fpvO0s+DbWY7O8rHbqUfr6NE1h0k2hNg1B2+/s
cSdlx76+w/6iWhNelQOoAW+s91Lz1Mt3Y8YtpN2mxnO2jHhqnhi/uLJ9q/IOa0UEeSoHkRrfKcuN
JuhPkXYt6RsAeK+PdtH6abTxW6sHpagvxAXulyE7JFKEtGGgz90Mq+3bzOu05BLrw44QPD+trFBJ
d3F/+mGNNyZ3FneUO2I+oYf0mkjeGfXV7KEvCHvvTcZEgzO+zBNP8l5g4BqMsyaSt0QZTy0s8z/f
dr87do13tx3ogGIYV45de5MeDNWVT8VB2eaHMfWqi7IdgvXVfpOP86P5PJzEvXrst39+5d+dM8a7
x3AK1m8sE145li4q4ysBLzF1u11UBOZTrcZeHwdruZ+5Ukt7krWXWb3980v/QBj+4ogz3pVRijUw
J4bVfZyL8YRzwCNOJXDYN7tjIjadPV2QjewcBsr69FQhpHAkpvw2I2l7o48Pcd9+6p27dT5UXf+S
5IvLCDKYrQcWFDDQo1BW2jDLY3cFdUXkXSsHRYncsOMHiRJ2vgYctzlKaGwpOJLsmAgckZ04c/dZ
S2goCjSF0beVn9f4qET7uOvcKP/czUfZvIlGFHf3iSjcst4uehuglDuOKgWr6jZ5/sFj/3fHsfau
7ENtkUzYW5Wjg1LjYb5HgfksfTN5GJxyiafOn7+JHwmfv/gm3lNGE/QWoll5mfipfhV36058n4/W
1ryX3+oHadOH69N4X3z786tp1+/3V6/2rphJxnQ1lYZXUzcSX95pxXH5VoyHIQlWxspK5omLdJ52
c4aW3e+IgdhOd5Onl14qu+qTssuLzxpi4twn61h2+7CqXBGfbXEZsR99RKx4FwX07+PzfcRriQpH
0qCvH8V+wW5Xq2G/muQPf4JDxEiNTuNtnC6pUe1q81AQPdlql3HXlOhKw/qDec+PkJVfXKv32EpE
03OfqlwrckRlx9dn4lK2xr2BR2M0qMZu0uPcHiwUjWns5R9VAb97crz7hmR2vvY08Oga+xphM2pg
LNt4SkXF5S5PSvl5yLfcoC5pIzbjT8vAAYeuXCo/yIf63Rt4V4ZGoky7vuDRgmDXK2fkWEdN+SjZ
5sfQ8RcX9T00LKfsQ3Tcqse0a+WXOUvWbYe7JRhIiXAzYltZxkdGWCu4NrpsVvdWoin7QskdPi1y
+Vxfc49cEOHaa56GSmQiHo6gczW603kwq4nnbSQyXwGRhCR7Io8dlP5ORY3ByUUo7Fs+Ccxgf76f
flNnvCfErqVk2kPMtaJOXqatTa2WEDuVz29//vu/Ox2Md6XobBdjpXec08tenJ0Qx0sgeZLX8VhS
gu/S1zSEr/tR1fSbw+H9hBVfqKITt7ock3gzKtGLrZuBXN7S8kcMWcUdEnd3GnyWHnp3qLMbDO1/
/pi/u4zqPyvfNBFKUyBnPbbVhsgeHOhuLd2QWf3B3/9xmP7qV/fupnLEVBdxZS/HMmhf5MD+/Nbv
hL8j0OcpLPfWIQsZX7tzYG8r98JWwFP9N8UbNqxzvuRfKBa//vmD/jg7fvVG3t1c5tQMjhxZyzFX
Trp4W+pQqbdYH9KX8qm/ndLQ3CA9RM5nu91G2mMaSB+yE6TKjvGX7F8d1d/Lz1O87dkB78cPjrof
pJlfvC392vv+1IxPcRdLk54tRywtLPNfcvtpwHcJU2H9nufkecez52CbPreQRpr9OvppslFhGWKO
lKJdP/tGv2cxuyCOZo1kfNSjXC/Lr97XtUP96X21MTaFMeN7W0POA+l1DKeg9NVnk2bhg2/kNz/6
69z455cgiWxdy8nkR3/sg+Eo7voTqjpWkofMr7bOyfxE5N22ChpvdNVN+WT4mhuHyget9o+wml99
wnfVJ3NrucJgww1ePDvJZlBnt847l/B9vFqmulkriVLI1xLiv2w/ad6KbRY94dNGPKLvbOweaMLT
z+xL/M50+y926/FZxg9K1N/VC+8zAg1zTcrZNhCuRDKyvNNwMxjDeV0OOHqn6RGdGXJ9rbO8ZAqH
aR9vzI6FNdK9jZyeNeyESWjj56meqnpraPueiFfc8EhZdsV0wsgjyhwD36WvziQNujrxEH/+Wn93
x7/HC1ZWhS/p+sa7kOSKIPM4unzDRYPgrj5nmI+6zJPcyB/c0ot3SEx3pr/Jd6mHDXVPS+oi0dv8
+c389kt+V0pOSm8sBUllxzlNDp05byz7c4mp3rpN5e0iZG/Uzl3tuJVAtIwwfEFz3KduNqhYE/Bv
z0MYZy8rCZGYNbcGDjRkDOhNaGQnf9VuhWR5MkvPD47LH3zJX/0o353HuWRd1ZnX247aw6PTVJjO
xP76pT0jlKhdWfOZZFdn2XpEGNQ6vjJ/QJL73S7iPbJgkCKyWUaKLkxEj40/virb5TM5z9U5C/78
bWi/KXDeQ36iDrWqk/MSC3vYc/qkhe1d4/f7arNsURfs1rB8LS7KAbv3k3QyL/UmfZy96cnZkxn6
P5yd13KkStCtn4gIvLmFwjZt1WqZG0JmhPeep/8XfZyGLcSJudkXEztUDVRlVWWu/NYBRz3SG/4e
N3U7f5C35uscbn545UveWQDdMzWI+FH5YIno1Cqd3NMYxUCpoiAFzta4Xekj9cWeaEOINQq9yz5p
VRmWv4xe7aPOULovmj1BTyXykBqc5UEtU6co0F6L8yEO6Sr6Zn10MKbq9PL7m1zQ5f7fMX0Rnjlg
wgTIDxm31QQDXSsmYyBvoLePvv6EXdQcTN6gDcapd1sXmLV80lwa/B6uJQgd/arDkJHNJ+rg5rvE
HIzO5ki9D6GKNBpAPzV0o9vjidHRGJG+//6w81b40wdaBGrATJIpmwcWHcFFIo4MOhyi9ptU1pWt
7j5bv211sDGfLUzx94GuoCA305RLcQO/hdGjfUh+f4a1K809zH8bpMmUUZkSDKI8ULkKLmJ7gMO7
pqCX5pkmue2f4uPW3nFPoPzwxpaE6iIJAzmqfNallUMbIy2geTIpccNEgyGlZuhsSfdFji4Ig8Wk
PSrVnspPwA+WOFbc2P7BV3TUHSC3zG5AcbHngdFw4oBQCJDJnqJIHRthavDRC9TkPsiGETg/pwmJ
PMUaQNGdG7xV9DfQ0Z8WWH8J87IHxIOk7clvUDs7+pe81GUOYIKNuHl/sp+eeDE5ZYanxBTNSy4I
s3rqKAarwyTYKAz0XJkTEYmoBpfRbnY8Kd1GC/aNSe+E02i+Jnrx+Ps3vucnfvoRi4kqdiz6R1O8
dqEkBeQxzyNlQ385mu0X3HI5RkfeTR8EtXxAg7Dy8obUinysHrHVRFrKqt0NUs9DAR4LrlMhVhgv
abUMeM3199+3lvWa4XDfV3CIgrwE6SASHnDwTYHXIn11AzZhP0DWprM2ugObHW6FIrTXGyF/9cPM
h79v8z6d2gB0VYw5gJdujABHpXpXG5FEhPnwDyF+SaniwyQ/xibGFYYnpMMLrf/jtxpr9XaOlpD6
nItHCn2Zh2wrTbx2SrkXx779rrlkKMU0fhe6fexcDcwbYyANo3eE1QIszMBATUz9w6DkURN4wKiF
WeoNeRz0wmS02g7Uh9+/yoI4+39D+V1E9O2XpEVSopcXvyRPSWtBGSlqk8OmBPp5BZIvO0fdV0XH
xa1+ig+8FZm4BUKZnWJ9HX2dG610MqJnZuc3+vAw6uJDek6/vINInYroiasZfWunXMsN3fO4336p
nwzQUs6BMvDeCxn9wntkDkKtJmwDEwGHC0jiNNRDYEKEBS13sKcmU/nHAHrflr4NTnMFGlHnHS9X
ez09xE6u2cJZB35Sf5C2riTzMeuHFXzfbr8NMgFjGvPzbK0wGTq31WHOYxV6bNKohHlE2VeH8MQ/
V1qyD0zRlLVNrdXK0ej+zr+NnHLo4IIWjEEunCMTASTBgIRO4xzMh2NMMifQhY1XuVYAXpqb8xA5
RNl80gsPjc07AkmuhSs7KdIblJZeIXc2eRUb+Sm2/WuhUTuFbGFXV/bye7bl22OyPQ0UDFrnXPnM
kOug8kfQNrZn6MpWfo983/88TIO7Cq2CLmfEFq3/kUx0bJmUvfXq1s7nSyx0z9JtUs8TpDHQFYOd
pTZFIl9DrVBpwmgBrjmU8RlsRc+V9AyzuL74Hvo4Kh7DsZpsis71AuAfqoUXHv+ZCGMcwcE6+hrY
OSQltX7zCTq6NwZfORffq5ff3iWg1PKkVBg7Vnk91XAm17dS79zacy2yQg2o8LI4f6fGAGuSNydD
RuKHVku9slM9vaA9WvMNNLRrggX2pQq5Enbyk6hWbyzJDQ+hD8iuHerSuLQTemNh3I/8Py3/eVp9
e2SeA884+l+nCFrPjMFtb53aOYyKap8dWmiG0nmzBUlEr2/o+1SHr9z1jq2RuoPemBbyLzYa70zW
gEu63luB7RtboWkt+C4dFuBUg474efNmjpPb66LJa8Wx1NCurbJ2TaDLtKVzeSr20QaHeS0DSi/u
GDHMalJvHrHwAXWUjhHlTOqJ8+B7AjkS8es3BsdLNKlosS7zUCxtfIbVR10c5qTOB69lkBl3+qCe
pysKW7iOV584Lbyh+Y8/FinQmepocw+9zb+XT79vxKvDLo5vjEIXTTU/b0XSy/g1kQKhP5hnHcTj
pMUKi5CJ8km19YJXYj49//u36RalDVIvkBC7E6pOfzzuoS3PaN3ABDsLLcGxA3lftakIHxDluvGQ
a2Pyf4/JgowTJbDQccezcsQ5Na2N4LNDs4Taog22UblXuO6qsXQZxX245Xi3NugijPVoapvhMVBV
Da+McFNCdPDD33Ljkeag8cOqpefN/NtrbKgolqoOr1Fg1FRU2b1/KYx4zz/QzzCfY26/DzPP+p9G
WYSsYUC/tJiIOH+MiYSSFBWju4N+Lhog/BQZgLLCwxVpiDaGWyvX0ItYBJt1HPEijIeWCHTdHtAu
fSv30RGUJCiDrpVVu5MT2lDuf9UWaxUOa6B2QJrHADeb3x95JQIIS39ftE5M6PjDZOm/BOLtce3n
niPYkKiTOYBr9sU5xaU6BGfx8o8DLkKOMgD4BH4PbigH5UPxrmDQYSCRU3tFFf6wT+xD2BLYooif
vlcQZiObsnIg+o/XUpBJCZosMYOO3UN+aeZ3XD8mx56k9vSlOP5DZnaYWLtcjydVRLqqPAIyYP3+
0D8vDkiiF9MXpsOtlwAfJtGB1neXoLy1tbCxOFayNsJdJvNtcZS9UjazdxtUQKzT2KGOPnV1zsBO
yL4Gb29vtDXpkz5vV8VG/L6n8/67VO6o8e8LEs3v/tgNeCK8SzeIXB46UU9NkfADsO2Uvpa8ipOl
1h/pJ+9JchpZy4pbaAuXvre6TIXiZkJVMcSPDPfDF3cD67Bw5HewFPon9NWzu+CcbkzxtZe/iEx5
NPloyMRPhQBFj6/hxl7y8zH3P9aeFBwplLbGnxWFZw/mpdLr0Fz8F9ojcqwxo/n7zFmpaQHL//fU
QVddCqr2HPk+wgt7YGzOYAU1stH25unZFWAD8Srs5SOv+o8igbvBnM8MDuWch2j2uUGh0BVt5Y/n
3fmnr74IWBPAFXxZY6aNOqSzmF+BRmuJAXylKpI/nFYfAz00yo1VsyIe+o87PTWGtQxoK5aNGuoh
rmeTERhoVzVEcipUTkMjvaoQsJAJXsXe35jbK2UZYWbl/zW3x5qnpBFftnXmDBqrsrQVhlp8CEAk
3SmXbgebux37wl6BXDlRhD9XH/UueAVewmZxJxYNQTDo58ZJ99Vx0L0dv+X3uvL+l16afN2JTRY2
mAzNcwKGTQPZDwu5XUTTKFEEGwFFXBtmEa5atB36Ec0wbiJCIhfEnTYBPwserB5LH544qVIk7+Gg
KEC53oCtF0HJLDfIFuQvVffQsKDUQmIJaoIYtxYdYrJCQNzE71JaqPAOmxv5NaY5hA1p4MWIdAgA
EmcKYiYORNkpeOdpI0WrdIa8pjdkLSlHwQBgw4pkY4aPxHqfgZxJs28JqmHg4AicFfk3RVJFiHgh
PRzG1yq6VmB8i/Qt6xkziEV1akFjBJoDZAUzSp7i8hij0wloA8MTK0LxHdL+Qqj9vmzvt7cfVoo8
B6NvMbkAEJBp+xpH+Q8eTfsFod5Boa4eGgd2f+kH7WkT8HxPG6OtfbDFiS9tE9gMAlPpVtT7ACoH
NejQGwARWwHkog/ZSRysep+IKoWCT2m3aD9DYjJBwTtijd9/wzw3fnrgRZSlm0oScg8/oZ2ZQjH2
BAOmIlZTZhsDrNRDgFr7+5UOfZ4mcCKdEzcdGfXYgsnAvrG6d0rn7Y/oMifsEpPdUVfoV35/qJV0
qiAvoi+f9kGVwYoAYm1QqA/DjtlFD74DOIIjGo2JXpFxl5m/D7Ya7hbRNQkSWC9I6L7o2fEqjJ7N
+cN1nEKjHwWiRHNmPTqUAW8yMogRI6cPXohW0s9RnlSu4ayib7UQ4rGmeuUhDg1F1NDQvrLx61a2
0WWLVJrxJd+OHHIFOFzsuRfJ4h66Y4TcLuHSVzF3JSR9gf12c0jrBb19gCSXAd1Bmx49yM0hqQKs
YmPCz/P6h8kmLSJ0mTVR3Hr4LPL4VsnXFkzf359yZVOX5gX2bdmGcp5Hg1fgRD5qHuNUyEgz2a0T
7Fp5FMJcT7ec3edf+tMTLEJsGiEN2Qx4ghoa6QBkWiA39EjagX1kJsG+Hr5+f6C1QCQtAhHwLGLk
5ZhUKEod87fS6R/9s6Qnb/LzdOte440vsuiH/T8pbkFahCAosOsyFfDmeLM+VG5iB1pCZDJpCrZp
EYIAXCk6FZyVXfGYWFA4Pm3t12uLVFqEng6l3RRMPASGEwf8A0TGSOz4r9IlswAJ+uDeZICa+G39
+9q3WwQipgqHCFaXWKcadcQVUZ/IYAVGgjQNID9mSF6AYdAGfauwuDbeIggBLj723ojxONQxFPUK
1p271a20IgmAu9/fM56XqVYAhQtpOqSkxwOYBGpkDWj52Mrqz0vnh5m+7HcJwBhFKxcmYJK8cv2n
cC7tniZBt6FiWouay1aXkM+b3p9DdGfkzmBVx9QBnZ1EBpS2u27X6DnpjyDv64EDFGe/i8qNzeGu
l/3pyRbBQujqvok4RER8lWfA9WkVAvfJM2MBODBrAgyPAYBUTSwgQQUkehK9BoLnxYfDQquPOyBd
SmAUoIsYZ5cDTSLhkTttLPuV7XjZ7iL1UVl4Pd56CbG3IWo4L32C70td0Pa1U84s6fadmRI41GwM
uPaZF3EGTOdKLhkaF8Lb5MavgHGG0AtI+8n0HlDvVGxUi8RDY4Yv6daBYJ6iP73/RcgZk7GOmXnI
UvfOsTV/bcDIHTQ8/GNQW3a6lDGATR78XRHOkLHrz42dOtwTSqkkdtFZaxXWSCpNcJK3DJdr2pSu
m7ngtYdbBBkpBImtnM9TAgee4jU3Z2AQ8Cm7IXKCXbBxo1vZSMVFaKHj0aOUErfLeGC1EWSipLd+
nxBrGYJlJ380UWwThbhFwcMjegEFPr5wjFYdPe4lHU3Ax6OctB3wyJrQIAP64PMXhTnjiC89dv2V
tUD8SA7tEe2JLadFZ6YxJ173v+o/wMLD2ST0DNSQnQi5DkuYsekPv//utYC41FDzvueP4xxtYZKA
LIpvRgZrQ7Foypd/HGGO898OGWnEFUWpZHM26MNLCc8VAPqUwEGRDszAuoXG5rbd07uyMJci5wSm
vrGc9/gOaADVu2fpiDvQpbEzI7anc3DzHpoD5HDFW76xLle2q2XLzyiA1Qwu6ZwkKB0mU+FrAy3R
n80E4jw3f1j2y8YewFcnBmijuVcfU+opQKmo2NMEQU393PhCa+9sEVkiL+QznkJkn43NsNQjve5S
NRHNDBfOAik2xWUfQONkewe7s8GfYKsA4YxVbSzLtfEXJxrQ4Hm6BDTWRaqn/0oeOscDmmurJrGy
NwiL0ML49AhCKUW703E4em+d3QNodxIf+4vv9GD4m+C1ovk1mjTx/fcXunKsFhZhxgNTnJbhEuJ2
LaguMMtBxS23ARAC8+jfsnzC4hwTgSoQUAVeGe6778ku4NXff/rKy1qKt+VRqMBSxN/1gMBrulrt
qENQwkuM/P731xLw/CIaFLRSKMUgA94AS6pDdpXPPtIernLuNM9lHMrM9PRIXb2tlqiVkM/Pc+5b
9KnhiROOsUK7INmTejiXXElAZINbVhiAOUAmCLwYNEsecjgSX7P2/Ptzrkxpfn6/34Zl2Ak+BPN7
RNn+EQtmX25enFeayYSljpqSBTYdPLxC/zDeolN+41DXA6Z3eouPW/ffFVmAsNQ8JxW43hAHQxlj
8zoaw3fS82DHDgsT5BJ5V9ivBbvyiP1ThoNvsTH7VmIpvwgEoHhMLU3jrTU2Chb5I0zjrPZd2vrz
ax9lEQlgIB0NdI/zjaQgN0ULGjoO+PdW2vj1a5fPpd64BtpxEONxrkSOlQraYtcDdalCbQIa28UD
XdxoGdI2GzFgRYEp3M8i3yYZOLYlTCOw9UjUnnkX9j061yPVt4Ozl6KdDulDFxLMjdFWEiJLUfHY
ZFIHfD9Ku7j+oZfQ+qeFsjRBl+mhrhjKQ3QWa7UZbxQstYSbIMAMbKMHjVvZQZcy3zztKqWPJWwv
TgENnIAundBprtlJ2kFl7AjnjBRHkDbFXC00Gnp90QhJAJEINLk3eVfrgIvZWxqUlSqocBeQfPto
KM/IvRLN6XZoQTKDdlgzRkbPuxa71kUtQxv1wICNx0G0equ1KILzH+EhzBI2aoMrIX4pDg49GL8z
PW6Q1QjPDQ2tyX0H4DPWxO9fdGURL3XBsIKqw5LKkYJROZc6AKCiUifv8vsfXyENgOL1d2Bt867B
BoK/PiWvoRs0u8EzpdeuvHksgT1HAl0H7MS36lFryZZlR+1IiXCmpAZcidCpMOnyOYrg9sDYU6Ch
eBfieBnLhEYXiJbcgq0S51oguc/kb3OEakQ6rudyY9m/v3GV0bNGJxqlHcEuA2QBq62evFdc739/
p/eF8MMRc9khK7INbFUzDBfJ9qTYAvvFZlqY6Xys54JGg3eb4C7Wg2MLrrFa8g47WXRsF4GK5GcF
FzKomFISV24I8bcQA9vJOHkfADarepGkxSwp0YXXlpjZlIsGo6h54bm3FClm9OOWxfPvj7HSeAau
299To6Ekj8slfKvInSDDGhQ1v0gGMESk2vXGoBZXFEWRoBNPw5f/MryFxxrgnVu9lYRYOfYtNeqD
D8tfH1godzDoW3trD77DHVCqJIKeu5GDxPGHCK1tdqFJ8o+HW3ZxvBFrRRGlOR00a32FXe5IRnwu
diFKlI1GvdC75tyYnr7xhudF9sNEuce0b/OShSOcXHTYAxjj1hm4kuyba2lGl3AvvA+uZ+duYOU2
dPSo/Zi+Fh3+P6S6KxmCpdRbqXtu4kMcSCArtRiQnFt7goNyok65Fox6CrBQOf7bheQ+w749JwMs
rsIkODQGHLyf9O7BS14G5cY+/f4eV84hS6V2UbaeBJfw+ZANax+4tIDqcUHz07hVOF3bZP6rwPZB
SKsEfCjCP042+0jHamp6J+5pPmQjEQYF6Qh1J8TXWBdONH8s8zXDDajdCCor5+6lshpmfGUHTy8e
fPuoU0F/3ed1t7GjryVblsrp1BMiXhDweLBhA77ezq40a+Bqx9ucQhrF6ORHrzyJ5a3PyAQJcKGX
F3kEIP8ph+UnPMmzFB4f9iA5rQdnzx4E7A7cWKdD2gaXQsHtBDXk7cHsYY5JWSxqiFK6KypYTcNV
q9uYZSsb5b3y922W5WIW4hqH4+J0bPxHrrnMfNvQgEU3FW18hbW7wlKELRZUzzHATLr0LbhyVoNc
3oDbvZrscbzRfp/Oa3eF+79/f5BabKW6bXBXaKVzy/EfTPDIolwvWKkC3OwXr8Tg6cMBuGRealhK
A6sLpy44PaO/VMiPhbJ1OrhneX4IUPdb57df0mayAMgqTvh0vBNGtLbR4HZfy/ZSjkcRUFoqgPPT
E39kgXcII0DIzGqcjPwgFiYHAUMADNZUkyyZQTUNVib6J2grOqb8nyJKDKD6IjhCw5sXKEEF3tk5
DT96d6KeWgUmC2bIQOrYEAWPlWg+HA7ZPzSaGhg4BvHJPpKQ/utDleOdLNxX5UBan4DWobPoepAb
l+Zff/8eK/vQ/Szz7SUk9aQIRYHKMa1VD6Lzp3MyB9Zz5u9/fWVhL/XiIw/zI8arEIeFD7p58fyN
Rb1yLL2fhb79apAE/TL18emm9Ih6ArzXYFCm+puIqpX9Yyn+nkTYvWU8bs19ZAseSR87h3MYHRcP
UN63jgArG+R9GX57iHaAjZHUIdfZGYBPqLFa2IyV2pHhGUg6KqdkY8mtXMbu2dxv44iwamMqeAy4
Ewe9fPICezEVzhW/f+G14uZSmK3kfk1jFmEC4RZ7ZECNBKUOx6jUqmyoknaoAuiY8ZWV3aBbdppb
ZcbXTdXVSlhcirRZuWoCPg+QwYVnjYZTHH+D34UboqF6rq8oWmhOeqBDVqy8SC+/P/JaWopenKPy
GJx5WcCsTuzO8MzahPvoNdylukwEUzbARJE/Rlf6x3lCL9JD40gjOZRhifbOcJSdeA9JEX+iLvDj
1eDLcRo3rksri3Wpxw6qvItSGZOeT0DQhmQqEq4bb2zlEEPPQ36bgkNTN5zsI+gzbbuPuRoJ4QD6
F+8ocaCJCYPO1ZKWe48DLerlhEq4xxGBQstkWuOm3bgFz8Hn8Gvj16wsPHr+92+/xgNzFZBsXAsb
0uv1pd2n+z+wKUILhmx1+2DjuL02Ndm/R4mDsshrFp+tYmKXZmHYM+R6V8JpECbBMLu2s3rYWIRr
F116kUTuefC3oTKY26d4B/17DnQ/qgsnYXSLCBuD3A/PP+yX9Bwsv702mPUwijQr7DKb1WtzHsTX
4z083wgUhybaYKsduihN/yExo0fpRNmBoo64Uigbv2Cl/sQvBdlQAEGvMT8mpCdokYEFM3QTaB7W
tmKygkf57yPCb+rvRxzlqKMr2Ou6MaxhUmzdFnzMaoNBB2TjtMHGrriSi+OVRQCpJhBzpQFvkrJq
1bt/MvSROOisAQRiJPFxSze19jyL0DFRU6JwLIIzfEIhPynQYBva4ak6b6mNfl7Y/FJfLXgeTFQk
DCA6tYrT8XnYbwnD1/70ImY0HZx9ohx/mpMeOf7WeQYXA8dwLIKNtPvPC5RXFmGg5KRWogYMMDJm
e/EAt1CQpSjRmq2J3sbeu6LM45VFFBimLKJwv8LLT3WA9dr8LUg0GalehwOAfzwwuGDU4L74MPJF
23H5xSoENOQQXPmtouNKroNf6qThXMtNPYPfADMp8F1gRCQlLmSPEnh3sdrTN5nk1A1m7SQazLZ5
lkdLBOEh3ctGB9UA7j7FnnJBAfrcCMDzw/+0zBaRZPRCmG30+EHTQ0eoXX5g9fBsMqYgqOin2EhA
rL16eV4U3+JVFYhUSPe4MjXjk5Db1bijYdLTgCc4ia+lPKp8a4VBjvsdiVCGDVgnl62R2knDlX7L
ejWMt7SSK20I/FI2TWWS5LMKcgRCz55avzLClxC2iIokWp1ghFy/j7h9yMHCRRVxqIhuwKyljE03
uErsUxpogZ2XBRtzcmVhLZXSbZEHilfix1BjprUN2p1YYM4lNFQDxRlsaI9+PqHDNPTvl4/bKlw/
AoS4QrKmCVU74VIGyPVsbAU/n2n5pYa4nWLgvgs8Q9aiG4mBdTrouIGwVQicQ8APE1RexB6YIcEd
cd5o0INpFu6kdjvu0GlouNSh1kH64/eFsBKe5UUEohRkU1MZw3RG+waytDq3J9DuVl1u5WzOL2XB
yKd2PKxGUcwAGenkP4xacowdkUjP6Vv3xD5LIDCAs+PvGS2BPSVciQjsNDZrXGtzYHEqCZkiydpu
fjyoW+LBBpZdCVJSRBtVppUAvnQ/SGC3B1PY+fHQHFwecBzQZFTQN5bJSqaCX6p668mHGySFY74c
Izio/S0z5AdA0XW5V1syOTAdvI5IYQrnxPp9Pqz0YPJL8W47BVOez/dlticyAoPFWDmlJiBgRuqA
UhNrVRER4QNnxidY4FaHcWPkFakg2i7/Xq8wdaXDnMXIwwf67ZKKwMJGRNFb903+mBiUFt3ADcGT
Kvv4GqM3H0cvfeuYstLJw0uLaKGEvjLG6CxH1c1/hY+gMxm85iFAPviWR8aX2Bz37R4aWYLmnexC
nadKBQV7H+1EI7da+DapwZ+Nb/BzBZBfqoL9QOEDlkPk6rWMZEa3m861AV86s3a2kD6r33kRXyqG
hzGlAAlielCeM9hEhVrnYinePFJqwCW7niHovOFBNgkR18ZyWYmZSy0wm001HcGWyZVD9otqoD2U
R6CGYWb7+5tbWe7S4qgzIuMf5CJenHIM0IxZu1uKzbUDjLQIJHEPIGfE48KWuewbkuBYGU/NB2cg
X1a43anch4+Yonpo5qfcZSsrCbXEEV5Yd9x4dSsXLJhP/b08pBKU4LuuuQK85w20YNhWoPsAJsxw
ldGGPzKM8bYS8iv5BX4pCx7rqQwqAZWTDlpgOGdqBZoHPukTHKfh6Iw81wdI2fVT7/SOuJmXnafe
D1veUis8SBTtjfOUbJ7TW4k2DhxHP0QC02S70eldbGy21c7v7KeRFqGmKzhmKgcIN9oLBV6DKpkw
ozeyfYkwt3H3XnuYRTxp5bFjprBBSVlOW0tm4YJYx2W1sW2v3UOXBHu5hPdVxGA++m8ggFF6pwFr
5GuPzJb4ZC0ci4sAAbeXMWjbknZhln1BFTm69l/8DYok2BSEIVqv0UvInEYHvrMENtUjyfabnjkr
p/Olsjfmo/8t65pwCXAqY5KOqanoGUAEsSFFekXKjWW1EjHERcSomSFKJr6F3grJ8Imu1VE8yC0D
I80toPPKCWsp4pUiqfJHdlYAeAag3RVFxgCg0RSKJCrTKnCCoo3b5OqkWISIEWZCUyMh/En9wxAS
r3qDV58mAYDf+i/UMzU8h1uQyZWDz390uJ4iJLwPHW4WEg6dpoXdpJ+tYgySMdQJ+adwvkQM8ykj
C7QHT3IPnmtvYlSkWjJEwJJUfdCqRap06u8DrcW7pQy3C1jPZ4p2cgMt6iErjiM4nDwnHmkhiUwJ
GMyEA9kpL9U8s/mJdN1LVgWE21pta9vxUpYryXKdSFE3uZ3n9PkOTopqBuRVptNoFAR9FY7UE1jy
TjjYqWePHwj7rf8nTdwipTemz1339UNUXEp3vUZKFXD5wQ2trugTVJkiIv30Qkt6wLnRoE8egHny
dGiLQ9y8jqWHQwOvMflzChPYMte6pHzsh0zjaXRuwlG6GKVLlFgcELnK4OtVW+opV2qpZyHTAYpm
giuZKYL6yqQ7tij0NHrrUYnKWCAbaZiuX2vpc2yNf/zEi3gW0lxYDjHeMLXzHPYru0Jd4UjaaCSH
ymLO+TWL1YfocWO0lVW/5EmHSp8xWQfvj1bzLRoEp15H3dfwZ44PYIPBG3K9YC0DL6xuLJYVoBq/
FA7njCczMKACrxbd3+y1rpFJyrIj6wPwlDzWIlpN/BMvgPEzXbNIMOEurIpZrCdh5orSdCzLK7Ak
MCrAEgAZVhR1n4NaIYCJ9aCB/9aOpOBztWMyOCIMqhTofHsYG3FjDd5Dx0/Tb3HEkqW4mSSuhweQ
1wA3gXLKxBuTYMWRhEzEVe4Aga+xLpGiadnRZIPPmDoUefUJSrPqJx9T/NbmjDn6f+TkKWOQ0LJ7
nlIr3mqiJyo6tsA0A96rPHixGSOrH4JkIUT9LsUqFwFZriEA8xJSMk8iCjm0kB353CwKSqVomKX+
AeVEgz8vYQNKTbPnoUr2HWUmil7DKGPEnwMRR+GyvaTImlTpIlp4+3yjRLqisMJH+vvwR4VSGTcC
qLQ0cgEMoS6MlREkbG+lHUB3R20UNVei+lJOHcFqvS0FfnRlCOp5EIFVHzYYfo7W7PGqdC+/L44V
ARe/FFWHmFBJLwBQ3JF+D98UxYi/KhMaVMFiTey9tYr64MTIWmtGrvTcMTocrQRJZbW8L1TWjZG8
NC7UbH1UW12gtTWSmeBodIcGxBB5Y0KubQpLLXbLMDwg/VhQCMhx9g4m9o4/Tjo9o4jiZ0lrGjTC
o1dGYyKyddFYaVvjl0pswRMb2h8iGinhAnr/+sxPKC6gZVE8hk+FTPziODHXvvhoa4M+l542yuog
P/PMoNZN/sSixRIdbB+tNxEOVSs6NLp+P45akJAUST9hHwXixo197UqyVHZHLPqhKQ5HRKaG3/lk
KBHeCUBpwCwweu2/KOjah+C7eqHLrZTI2gxdRHHYQBdDTGNIoMEuieHbolWftq6na7e8paA7GrM6
zuY2hQ4NFiZu3+xBKPCG7e6dvyJNDho5mIq7cSdclXP21V2qRJtODBjQZr7bqnKtZY35xZl0FDkl
T+p5sZ9FJ3qB15AZ7RmbIbHT7ZJjukfmgwIWM/3k8VN+X5MCe59hP8Tf/8jBZR6yDlj+ukEaXXla
OdPjc0HF71nXnuH120hQhQSMysRQFU1gFDDtM8dcQsF3qrAmVZ3t89InLKJgdh69kxwaeXXu8odI
gFVgFmslyg6wToTpvEL8YTh5QI/Cxv4z8Fqn8cdDJaSWnKM6HxVw/4lgPcLCcCaucQCqcNlUPC0t
YUMZVrvJa5CF6XU/8fUezMsk0DkPrb50c6EYZVQrRQR+JDcUliHlwBOA3FWZtbPUTdpy3ysPJZo9
OdqGpk1vMjlA696R8fRmkDWKfcOWRxqvN1o5f2tDmxY6jcHjCvJLFPGQ5AD+T6te+57msONIkpdR
KbRM+vJrxZKHWosntiTYbuLGKIYnOjWoBjn1XK4iLfGBRYi7UGXHU8AnqcoxxcFP4aIrjz10TmFf
GFMT6007ODgsyZUNuyyHF8RXz0928O186qKEKHH2CP9ds+D5l0BJtKFO34OhPzZDYDOK2RYggTYZ
bTWNoqLhga0jtwgrgJR4rMKRjTIQlPgwa9U6h/c7BxfnbAJYH4gr9iWOzZR1Iv8zr1vCgwBEy7wa
RDKib6ZKHVp1+Q4dKW1BN+eyF19rmTsolRKZldSKqS6lYvTRpWz53uZlCixLCVR/pgx4g6BpwdSJ
GjLiw0DSpnxYK6RlLal4i6PaVRL+z44V9ZHvVIFD8EKjv54p8LehqudArPxnIc+eovS1SZrOFWLB
ZAaB5F0sWwk/vjL1mFg5J9TPQQBGuMJnX1NemlNfA5ysR82DFxz79rESj0FQa/DJBh18BImi7CxA
3XGil7LgFFRa7Ck655sxo0WeM2YpWP0pLBZlpUWFxq4CGLae43JEq9mnx6tseOLQThzsIt9OI6sp
nKE61jgKB7GncW1BPOCeBhXMvKBX6YaA1oqpGyAOiySlzAGQ9yZ0+dalR63lz7DWSXgLF1EA4GTq
0g1uUEPSArvlSkMCW9Lh5MtpXnyjpz3MDtIeKsmKJhWjetS4S+hy7wEakqKOAhTaSZ6CiwLDxhEN
KXlx6OP/Iek8dltHlyD8RASYw5ZRVLbkvCHsY5s5Zz79/TR3NcAZJ5F/6K6qrro3rFvjfRWJGGvJ
t7xr5nisu9+y/V3Yc2pHuoP81SwsEmW69UMSmLn6Bl3HhJhBSyIsbqpmyP3EBP/q0aFLdxL2uNQ8
V+p1i57rWa5DoxIvmI1cik46dXLntaR8hesQv42S6cc6eOJ2y6VzyWDbMn9ueX3gY6wz3KSAcU//
GrWbM1nDYRVj9NfWflYiKxwq+a6s6o1MW+XZjOZ+VxKFKySuoCzFQcsAJdi8TVmRnFNhZMXSUCGw
OryeMrupRUct3pQ2cZc1e8Z9e1555wnRtK3h1+152rbWMYl7NxSvnEpvyUm86Pxy2d6mlgF1ot4m
S6AWtZf4PH4Uq85DLS/TTIaugJ9UMgGVp8jLyegQYoiswRNYKlqR+rRnDI2SaDI/L1Lmd8bm1pri
1EbPSxLbUGrdSvbEx6wXri/1sRKqGGPuk2C4E6iKiKm2R3yP+/g5KqmQy7HSMImWrSBLNctvxb7e
KQmKdktvPtpGvTbyGh3L+D7Pl7H9HbKO5HLoxyBvn03eup6CFg0ucwfsjlKvHWMUnV456MIuNavI
rcbzhje5mbZHISnCErA/FvPS6VLrOSJc2J24DRVBv8tDj4W2kO95wHPQFieQJyv2xsHujgYn20UE
ujau04C9M5NLSfEkkl9ffKLMN6070Rfi9K1bkWYLyDU+CysQ1x0REEwbZ7ozFI70zXe2W5gNTkMy
hGkTES8hZYQQUOyJTCo9Pc8EydRHcbPj8lZL1xTPq8obaGDi1jelwxA9CdtfUjKiV/2TSuw7CG8w
cGHPx/hl6pKdkBWhnhQvRLbjtJ7XctCX+wSio+3LwJwSw1eYwtMsEoAXPei5r0ZFJnwgd/qxW5wc
G1psOTWuNI1T8GHleIiVZ07ydCXXZsWy6FODSoi1g0V/pVYzFhRG42jaLhG3wanqht8QD8OprYz0
W7p3qb9oXlQw66c78oOeRW9ZBophBAyDYXC7GI6kpzaLx4t71RFqFCgpc0jxddZkdzMGWzCJUjRO
PUkxZswhuoXlX7Hh7cLYx60huy3H3Dsc9NwZajLqsmr+UPvxsgy4pWNIDvSxelVxJEoul7ErI8lu
8kZp3yiekHitAmeMq83A7zUtJ5nTgRELntpXmp97nLpz2qKZGcxTtYVKTi+p/ioiTgOqu9bnTHwp
N8GuQQKGvaF7Ug/F0r1gHRVo/TFW3ThhLrAdn7T63Exej2WXChBAMGpJPtFw354mBD7ZcGMUs4o6
kvMqD5du0/DGlLQH9WVdOY+qxdcZPe/l0RnWhcBqdxQ/zezHIMluoI3x09/R5JBgkrbmnELwgmgW
g3gprC3FkWVfkjyre+7iF63eK4+jwtanU10dYKPi8qyvXofvLwi1ateG0zSccx/Cci+355qmRR3d
KQplZtrGoBp2FsmfYHzvW3yAf1TZHFvyRQySb8rW0dLbE1Ueub0zSL4hDd7YlpxD2XprVi2MeaNN
LF5UutCiSYdjRu5M1XXQUdBzjtpunrUt+wzzES8We66YNb+Qz25XUuJluv5lfiadl1YbizZzFF3e
xX1xwIpqPz0ePoiuOef+SEJou+H0XvsTB33DuwC5GZZlj2+HI7WjW63nApZ+ao1rNzjWsC+SwZWX
NljHqXLarj1q4AA6Sdqq0l7a4SgL90gpDr38RbRytUZM5w/TVUmFKyMnTotBKC6Tz6MBpiTsdYH4
0xaLyWWWbHVxMjM7zUurcDxVOhmddXcYZaN2rG2lspJ2cvw+GkBGo2pQVIk9xR5FWSIb/lou5fc2
ceFnhuJmpY94GZ94qw7UWPdXdcSFqXfHTbFH0H9AS/FkNOzfPOQSMFSGyOttr66mL1e0lbIeJO18
WeZ3+GK7VXtHxDuwK2dXJoNxrVUn0Y5WoaHLrtaDtbXEE2MpwsWW6vdm7n0GK8mPJE0WLMASSuKT
xeS9ioxAiL5EIAPQNnuz9pbxRMppYMUywaePxcwgUFSptvnUdYFWRvvGMv9WJVbcKROuZRVGjfgl
ZQQJpbxqbWoDuZl5YiDzLwO00xaYd4TkmmbalnFA8N1ShWzd57ougdVh8zS9ltanLL4O26u6UtZ5
TfG0EQcgDf5KkApW01GY4FlJKeDIenabZeV3Yr7LEYkCxPdtRJVWXtq0OdWTJdtKJYR6w4oVup0x
+XIdiGX2TzVaL7EGLHQftGK9ER5POGtX6d5c6JnN9PxC4E98aKtyPs56T6pbNSRhsi77iWQVm2He
21RLJ31Yk50iTh81d/iO2UsrqLsvacu8KrN+l4WM1TpzJv010ynfkeyDs6dXot0J5ZTK7zyjMZlK
0ttmHF+m1u0L5FvruKeaDdtIOFRStkuaKCBm9BX7voOqCsE6U+JMVfqnWETPxISlaYTaG+anuBoU
aSw7nXxyTktUEnV15nI+KKiL++64ZZ+p9SFqHBVnI7cSO2fDVxOhnpj2514DyNRrvSe0HCXTgs0O
dPeh3xbinRnFslNrTI7LYO66SLk0RnfUIN3ipjxsi8UIG81AF/lFnLm1VPH4GnGnDjVE+bYel7j0
0y11tPVNVPXPZqFNk6pDKbGhQFwz7TfrPxIqpKFsSIxnEsBrNc3bxv4ip4MjKn4if/dwvaZS3QXp
1mCe0s0vZKIeS7W4LkPMpIHJTyIY9DzyG+R+JcakWCnalLe+qz9WxdrVff5aJfOrDD6zyNd2PC5V
8ksyCOGNRHcR8jStEfci/E0pMExnR81zTLSjxAq8DwQMsRdyL2/OnLB17cn9IYeElvzVCsribtEO
UGs89q7a7AdL3kkV4Vvc/u3MKiFB/NkY27BNOXZbzV0FlKHS1yw+66s7ZkwOqdKvXIzv2vzDInTp
xzg/nKgsvS7J3Chf3Kj9pxvEjSu/9eRtRntcKeT6OT1KimgLw69uCrZEKnX1ophPZeqWBi7cQN01
NhQLWKpSfShadrUiiUgPIQ9XxklafeWMg0Kda1fW37ek2K9m/dKmqAf6cieLTiliaM0QTaG5hrU3
qBOVf1nscrYO+adq8JCclDGMjCc37prUU9PniOna6j1RXBMDD1E4muKu/IZg7DQnJra0+piVd80M
qRK2Jch7kAxpn85ke/TJ3rB8reWmpk05aMt43WbzFGOYwbyR2FeuAN07DJS0GKZOujPhZjXkeKZS
Ew0/y0YGLHEXynu0Bhm+8R3j4mkZe3J2VtsvnfElc8pI9qO1m3xRP+Ugt5hgEpg15H5r7PX6zOnZ
ccNM2VFhVlN8kjGWXNg/zeCaIkEkhO2ppmuZnzGWOh3J2HKowUFGX+tLgjChffgPl7JvbK8LI319
4QyATqQASGHDhmrPkeJr0cm0CIxy6HQaKr5BcEfjPCglZ9GhGHC73ayzSRWs5q0n4QcFIDx2uSvl
I0lSHNlU2X0ZhzEdl2LlXky3IOdsaxFO7bZWgL6D26zxCaO7oB/oKJZhLwyJb0l4ZqYPICElJrX1
4uE3IhYzLVa/nWrOuNpOu2CKg04rcIJ86VQ8doJS8owi4kN0h6yI3TpTqI1TVxeXy1wboRbDt6vK
jxhjRlV2O672qzCrvlD4EQ6Ly3vE/EZXFeEqeoq+r8s/g6NnqWg7PAm4NMpCGWWlbTK2DZMTju2n
oYYT4vp6/eqbq8rUR2XDLw3Ef3ECFDbVdz55xWpXv0QY2W2tv5Z9KCfnQXgn3TsQZkIqTEwCMJPj
6ZuDSxCpaZ2kgsooOlhctVPNkFrW1OBktZb+PKwh6ZYNY3xK6nn+0Fpx+VCjtgeqNEd1Lwi1r8xL
kFWDBz7ROkmS+zrp0NFA5ysz8p3VfyZ7La46DNlndV90y36O00C2yETSt+smyUxM5f6wTmEldT+b
rqcnSuBnS4yrHVITB8em50Fpbm05/8UxjZuKnUIUJUYwJNWtMZmfikzrJq6Wbi96QveyRsSwCk+1
vDo9cdR8Lldcx2+zmJIgjqQ/wZS8eox+1vmWt+etd5pPpf0HRzgy+kHPM7pK4RT/dAzGsqnz1vFR
wBnDoX4TZHIqcKPDos4MHmSLSUemnpqUAT/PEEgvc6XZXitPWvyh/qpT/npblZ7V3i4aJ1Ef4wkh
O1atvbTYm5Kv9bETdT6ZQkAMa/mOPyWFYIXk1x3EgwRi17SEwYdkHlvWtawZl/7Tv6WL+qp8CKtP
uLcUSKMr6W7T+0V6H7PTqPUOzLF2HbistdgFrGCSFV/sJAny+tzxrwUfbwFts/viNGZhhfXm5FRZ
0OJ4aV2ULNAJz0ZUXBleS8wQXXC8Fyh06hcdU6noNrWyN5b2lP9LdT9CdS6F6klBiVhvuC1+G1lu
FxGU52vL1Fq/y5RDWTZhpgeEwDPqOg/fyejKaRhlv0LyFW3P8fBvyrewkfwON6rGpfWrgAnjDpNg
m0jVvvWs5lIbG8cpcrYYDCzfU8htTe1n5pc1ZedCw1NY58vYHhpBBw2Br2rlLBlLIw/zu9LEdKC3
NvO4S9bMlSsssLLkhJo4aPvkqJpH/aI1R6bITYx0kM00rvVPmFq6bC82XkuQierST6G0kQifQ9Vj
G9bq9OGHLttTJgiM7YvkHDBUab2UVtho74nEAGIx33T1n4FBbwbAREj9zGFWvasd4YSC7qntsazc
RPzpZex+q28L/Vz510xXDfZfYba89jD6lDQAjpNcfoAzDcklasJWu1f5qdOONdPzSMBLpucRN4mC
x6W3dqEkhxQEW/1TRV5BbnlRugag3eBhh2rLYFXZMjzGEHGETybdTf64kiIy4hb1pepVjll/FABa
CNEdT5QjDVNm/6jx3LbZSViyvZW1bX5zqfSv9a/W+nH7XOihykw+OfckfAxMdmBpPCjWdInK+okI
TltpeJgE1Ys3KwpIYEzMFz6LUT9VdzV5jZcLXsPC9tIpVDZJ6mRpdW4G+niaaj0pkTKNgS7y4bZT
9FYJGyPThLdooYpXXN6A3BwKqwiMKmPHYxFouVJyFfYqHtIVzuHHsq1fdW7JgiJMTmhmi1etvsar
XZdP0cCSP+m0M5XKG0ASKKrYPxMcuTqxeV3zu7VtlH0nmPWpuyBXsw3juNbXSnlpo7NGQVvDghW+
ErmTvCuLQ8qc9agAHuY+uFVWhf2t5hzEnLmXWbL0Nfem8g39c9z2pQDGG7Sffb6bGfw1vhSy30Qu
TcYGl08+l5EEs0jMmfSvUneAm3ZR77XUx4SFGHTL8MdfdplgeYO6gwGdqUC2a2q8NNXvWHzpbf8E
3o4KQemPzeCoOe/unb+1yj4WpbPbDsrQuCEWtXh9vSXuErCIpn5ayo81PW84hMTvfRXbpfKURUFF
Px7bhvWiLi6wm3XOOnAwJVCqEHWWY3BSTTRigEAFGezGm9QedGRHeXKYKGU5R3Sn61nvx4x7f9Rp
5yXOlE1wgYYoKboqpAKiWU7Zj6TqsRaihYlqG2d2UC+LQTbLj7jr4i+1/jcX733nqMwUYUJjXaq6
crDo1cFKpENfg6PoF0QMU0VaX2BkV3qnSuba1AvbUF5NyorIqTdHRBHbP7V4SZZcHn+5dlXqa1k4
ehzEyo9mFa6mP+exU2Rh0gWjuoPk4BqeDGcmzqF5wTc4K7AtE05rde8Jg27OY3ZN+jetAsA99MLs
TcwMZMXnYoWK+EdF1wqxo1OlyNQxySHfGGHLXWFBg+O0LakYdsWap3oRqUfspDPDOVLvQx3Dn/D5
MGoh30yz+5+53rFTmsTNusDMdl1H8fLcEwzXx7+RftCj/YYINnGNIph+2oxSDQcnxvQ1L3ldCJJd
XLm/MDdMLdjT4MnPFoj7USHH16RFAVwS2cspV2Cgg5IIWdjGhVt0r7lOnHcJ4XHIRopGIxT6r800
HD3dl/gdEgMvGrsKiTNJGzLXaWCc88VT5dftV0nfZDLBBZrft4gxec5lvXLEkrdPMKIbV67BiVWe
kJII2k8P3Pq8qibYtl1iGt9xjhYkuw6+wMAkcZ0wAsvPonrDATfyVUICBLz4zA1kRDjYyTtZ/5cv
79215mJJdim+LZRp0a9evM0ogYGyCo5a1VGGyEWjM+mU58CO4B/23IcraknN+IiVU6/imJP7c8JD
Wl7k+cBKKFowQkdhHK91rf4sDkg7AXtdWX1LAR+M67S4uD8p9JHSqwDfrYIkC63uTguQGGIMwzba
3zo6z9hKW6H6oYPnJJTNu9W81ARGjrZu4jvwOgu1i+7R3tafBx74gezXEI/i8rQgKaL1b+pg7b0m
88XZqQU36r1+CLGtFtNPcwrzrHKXGSZMHJ+UKbI3wwziGJ/5/qla2GG0nxrJBqj0Lllziyeva3bt
vO9eWkJZcZj/o/eMkEKqbzFqRdOL7iOC8g/jb8zdRHJqEYf6nWzZTPmY827aD/AHoydzR/8q2V76
LVWc+zETjCPVG+NPc3hfpCf1WcGGQJ6e+ndlDWr+IsXb1g2o8lbF0o4ahChOhy4+Sj83RXQUJFuY
J2iVEXIlg8vQLfAcgvwB2XH0XmLtS0o5Kb2hPADWW/JvErtF/50WAUgrEc/m8iIJh75z82UXiQEN
n/6n5obTfWTqTzN+AfKSeWxnnzIl9T2vTBZZ89A0KHVQgrwX52hpw04/wWPbBM6r3LrCCArrNwr4
4HLXlK8RBwDzSfyr6xutRKHv1Li22+Wg1VzTC31raOT/WulH0W4P/B8jKE42ubz+Byw9lpxqZ8c0
2WEdYzlavYMfQMUlAgwl27eehSKRhuJLwSuf+eaNAen8Dt5sw7Ua0V28w5v0hBzqS9AuL1pxz1hT
SYOZOFa1800Nh+bcKIGxutHig5YgCCMMABPuEnUjvQy7C3+joBPDVvJZb8byOXItxMdB84zIGeMg
aiqXiN56vm8JlgcHq70DFc//xrh16ndVvfPaxd4tcCrXg6nzgapnRh6+N/2QRcQa6GAJo9NS1Agt
b2191aBn0tde+N0IsGfhGCu8x+ERRKA+dGyOFZeO0niWVLtj+YPbgxF72XXr3hQVfEXiJsR6/x2v
OCHfUUU3qzehlxK4/omfRwJAUF/3TZywpR0KLcjyXSE5FrUrETkm7mJDYJqc0X5B68spRO63UO7y
MWBr6qUPwi2QYgicVPii9Zp8rQOdegk3JTtTstOMs4TMTz4N7c6S/8384xZORtjkdiW8Rc1L81XJ
0T7KXmBOHk2PNSLS77D56t/7kwqk3y2KoxRPnX6QJi5zibHlFyt6WxJEIbXDS6BWkyi0N83NoMQ4
iXsqZx2GfLLF6WGAlLp5jbab/1obFVXzrC7lYSEPVFb9mbWVM4ZqC886ww7lr6pIH7XE7G0BlrdA
ZDBd1ckKN8dhrdxBb07G/693EhtqEqDWeXYSUprq+ksl/4DJFf3JaOV3AQDCFrTxwWHXpdN3sPZc
QybIs1bmoESk1cT9c6e0+35NQrmqHX1sdl0T/YlZ82lN5rcgp0ELtWzneuqo/U7Pc7+cVc8wPVmf
uFjsKvZVutkrQiYEpLYpuXXyIyffMmoE+RCZAS04KbqdEkrN4QHDJa6o/0HZlz/EqO9SBdNtZvbq
S3sf29gb179xUlwUKD0XF5jzTuUni4onbcoYLEObONi3+ZPmdZK/mX4F1aKN6d+i72Wok8UcPyrV
oxlve0c151Pe4sE8TId1YBOXYGIy4zWA1HJ6rm9W/xFrop/N2Lq1uR8b+RMQgJ+Pj/gu+TZNj8Ye
oHYh0bjpHnWyiL0/V9DSLV7ccrw22wlMLdqmD8m8p0r2VEdhxldrmnBThTveol3ONYHR/TVJTtyb
8+pvFjXWUfuL598ZpXUMAmBT4GNBYbiSepiRLiq4ZcU4ajkctY+iF2Z4eKAPK8D3cJ3jXTXtV5BY
yCqoBCV+sir4C3ieUJMOmw7kLntNzim47esVmCjcNti4E7dwOjqm7qvLvcJvu7Mj3asZ0IxIMQkm
sQ/r9Vz/GGiucmO6Ai6DUkzTVRj3wm0bjsRZMEM5GR+aGfN03UIOSmNnNTHahl8dq5T6It8XJSxz
vPtCQu7snHxuTr1p9Gm41e5ZtW6oXbCTRk4gyHeZpU+dzDuaVXeJDxlVhkiBgF+LiZUahFGMkVRl
zxNfCHjdfxfGxzjvDDlccSoirmv5mdAElhB4l4mzXB2p1kovhyaOFvzGlWTXT5cye7X00zqfc1hW
gF5trw7o7QB3W7eDdW79YkxB+9+xxoE9uVPkUaJI+DO+TOulle7Dn/VTpLo9pp4e/WsWAKw0vS/6
+CFxM6x885i81c1XgRLMmg/Tf7m/c+pDiiqDKzDeNUyOeWwniVLiI6d6pIwsfPA7ZbGtnUVSVXQp
8qCo7tZ07CZPKC4i3PKYHwguNhXzbX1vQT1/RXptcM+g+amjX810coumH61yLjo8d1E7b4ur8bwX
B+dc3VlVClenek1n0pKk0kvSj6Y9id8mXzPm3lL+RPXriKOrml9pASEhYY9U9bTVmTuo3J9MDPbS
Pq77g9rBAeJIBMVYiuE20UmAHAP1+ezlgdrppBev+QadjpxlRBxQ9L7K4y3esL5Z1PXQUsfJumsN
x026FK2zzJg+Bxht+OohMh7Z3aq3th+LCM/vqMrv+pBToKixPLoPBdlKS7Hx6G9ymcICFUnh1CB+
lAwofSwGfbOP/lmiNWmcQdktm6fcrOvUvbZvmeWwHgBBASukGHJL+CuqT1zJmtK3PioKTem9A2aJ
s51YWe5a2TEK2dJVDLtJRFe+phV0uPuo3T7W1Y+iHZNAovndEiR+AT1nxBqm6GJxHdQSD30O1GHf
jHQ0Ftkf8qEdvxnJPRp4fqubL0Bjbt/RhFqiep4/hIcTzHAUUGl0DYGag59yaIjhQqtUbxj9nWIF
VezjnoFVkBsvGk9bfM7XjzZ9jxPPEj9FKLpUfdNzK9COi+gtOtzjoQCBt6B/CO4QU/3FksTvsRQO
cctNE2H0+GqC7QvNu55xzLrJ+CVhgj59YZmf5C69RoXK0DyuGhZXOi8Hob76u0T7MhMCEf46iUJx
5gFl93FqfavMg9aAw4G42y4NWroYAhQh9nRsIs6J2NXZ2k39L0vOKch0HDsdIpK425ld6ayks9Ew
JN23Jjwr5Yw4aEaTz7gnOyQ2KN6RPlaJn20VNQS4ts4t1eqekc/eqqHHKWKAByW/DMVsN5JxGmH0
8XcWHEV+GuM7EZNw3bGFQMqm3p6MjvY+vyUNjgBToXVooEBM5GaX64TbmHThZeEn9IowzyAmw5vZ
fJlSwLqkGQdSFOZTV38VFmsiBXChOjWT+iyZslOZT0LvPh719KQOl5JfGBdf/DQjQ8ZoPhXqT9Tg
lv2WicjzJRpw+VkgPz7R/GUbsDmi2aVOjlCFc1SUO+lPBrS3Eh9kpF035JCRrLqV/iaQt24dGo7C
7au2vvs4fnzLgfWfoYrRY9qEk2pQd6eOrN7mJUH5VX5wZZsScKKh2xMS7dLIP3sdCLVY8LR5Awdh
TAcBGcTAu9gfq+Svh4df6Xanv03t3f+EKpdNO49Q6zE9WsuZKJrme01JlHbvU5HvFRNNVpLtZf7w
2DQOxGIeykW6j3gSzPtKfY7yq4qWMY5exX7u3c2SLuMwRV4nP6rN+iMpsqA8CMuHJYFfI3RzRj7K
+JpaN1me/KXY9xs8VfRUxSBKytMQ72sZ5vAmCTvN9DYrcvXpt6u9BHZFN0K1dKh2tSpMhZdUnqi0
/+n1twrElA6hpkK32FlH4mQF8p7jCFvehnk4Z6V8K1SwauLLknKvYaNY/lM75BLDKsI6E2dfbV9z
z0WaWHdsrNlzS/etL+mLYMG1N5vmV9IE/4TyUenqsB3Z4cOoca4Z/8YBpIQbWJoFczfm5leUrHty
+p7jcb/ILway4poRgrR904T4qQfU7mgwUkOYTinsPnCaKTpVCrGbU7T4miImfiNrN0OP07uiIhBq
Y2r6aqtD1YrvtUF4j4pwtP4nx7kna0ootKgZy+1tEx8QEEdOLJK6Lp+LBCYXIZQaPZSB9I2q1b2V
FlF6gjnt1XliFgBfNVut5N1oJZHTZkbujGI7BcmgfsedEfswoagW1uRkRghIVGUiO1Siuq8ukeAP
xU6VLObbXOYOZmV+FbjfI+26Ts+0n112sExmJ9rUrVAkVd+arroGQQibrXW0Uzlm+iaTME4X/6XC
TSGkiCaUURlLmZ+IaIKEkxA25BIzZsugEBPY1rfCFA6tJMyOKSiehi+HzEa1XHO4j1rqStVuVb40
E/5LDoqB1SB/dQstfomaoqngSuAszQdBhwtxrTgGRkZb0567pHnTdekec2/Gg+whZlf3maRdJow3
gQlWqlgTCItMd8rgXarDFSgfaoJHZZJMYdeXx2keVVitCLYLg+HEDNpW5GUyMOcYZhk5kdCrdteq
kpfEPG/DgiYZ5Wx1IXhOfdVdS9lyTE4RYWnOSv9pZYScYzTSTmNNgpPmLhY6VE1pfjThaNRlmMYj
s3FjCr5fBmJ00SY/IwXFYixLIZJ6FS6KiaEtTgHVOVMonB2qSEPaEUKhcFss8Yk5pZSqcy1fVn0v
dL5s7WstiJf7ZB5U0kwZD2C3Dc3wxLKO/YHADugsdQOrzwTwSAUNmIQ0S/KyRQH3l4wXRtW55itM
mtLts1+6PfgK3Wg9OGX33JCaEdPdXKC3BeOgJjdd83qsJnrXSsGZIHpTbpaRzqLYdnQAFgNSjLSa
pjcy0aB4yB/8GgPbcTVcJebjNmHcmuG4Jv6IAmGUaSzb12T22nHctYUStuqgwr1RMmVoDhE9c/6+
trcaOHU0/xmc2xS/w/RVDBaGNcpH0/0AnEVddR7i9CzVu0Kej5v1q5qA3SUdSifvV633V53n0Aih
mXwrKqEtgsv4GW5R+0LqG8eqxC/RCoh8dLsG+YvVRV9d1RKgk0WISFDjLZLqCrX+lRrSRuVDMGA/
vg2SuJOz5L5GuRO1Jml3qqNFKUqIWkCHO/Vr0HcGdp9LPVo/U9eI3iiupitIcepJWvQr1ehR2dTK
2BMo2QzIhjORvIVSU2r+B/RB0nCTb6WIpLMnEcyIrQMSbMWFAWR39GPp51m2G1vrkCwLTB7hN6iY
Zgj5eonBxhptcZK+9oHa6lpFcjYB35hTlR2ypQWXSq4tQ20t8MiYVycBMk6ZpN2GEnEZ649ZsvzU
zC/Ic895mj1FjwFFBdxppLzfmFspUd3oui564liNvt48FGLnRTuIambeNqSd9axbfvUQ7aJzd+YE
m/woCfXJ3sxyZyH11yioVLqTjNmkGpWCch/Y8i30UlR2lGyD6OnT17R9qu1Opu9UkJN1KG0SyhNm
9AQ31m+9fF4Mi1qncUm2jmTNlgf+xL++wfov0o85CoSOQrkyqNL1r1xo6WAE3V3Kt6rJXyRz1S8r
NDdYQkFr/lBvS7niFtPFaK568ip0/+PsPJbbVrY1/ESoQkZjSoBZTIqWJyhJlpBzxtPfD74THx7L
rDqjvctlEySA7l7rTwuUeidn+bzgspDcydR8L0xeNO0HmpZVG2NHk1EQB1r5VSDlj51O/Ah9f62F
kBUlKFws67YzNmLL2CAmL33VZMLUAzWO/YCEo+pOXfYr9t6DDriTJSzGT0QGPRV2GuHHb0ApRllZ
VuZqalc17gj53Olry7t4ylHzmuAc49zUUCE+GMP0Kyy6fhfVzyJZN4n5aaQhY1a6tYFcjFl+K5Ty
uXYye+YGdAnEitsUTtw8hqbqmOTDWr2ToMaNtWbTzMo78q7Rhgw2ml+xDJsEiOGcl4cxQPCEelWo
KSx/6ppBtTEDlNhL4u2skUkOvF2LnnCpuajN4CdkmD1pYycS5skfHL7ITpBwVahAZLru4mdIsl+q
sL3qyyrrj1O/Db29Kk61ETk+W0zcPXfVPaQT1HKfQqSu7AzkDdGpjS3XkRRj1ckcazA0QRf/7KTg
FFON69V+kH62vb1i076EermS+idd04le7fEmaG4WS8bFoNZLE+QMXc1Om1x8UxibpprIAKH8X+Ze
C2+qXPj8Tg0cREwUyCzaPG7uQjqxNJ0OvkJSNziFBgjUdBG06ngSiTmrmJR1Km+S/G0aSfwYdKea
VEdRXhsv39lDwu/ABRu/WRbaKf5hPcOB8JDKV9oigFXrhQUm3+DVyLUkdAHDp9HEcgrSkUw7m/nV
6uSmRQBBQpB3KvweXQFtbyR9psJEQYq6EaF9GK0Df1WQD5MDYMfhpitGQX+3LUV3HuQRd0tXhwWh
qhDaWQJxrTe0nyWBKGY9gjloq677CkpL3KMMKBddkLXnNgDRZ9sf4LX8QBldWcbnYQNURXdyG5VO
V+jPFjIUDB65aZyLTFuH+Fx2Fa5kjCtSthEp4xwlCu92FCzYCRHloHqBOyc6/SgKcn/H6SWeOgnx
xkZp5IwDEHSkCpu16h8GJjkVli4WpRqdMmmZIBBpcwLmNI120ZJgFmSB6zGpNmonIWkdwAApxC6t
5D/4XeKOgybummF8GyRwQ82QK1eoqIdzy74vFUan2cM9iGtcvVRzp1yr/ldukzIfKmeNQlQv+tjJ
beus1rDKyUn1HlGpJ8s4+lkycGR4aSsOzaJ88MRFI8AaPWErM0lAPA/xh0fzVZUvQf+qsLkF4rEx
XwYDVFd5kgENo1kR9BLpkMUa13F5bY52j3fAC8ryzhohmTwjUTZWGKhvHm7VFOLUn+Dkcs9zbYor
uVtpc3PXQpx7U2mDpFrbvor1t2Yql71aYmj2Hoew22ie5abxoDzK4pfXSg7HglGG4TMSKeYymAgy
Kq2wUAT30nsl+zhQore6Tj/9KQAleymmeltG3rMEvCC3j+EAJBuYCG5qI4k3gTWoLB9Uvbnsprx+
C/YhYVgKRgD/Tjc3ifwxBgwZFBq6Yu0jDcUB8KKdhAydTG2CLQfpG/u4kbNhWuss+9IyE4KxIZJo
UNq9PAQKYcEfef9itviEwOR13ea8i9f1mG5MUDy/fctJSW+DR5xYyN1RIXbcbraH/qntkYbqcka3
ErkGiIo6wQ5ZerhpKKNB0MGm+vnXRNUqKy/QsgmdvC1ea0u+9zP7Z1qkFNDgl+aYSmgL5nAHRI/r
NK2eG5PyDsAtMrsDgcSRtEI37jfD2sIQhYJZhxARblXR7VTRLFNnRMYikKA3ILRTDdWLYSL/LiLD
+wHwywZWfppq8d7xZNFxKAHSUcL24jNBxsAk0r3UHgVjaZya/sIdyxdyHVGzaL6T9qCcpCW32LqU
ln2SZi7NjUvKf5V4WjZds21lRCCT2DPldIGteFAQtVTCSZpwHXojc4yBZ6SX0eeJlcqhsO6AIA9V
B/AtzLPi5xvk06nfVz8G5shmbY5/CLUaCc9Ww/9nsB80y+O0Jp5pW1csLINow+Kr9wDy8sH+0cYV
1HNA1y3hcE5NHVxGL1aYEwYyTo/I2sttndhiM9kl8Gug32URaB+1kOz6uV0etBalmVAqxMbyzlMp
hqPajSKDrs7nLazljroUJ0ptoE0PbNhC3buYvQmAZBlHyRIPVlw6infMx+rOpKLXRLCqBWCxcNjG
9rFNvQIB5tcvZYw4pR82ua6dGAoIdfcEDznisVj3/adaWvs0spe64AnDf3G9R9DdKu03flduQ76W
UqPh755ypV8Z0U82/s2Yp/vQtjZevaY5DtqD8eSh2SkKZnujWqlzxfHAdierc5Bh7wLv1avYHXlR
ENcE4XRX+Maqgd3WhwEoVjwVRMTlPVNpzLOJ1Bu7NdSz7JTTp45Sq/HabZn9tJnFRPzDXDn1aOOy
X3b7IukPrfULHVgQvvkyRAo6ttYNpbeenG7dtPmpIBoVoyPi0e2LDhNZhHoczg2IP9bPWvTq9WfK
07wBwypYxYguJGslN9KDmlcbO9BWFfHxzjhzMdrgb+nS15pAAT/mm0566ct4bZJka4d7dXguMCOp
HXPddNkRYT3THKaSVE7SSYCR86Lv2dgjAlvaD9vog42uetvYsH4GzLftymQ9WDpjxTG8ZRhvUgR5
amyiMkOYYCr7kDpIx7zp1f6h7h76PlwXI9Y/s9hpWAgwBS4JVJx98K3OnZI6yE5kV5a+oEfusM/n
oGW0Sb4x7GLUHgYoXRo8VOa7FD7Ipou/CPna66i+q8WHBS+vlKS6tq95NuEBjfqPccjx1hfZq5JH
5yIkxLbWmrMyWE/BJJNfkE5OYY97KdkXNhFzNdPtxFYBFYvoKuf74Ad8TQsLYsVzwtAi+8EvREmc
x3uwY9YWu2duxWs/R34eQ2Ue2uIceA80M0EOKbxP/dk2uSrbaNkY0YcBcNo/jNIT9X5YeufOgLoa
CACQ/R6xtdfQbwDJ0//vmhgduNH3FxlJ6oTS1h67TUNzIkSYLFSRHdVydCcj3Y2Bod4zLwtNrNbg
mQybYSlaFLiK4rN3J8q6MMYPVVjvmfpmJedJtE5SSQhc1BpJVmr7R2EMbyjY89hedh4icm+QQZXz
uTrKvfRJqUDzaYFdP2pa3otsZsLndAcqm6EY6XWJ3dAyqKyRnrjwrY0sVkrFkMUQdWl2ZF7OqlEr
x2I1k42vC20fp5DLjfB2Q6w96FGwig3N9e0BI8a6iNaKhLIUaXuru2q1zqKjJLx7zBBN+NH31sUf
fxj+L6y+UPl0oaYhuWpwrxiXSNLONTh7ZRVHaZAdUxer3JTNe2uIUUIFlraiiSPAKe1XWBF/hj2u
q56EtlRE+pvlxaTNdiXDQJP+/8t1KUFUqsS0J6KUIM5KrMBty3MyhtUUoDnCMDlkL0K8ofybtI8C
skBD8tC5g0QNw4ZSPAtzeqRn2pqcOpkCN2L78rHDBCU178MUH61kP5YwHX7uhlmCtcJCNDRu4mFc
B8I/SmgNyiE6GFGxU30Dj8xgrNpCVV38P8vEKEGd5F3pgRqERfBcxfKS/F5uAb6TEMVwXq+atD/6
tef40Cv5NKLLnyJXE5ab5D0aurpU3orJNgOgFSJepZfaqpzWZkfdMMEB4HqrIm7rmQZg4lZzEx+Q
9qT1r2y8rfIixq3u8dAcbJYU+/dTQHwLqvV7CuzCf+D90O0Lem5Rb21aZk88FpkJG/Mwmashv2uo
JJQS0EBv1r3wHlhfmUycnvSZI5LXhtip9JZVkhQIE+0CqVRUSK6iicYJ/ZobrGTpLql7sugAeaPI
rejc/dAt4WvKvt9ZhXnP8K3CrY38UtcPY7DWNFcPtX0BQqxoT02ZU0L7NALLPPG0RVliSctXMqyr
JgYnmdOX6Fa07BQNLcbxFyxtW1vO1r4Sq+tJmT4G876nNiumsy39SocX6HBa9NkRylAcgnkNMTle
Hq2ga5PRQLcpdiXKB1Fv5EB57+oCkXG6GwBi1Gwnul++NiE/Dz8sNQELlzj7bHLBnps8PAyEgDOQ
TrwHE82ap017HQZ/opZohxN+F1CUcTlykI8niYXdyQZWBGURtsMPLEON/SvUvhRzM9X1OTVOMJnQ
xCN+Y6k8BlXmajjyI6M6JNO50pM1M1+XFdyRll6q7NWKnseKcxCvudgnPVr2Crm4dqzIpoorAUg5
8xWr3MI6FbrJrEKEnzUoWlGh1ZN1qKQvjcjcBN+wWWGDmUVKbVjgzRdLHEQBuXR1s2HOkJOGwRKK
d2RioorjdoX4WTWF43edm09H3cz4yzByHoRIyNkqlUCLCFGxJGbJZizuUvVOpb6R1820IzMWYH8x
kYNkDRhap+eZ+PKXebHFoRuCShpbACNdXzfdqWydFJjLf9D9ZZlRZKPO1j/LeTYWwIiInyTUHegk
UCoFd4jJF7H2LuifYRPQV0kdxGuFQ1c6tgFSFMbfxojxbJpyVeMZwQ6EJxhNyeB4RVlReqkT1tmq
H/u7oobcOITtvh5fR92NTMNR430TXerhYCIYVcNTIUu8mkH8WqT61hKCu/dhF+dKynamBctb2agy
sUZK75QdW9py4D6M2uBIyzoJ3KkRu9y2GQuIcYsWN2/gtQfjWda/jDRD12XuQn96iso3W2lTfCtY
HcpecXGnuqPaIH+I11KEQFbs/fkXte+06Tx59FKg01j/Wt1bZk3xJHftXQgd01oER1d7qfOxiUnL
oPIf/Wh+K8KLYYe7kjutesoK1sXRqnbbaAchjwaJqJSwkV8z7S/eyE19xGxMcfco/PwHRg0EABAC
K8awLSN168UEJXcGopJxytyxezcMDbioBR7wizW5WOCpFZ1/35JUbjmqPW4VeRzdsteJ5Mzu8igh
mSWgCsu6BnTF7Pxh5YmGWWslbW85tOuJCWFaXOHuBHlqh/oprHJWe+3LTLgzyFjRG1U9+5JiPs25
fbJr0t+7fme0W1sBOPBtsATdRrcpBmSiWKCwpEjjSzmdkHbGyo+4yp2pJqkAPXwJ9/xqcbQP/kMJ
CWRgnLCrlRdVb3pzrkzMEiN+sH5IP7Mas/NYe9SoLcp+pXy2GDlcpS3lV998BJp6V5XKTsxZEEV6
LsguMnMRbvLuUgEcw6lNSrzwAcEExLGlcCximRkMY1WavxhuRM5RNGy9/tPHomwHNHCBd7E7yqRM
jMUpqxCp4a/v6DyZP2vg7euVkzd3jwVUiCa/Jorxg+gjKW+3aRK9aj5+3Cwd7y1mCTyAmm4oPRsd
zKs79wnCJwVXw7JmrVXtvSCuB9l+GHyMzVYNpaWsLoXVbmFX1gVBT0WSPgTkZVE3TUjVyBakRGcy
A+q+Uf/px6c0dX3k2ahCwxF1w3gOSTVfUGeTH4D0N5CsczpNjtZ7TlQvg7r+UJtizVpyuzrYt3RO
Wiw5BuyjlUBdl95aBRkKhgd9pDAzHwSoq1t74+RYaUKJTTqWlHZf6fzChSvGlq018w7BTuk99DpD
GUW5LubyAtStLH5i+W37lQhxszGfygQj57diPSjVFSIikcNSk2eUWycZDV9Ef6HEhDmb+I+9ahgo
JbC84V8MwsSdsoxzfKqPVi/NnsgL6E4ePZblCuMtXvxzCBk60r09oRclP0DmVw++im8MkGHlp4+i
XXrjvUImi7RlWWJpLexVJf3sG4Q10ao1nKH6ie7bZ76vfF97u6B/HJVt521iX3KH8OxFdwnaU9sd
1IekXI39ryxd2tlbCCtv/gwNyKnnBhY1fA3YK/pnOVlaDKHqDyoAp5QRT5PRz041/X16HlIQc6HM
Is/wzrcobE4xm4bdXUzDzYaj2j1n+oPozJPkGz8Lzs5EHKmBXbk7Qk3WcvtUBrvWftEolgtw8KTz
8mVtm95JtL2j1jy0EI9Hq2ICo1lh5J/et9bJLgk7rFHZ54ml77XZVFuWgshPaHGnIuM8VWoq0fpo
G0h7pogtakrBGFPt1FSosbR83LSSgInK651n5WwL7aiuOwRYTontSklfSvkjicZ1iZdkLJjSW00T
AThdyF8y9qPmbZWo2lZFuUkk3FKJtFYwAQgSYdK7YJ4HMyyD6VcgHOFFJzlvbCBmc1coMp2Hgnoa
VHNrQ/rXwHpF/xrEDLLPVAoYE25DWWu29dDlVPHIgfeVQUE0Yscr05/kzt0FMk10jic4Ci6dlbH9
jmtBRs6QrhvzpKknVdsKICEYSNm6S2jV6/EgDGVhlGW1063Ac6PA+AE3QeAINHcVECEFsRjwxDtF
//BVsYnweMUTjHaMAh+WI+g0lri2MFU8WQRkydF7KlC9BlAzo6qvgW8LnaJWTLtKiw+pVj+EOpJf
KXmS/HDvoc0wJP9o1KG2EAUmtCba2CLYqBOGCBLWhnx0idroIACzC9k/C616LiL8DP0yl+68lsjo
MTWcYrYfxbDEl5ZXtWNz1Wanshmz0ZWlibrb1DR+Z3MPug01ny88usVAHTALhHW6aEv5h1R6r1IE
LQwzZZqkHQTGL5PDukqWCsJ8u94O4coMKVeC8cuPon1mo2DHqEAFZeSAdOOs7MzWrd0uLWRsgZIt
PfMS+OGhQZtjyKAUc32e4MDNTHunVIQ6PaoWMXIWWqAYYBdmrSndCE88M8wN3IW19OyrlWvDDDRJ
gGDj4vONkHVHRulOE9xuNv4qbWQgEpQMoS/diCFKpHcWqGGFwLQNkRShClxo8IFpki1rvbz38uxk
JsGZ8c/bIRXnoj1EPaFKbfuJkCaSNkI6+bHhErnxQ/GCvZeashMHmBOo8qEh7QUY1iH20DhFA4Li
f8dRKd/E3+tXgXexn02pZffYbRay8z69YHhezJGJl36BZ/BGZOI3cdTXM4KLOOoMWTVQ8OmrQHos
mvvGe77xA+bUwr+kaV0PCi71QB4TTVX2stwXs0BUrQ6jGkRIEQ3YIWUsytc27rHGGpVBRR/AuX62
voBW0qcA9cGN7/FNwK12FXUcN2pWdTbqnGk4zvG5CX52KMDV5KLvwqekLsvEYV46nKcnHSLwBvnG
pa3vbsH8lf6cftFo5mRanAyDTrAu2V2m78kY8oYlWB5q6YeY8ZxwN9hr0zbZd9q2V7Zm+zY0BB3U
vGBSuW5svIq4QcLmR5moy0iyf3GK1cGG9Qswl3E3zUUJ9qDXF9UYHXWkUrP5UeV9ML5kbMP1m1Yq
mxD9h2xjMo988y3onzhDMT9hyXQEDjOvGBg90W4iQ9oleo28nuT3qaWixTjPi63hxU8Xpv/IRBKr
IuGsZGW/yR22ymxTttVGiZtdFkhokXSGtFIV/kroD9Ryp/JnQ4LzToPF/fcj/f3o/vZqza/zH/e1
K+IkTzN5YhBjcHdy0513ztfh4t19rjdxs5DXSEvkxYvkYK1DK7vY9YuH1hULwGnHX3/5zgcepIOM
Fnr572+k/P1JAz/+5zfKzN4zWl1JD+OF/RgLofmZFiuV3WmmCx0gHSrif1/r72uWQNL/vJTlBUWb
SVwqjwJlK7IKqyfpGMMMkf/7Cn+PbtXMq62nkarMt8KQO/SlL6WjiRK6OKC6vBHdPScV/vfT04z5
sn88PR15ia+ACx1G5CHJ9J7Ut7acv++Z2nVcsmfXuZnUeXIw1EV+5GSnwMLq23Jefo2POie64Xov
/o3xKt/cJuNqY5Fy4rvCkd8RUzs8V4/SPRDsHEyY37iAan63d8238I9bFQhJrSXL1+58tduQfCaj
HJLKHwwu+FFZ6qKwNUBvfwkgPFOraKXRIodRj+9No9sjFBROLGmo+XctJGhHQ7MpGaPwHtUvIR1f
Sk6ucS6Ds60kGwv/QOuT5T/CXfbE4sqGekQ8fe4/5OIpMfbDlzHOF7CIgZs2aXYfac8S2ZvFEo2U
f5IDstBm0clR7QW2uZcO1Wdm7nBR6+0SEe2FOeZL6wGuYwqeRmMlE7oSE0J7kCiTW9eisUDXwEa1
818bBZ8BIjMsr8tJx8m/ynqIlDWxl/ezSRf0/6u3UFBhaHWYFyQftA+CDYtz375pnPZURGw5abxP
oBGn4gSTPxSkR0g7ZL6VGBY90XjdwiNhLANVA6vsn60XRAGGdqdRHNGFtN0GQgwbZd1vTdKo2vg4
Z7+l2uNARDPiRPVXXbC1gqx4iFSYZjehwunfDR2Ve9CuwnQ6YnylbgkCdSHLJtunf04qH6eZ/pyo
+jmMDn6O0so+pYhaibmIAB7rZTNua1VHHfwg1GPrfTIiqRlO2lAujfJ9yvYY1dA/PFc4+0zGxRRs
+8Rz4bVSwEfVh5iNWikfKj1syXMXD2rRnas2e1djy7XppBUKyTQDOSD9kMSRcR8btkN/GlbLgfwJ
IAz6goWI3lUvI9ajWAUw90xQL/xN6r3V8jGjPQMMKnRBIjKBaioZOYjlNnHCWaYdqYwmOB8NQXfG
t4r7NZplxJ5TRDpOQeuhMXpPexmxmOADjOqnaty12V5Ft1KhoEeZWUaECYQRp7LRfgmiAD0ZE63e
Oww6NycwJsYv4oyxhnOrH9L0QraQ4m9tk+ClcEkD0lv7ssbdGOO39F9rNfwhguA5zjaZ7NjFU9xc
ikx1lc6/l+gm0q7DSM+AuUw4QYtfqdaC9ZDHCyT1BcLaNs0f/r2v/h5f8t87Hyah/1zOvCKdsMcC
oTAZP5ifyAOVurewpntCA9shjzbhkQPagClRLpJ+ShWyBMgjRV3RB9UC6dSg4WeNQdIS79CX1pek
o5pPm9ni81YAnMqAFXSHHSH+wQU5O7Eb+wCZPI6duEUWa1YO6uDSokZmecRbpa4hAQ+9tGuSgyR2
XbqzTQXRzmMCj5sguUrqSzFuxqg+d8CMiQ0BVLTNOoEOWBhBcDFC+yP3DCcXv2pv7yEikzGNpM0D
TMOyaIZLPPTvmtdt9GF0NFIZhoQQatU/6tPPIdtqzcGapv/t5DKuCq5BVH2mEwVyQBQ1ISE8mq/q
I1L96c24Ed38TV2uGVe1R1xKitAiLuG/DR/ZR/ylf9UX6Z5Gq1HW4qM5KLeuNNcO//22aMbV5s+z
t1QNAfyh/2JoHLs/DCey6ntVJ7HcqXbBZ3sjx/i7E3k+T/84ZiJJNmXhyfFBytisraWtSTceiPLd
R88/7o+PDnpPHRNrig+BhBQv94mMq40WH2GdkIpYy5DIISEZWToZyx4Q35Uai0mPZt0emzrX13nS
5Dslm7wbldrfqyddu/qpLbm6CTO51DsvZrWEEqcoGzfarJy4xn8vc/H336z/zqf/4zdnso1+P5GG
O4g6/GJEMVZE9CFOJjDY8KOFqHV84skKvdEhQ0VTxHdS+OGRTy95E4K+wU2744RWXPqMS5iIMN76
NfRfJa1EtgtitlkFfqDAhVCD+6ada6S2qyGfDme/R5mtPUhgOnGSFuNa3AfJh6I8BFHngpw6HKqV
cqgJjNNq4PI4fG2zY46In0QVO+HMUH5WTEpth5UtPRfBhxLLl2qC/I1StwtQaSrkcdsRpI3UMs3w
udQvHTPXm/SI5GYoGIUx/CxCwuuZitFCoI32TrJRe9Hz3PXZxzA9qRXEXZAeqwEbE1gAXHkEbRkm
heX8+xF8U4/r2lUJKzdAMoZZQzI160Ai4hBX9g9J9590HyvTzktJHCYOobvRkfy9FNTV+c//fOJZ
1o+Ia+R94xfmg1XF9QmmEkNJmuc2OfxZRohMYrnI72IC9IRlnG/80G8qRHWOCf/jyrI0yewRo7aX
6gqWd/KyVTyaD1JL3ZKhGsyswcdKeTLkBoz0My3lZSfV6H17YJUWFDwHXLXlUNx4+dXvvtBVVdwH
ad35Qantg76WcOkmjacxbSCTXsNcJu0rhBX+1aso+fXOggI0VRkdjMFmoDcJ4S+WPnxUcTILq5Ji
a5LIT35qVmf7pscyWcZqdRksKhc19+rH3jYj1NG9gr5iXnTERISINZOJ7J9W1N6NXez3a/PfW7H+
+8f+cZdbRY0imWTag9mapDVaIHL5Kid0Exud03oW9Cwknlz8lNA+GyKntSHjaTz5Wjizdah66vAz
a9OHIhnXOoL1FGlkwCxSwURJH9VxVbWbvoLMw6fcVwXUDdGeVrhMfXP37zdFzK/+337D1cE16LYn
q7GdEw3WQ2KiuHLkN++NPPIIkoiQHKHhDRUbQwNWdBHNFij5P42H4hJ2b/2TRA8B2/veH1lWxDmt
p72EmI2fj/OAH8RQGmKU3s2KUJaNFb2BZhM/rC7sl+YrTu6wH/Aefib50QR2o0t6qRjyQnv5Qc0p
occZaZkRnEn1Mt7VREzgfWda4RqPQZMRobcof2J5r+RFeibFVOjLuL4QYzMFPgrSPWRLdmPSxO8J
X3+7T/Ou/sezVkelzCdiv+6I819pm3gHgXWH5nYRMGdcWjwKhsTpjrlj2q4TrGzksguJKXXFymRg
lwnKELvegop0AwI7/ys3dbDHugTpODoY3pu2xP64Thx8qCcML8dkTZF8Ry42Muo1tPE2Wbebdh8s
xQrT3f/6Bl+de6bwvcrM+VXM23YIZ1ira/mCaZlkcObC9y4BW0tzy21eDAvdJdXW+Xx98t14RW+7
Jw+gvFFqKPM+8Lfbe1UQhFMbD+z6KqP94KddfEbOfIvMBUCJQwTEIlwFT/9+5ZX5M/92rat6u2J7
iOP5Wt5Besi2DLA4jx9EsTvZ8n9EUNWrg8ZukAxV6mjdeTZ2gjI+ChXdZjbE6o0n981++ntGwh+v
YyN3pRji3rpTpNkk2zITqYxykvSllZ2UN4cDfbM7/B7L9MdlMs2uCOafgNTgxYu+dfXxif4AgYq1
6k3mW9R7AVRj3yqSvjkxf78ef1yvzfuu9BLsEV3LsAEyTKVylwLREz9IzE7vFiqzabIbL8I3Rd/v
+SZ/XEyDg9eTBG6Vg2M9yW8aiQDmrVv3TbWnXO2rvm4WY6xrjFXyrUtXYt4kRvPfL/B3QOfvqvqP
L25ZqcjNoAW7rnKyreIK7UUc2Gbj4LQhEH0wKZtlC2N1gQ7rpAxoAkKDODLGPATL1AioOZn8Sxy6
RrpEWzYgHrntL4ZJblGSq8THjMhmmWpEiL4shXuzVuVtIgJ535It4g4NRqcOzz+xZJl41VXSPJnJ
7CFHDCfbuhOpQhKs5xGWlsj2r5Y4YicpBkweiZ6TcEFo4b/vxHer4Gr7gievJpSoTASpCUsihZ09
xCFvYqEaN/b9bxo7/fcm8se9DivDxILFJQItDtcVWkpy2wNj2VlIEw3Fkpf9YNUHtSu8UxhU7S5J
8SASwRthfismN2Jju3FWf/e+Xu1bwZgiTLDMgedW0nmHO4HkbQzLG9Xxdzfzas+STM2M5MEf76Ty
wLwLdVgJm2yfW4NU/r7pyle1cN15ej5ojG4IkwpOgbTe+tCp8vJ/ehHk63q3CdOkRLV8ZwoyfnTZ
/lkTYKvW/XvSRTdetu/GCMpXNSxm4GBSJ5mLjEAZbYSmP827XZTqVHTBXtjTadJGa0EmvavqyIX+
/du+2Unk+Xn98QaWZP+UpacOeBOf2vQ1j27gyPO9+csxKF/tUMKCG69KPtdXdnE2hxyimVfwwAZL
c7pR93/33ec//+O7m2HTllk+f3cJ5YBYhXF24wD87pOvln5FUohVpXzynGLXxA+9fGPW1zfLQL6q
RFqmu6aepPDBiUsA9Ki46L7JNPz3w/xmDctXa7iqe9+XVD7dsIIFw0g8ldj+9b8/+7sHerWAkUwN
fjR/cxsHroyPa84MyO6F7iBp/fcl/n5zNPtqFQep509dgtBIV7Hha5D6JkEYH2CH//78v5//mn21
jsOsn3wCifODiXDflydvoViWutU7wg6ZVCh4Udl77QStQ66Syvrvq/69+EQf8p9vaZAgg5v0LD+0
Yfuex5oBIq6l6zgh7CKPWxwoJBz/+1LfbCKafbWazbbN8UFN0QFXVHyUn6YUo7gjXYYnbXGLSvvu
KV2t7CIMRcFM2OjQaDlFelaGJPqW4j2yUOYWZBncmof89zdOs6+WdzKEtqJ5NaG4WAxwPSXhszXs
pRGLYP2jC4obOMrf17pmX631MpUSXUd9e+hkET6VPPi9Z+fe5t+P5O9LUrOvFnzgR77tF1V00P1V
Fz5G3UkubqzI7z76arXD6zeSpyfRQSIxNbUG0ouXZXXjRP1urVwt996iolM67kr6TGZ9hr+N3DmF
gEdnIjb31j77zVXE1Yo3tKhDLDvfe+itbl39gvuImJ3hLQYiTz7//Qi+WxXiat2PQmm6MeEqEYlj
lRt1DKggy2KBL7GVdh5GjvLGDvbd77la63HYxAyJ5krIrPEpAFjiZRb1kgT+ioEZN37QNw9eXK1y
mxnAXpyTsjnaL13ymiQ1YSQf/75Z3332/Od/nKlNatjeEKYpQRLnDu8xKeVBE964Pd+s6N/g9R8f
jh2u1lRE/gf9QGR+i90PpPksl0s9v7EDfrOYxdVi1pu267qMK7TNM6lwuCVvfPXv7svVehizQhRB
L2EgmQZyjj9q/LPNjR3om7fGuloFmVT1Eeqj+BCpLnkgMgkdROvNtg23JG/w1rjjb+6NdbUM9KQY
MzHTIv9H3Xk1V26kCfavTOgdGiATyERuTPcDeQ29p8iqFwSLxYL3Cfvr91y1elpFDaum920jFIqQ
SF5cuDSfOaeGX+eIa1mc/viZ+WBG0O+eesrs/E6lQ07PZcnjQqhO+0TfKaYNKvHbj4/xwVZJ6ncP
vfSIeYRZml9OcQZWXVXjcu051UAdNMORlxDPW+MD0trU2ZaqxGlr1kqesGL5ktvQOfHicfrJ2PjR
hXz3jpggSoZKNcVlP187/gW+p588ZB+kEKQ+HPFPL0ifLEXYFmVx2YDUMKRC6ZIAJHA0vEbPPf3E
SNp+Vj700Um8e1Oa1RuSsGyLy4wC/Fb/ZvufjCAfPQ3i+3MYSJytiTL5Zbg6ex9cTkfYP0V4oH82
px6eq7/uLeTvpW9/ukpD4XdOU3GEwcGeYOHQ3ETON9tBnpXZ5sfP20dn8f59j1Mi/AH1SBmt6IN/
n0eUClDlUK8/U9R/cAN+jwX/6SxyVS/KmxMy4KL8regt1dTOpx9/+Q8ukHr3pieZdEy35sXl+jo+
eF+ab9EzrcE//uyPvva7l91KOxb0uxeXdlEBPDzx1PnOT2IQH33vd++4BZfzjyKwgSIw9Ji/qV1y
++Ov/dFHv3tnZ5eSzDaLebPQe5AfpPhT+FB71kyhv4MEHRXm//EKHa7cn26sbko1xJYrRCcS8rIB
eMaPz+GD6VO9e2WrFi8dRECeGEshzXm1c29Mdd68/Gwe+ujz3725ZuiDKox55vGbeg/k/Q/C8Y7u
6yMqOH58Ch/l5tW7RevY1GniHur8huCovOpfmhvnjglDfpbH8afw5DjaUi7942N9cDrBu0P5qq+t
bLz8ssUjS3nUc/wYHGqXjugz+PERPlpZBu9Gid6d6FxHZnhZvdLrTbFbER4VT+JV30bPrJN/fJQP
3rj3fnDT1tpFqVBc6oTYI8HQuut+cgIfffT7gaJxJ2re+f4usdpSozTNop986w8WTP67ccIt5dLR
/8PDtFLdUTl09suxmSFFTu3mxxfmo0O8Gy5qV4OHWMf8coTmRZ88SA9FYPhnm5OPPv7dkFEO1YJP
l8m4LMmynC/pfkp+Eon4YDTy3w0RpSstSkk+eroF2Y1Qp9vML+X9jy/LR6sIX34/AM1tGjjhRKEH
zsb5Ybyh4uJgg762n/vr8XP/5SeHOTzk/8M07IvvD1O0KfiLnJPA74Y7Zjm4I47AmHn7lJwK0mb5
k6f0gxfZf/ciz2lkopSyyUtqC2BwBRbY4H6KjtLX5mez2kdv8vvWh4O82od2x5SZoLdFuELHD+Pf
Vnc7Uvow/sOfZaE+eOfe9z+0Q9mjXeaytRbClHMyMBL++I588MC+737IXG9eo5Yo+OiAckOr7Hyq
AWX9+MM/+trv3mc5OcNq6IC+sJDfXKaFyLv7/ZP/83X+P/FbffOPR6b/+3/x3681WLU0Tuy7//z7
Q13yz38d/ua/f+f7v/j7Zfra1X39zb7/re/+iA/+48CbF/vy3X/QPZva5XZ465a7t34o7O8H4Cse
fvN/+8P/ePv9Ux6W5u1vv7zWQ0V72t1bnNbVL3/86PTr336hH/lPV/fw+X/88Oql5O8eEJzRYZr2
9uWvf/b20tu//aLUryo0SoTK9Vzti0Mudno7/CQQv/qBqz1thKJfRhpei6rubPK3X3zxqzZGKU05
OmFO//At+no4/EgGv3rCuKGhitBXFP388s+z/+4G/euG/QclIjd1WtmeL/Pdm8+nSx1K30jPB0tG
MO7d9DFGsayKAN6FaLp+N/kQKhPPeAf0fLCf2mT4SdT8+2fvH8cLA5czUx58i/frWqF6Uxkop9sy
bwmsIBhbN6ETRz/Le78bBf44UOiFxpXAJ/X77IXI2rB2QhGSYZyBNGXt0Bf71k8R2sWQFgkkORQV
K6iHNXgiFXlnRW5kQ+07iaifvHDfv818F99TZEW5vH4YcKnfRQd8Pw2FH6DaRF+cn4StFz+oLMQz
uawM7H96/P64wX++od+PsL8fK+RGahprNc1R70MEM7iLFtiZ2Q7z7DCct+6NDQDi2tGUT57tkvMq
WdMbR4w/2y2+29f/49A8sS5nKKF2+e9m28xN8sBTo4GZ5k0XdI8mt8yR3aWaauYSmLlkSUJPgXuP
xv464TrvC1o4H/o5oEjQbVQEJ74uH398Qd6VcfzxtUKXhikpPVe8z4Z7TZWNjh+YbVC3zS7ME31S
yYXu0UWAIAHxQt8RUiPZActwoHvDSnCqc2RZarP4ES6lH3+fv7xxvhdCQvC5TqHhWXg3tVe4YKfA
Hvr314VlbJa3igrMrKOadCqn6bSO47X4yTH/8tYdjsm7jniLF94N390ZW5aLEiuGqnpGNFwUNP6o
CpLVj8/sL4+eCqWrD0Odq4XmGfx+NQFMuA+dFBO3TppOXg3eaBNwZvlQ0QbrlK+zU+bmdBSVbk7q
vESk+ePjs2Z+N5oxqBiIDTx+xpdavi+qyBz6xjs0ortmdpXEr5fD7j6SWrgCX0M/vIwidD/PK+n/
FpvHo5+7XndhFtMikOib+oWSyOKtiA8NHkVSBsiN3HRYdxi5PPhNaQ9yKFKEM+iBcRJxXQlVXE8Z
DAzInv7yUMSl2z4uoVW3Auw9Fk8/Ft/8ysz22unLwaUplrarx4ze9QaR3twSOQ2rYQlgRSwdWxxt
C7pknCTvO2AcIqSluR2JG/mdJ5pjcNzmIiVGZ7fOkMOhU8EKsEtY5BFZnqZc4gUqf6sCdEmVcOW0
r0WfQFtz6hbqeN8GSl23xBF/k7VOwfzNh07duS9b86WEoQgLF8cN8s7jrnE05adJhRCvdnP6K/oe
QOKm8QQcSfr3PP8btd/+cj92YCdOVrcv+puk9dZv5dKIGrZHmby2bjw7O5kEvosjrCDfGE4p1b2Y
7Kx3xFtJ3mNarPg8+ZrVZxUl6+dU2N6hMWbAx8VAQm1zNzX2U+4bYxk1SrZQ8+xmn6bVmf1N7bsH
mq/Qkgog79CwLCA/hkjPqBI/mpo2tii9GAyPylam5txNZWfRo5iM2jHHAHLJVgHmZ3Xc3t/0YFbL
vYpG3zlpAuFADRfDcmn15GP/61G7N0lDOxXFmwGN4lFTnBRaKlaBEKjotOgthHcpW8SRiABA6S91
T+wsqtX4ratNAjaAYVGduWVQz5pykQJQkc47+UlI9EactZqSmyRwa6SkRVfiKfKijFKnZEzcL6vp
DJvUqaur+6VJI+880L1nLmstTKr33J45AwFIe+zTwNWb93FgC/o33akP4aXWjA145NOWkMM6YR/w
QL0xCJHckH7QbIlgjT6jZGmn43aOeOqsb9kQhJmm0aUOJpIsQ+5HyBSdND/LixlKDuzMA3OA2R4X
hmNolZv7kcoHHYqGE18XA/TQUAi7rfvGJvs1KBS1g32B8bSfJapf0NowUjo/Sx88fWjNWZZ62gzG
D/JNG8gY9GhqFPjcUGX7qJ0x0YDftnSaUSjfYRqa82Lj2aK9AtRFdiutkuGUodThXHzTAkNpC9+C
eVqLl1T2atljle6y3TqDWaOoPaGKSXgZSmkFE/JIuXZ5y/jXSx5J+m1ZInjimcdV2YslqSrv3CI/
rOmLMUgr1kmvBVbToh8/p7ISPOCjnuIvcxVjVA+yOcKg7YEK249o4z8Z7eXFllXQ7OzNvCYZsZJG
4VT0m57+7LjG8rDKyZ2pYIU2chjHMD3Qbx2hDJNy3bjlRCZq1vEsTqh3BtwXFEgic12hNc4G2yjo
9we8dNVqJEU95fvUjQ50Sm+LiCt7XOXAmiB1ADxXY5jqo7aYUGOB10CVVaRu+LzGaXpViIHa/qZJ
EeMUcIvGDfjZiMYgwIxfi8gXp1NKwoPpy/cu6jXpPidZLuW+WEOkL4G0zjenHmOaf7sFP0sbZ8Ye
9U4XA+CKPdr4pkyOF0XO+oDmBt26J2uLVHaTlnGgMnLFcUCL95LCIzvmpkGjFEGb31cqdl76UoXX
gF6RoTirB9Y4r2sBWjw1md10tZ/+FnorwvBIhIeBLMqb+r4AD0VNahJFQMbW0EIn9Lxswd1RWHqX
oFo/rAgjgguxyoNSwjpjtIHjQstMkza0qMmoaYpdTwncvA+r0QwXox+E897B7DscmRxWwraviuKp
GguxbMqlG9l5xJPeF4t03hiWDZj0KHaom0uE/GpylsfHLJUJfHipxVQau3JEWWpaAHGVL6stw7Bn
z9MKSudJN68Q8SlC6OXpqsukPqMpoAtIAgmGmyO9Jn6+n5yg07RGVqhSxCAcgd2pqVYEH7VMLmSD
ixvKTdXcrZKy+AMvQd92ytB8UYHZGi5U36rLJpxCGAp+RIVyx7/uQUoM+IBA01sInVX2zQkaukOh
GaJG0U0QnrO778JLN/X16sCnajsPaMJY2OZ8xnSNKi6dR2gzDSS/0jY0HPfjAojVXSkFH4oBKlbK
6Ef1cBFBysxCqJLj1KQSRwxteEeZqjjFPMrMabW6UFIsJUMXNesNIAp9nbqYcZN+uda6adzzJWqD
9Mk6RVdftD6lAVf1miewCQvjdJuJ2pAVdgCC+kpc020zHbTojJM0uaVemeOGl5PB5NXZbESjIhP4
crb0OxAT0UwDAlczznRIK6UdvGdmCjtiQjBanRPTa6jWKNzCzmfdlCbDswxEQIt9PkpLRGUW4T7P
vfIU8GiHnGVq7fK66F5X156KKWW3jUOxvK/beqK2f6hcYGhekw7XTVa40WbisX3qGua943aSFdR/
nRY4c+Zsuu+6NV4ebRJU8+WYt5FzU4m0v9FQnGiObD06CurSCS6dLioQBhO+xZaclGl8bxwnBga9
lu1FVysM3WLuaAxcx6bIzmj+i/vXSEwtfuViTvrnrqFBBFajX003qvX7m0iju/80eGn0lPpOkZ0U
kGL7TURiL6BrSNG3KRNe+acaHAagmtyN010ILo6lYarurDdznecBAPLOzb0YShjuv+ulM1hX+rWJ
Gb4aExPwby0UZq9biuekiXDHBF7PmBJFEfTFAC0GKHDWRPTMqjDCHL269NHXo4FktujGvPppNj7O
+Vipbe+Y8IY3X3yBtZIgMHL6BCOzWr7S9bremiZDVeVEsrvP2oRihjVd26ssUro5j+dsLt78sY7v
rFFrjPmjoPt5Gg7yBHdkQiJhnThfQFaw5htyXbAK4cy9T1NlFfXDaWm7+z5I3MtMhbQ2WscnEeB1
orMAuiykvEQUGEYLmUcsKNykvE3d8QBTCDR78yTWTy48eAc0Y4jBTss8QDXum4Aui9Dt2tNgYW7f
jouGWpGVBoBllzIWUCndUddLbQDuDx27mHTx0zjhZmSom9CaMsxgGkccjOsmSouTPINZvImJROC6
ExQVMNbL5Lcir7i7VPZMD84g0aXRj5p/88LYQ2S0lDTpjOH6nA0KGnHAlAdLwSZUYnGH+EKxm7mP
KtXdS10vklZ0K7xncM8ognWyJl/YqjX2Ml5ZnY1YnCbd3Zqghkc1VlGO4K2dlX3ieejDr7lPfeIn
123FcMraEVTHtovGmIVqBtUp25S9nwWnao7MhEhAm2A5SYsgqV9YGtVXVUYGjIY5Cbuy9Atp7uHJ
qeRcYrfwaH1fjEuvb1lF0X4NqU1lQCtE0FEizTrbMEdWsfsWiCYsIEfpiEttC1cgK6VsOhnG6bOz
5ind3NMwPDppO5VXhuUqwFbRQckvJbq9ZJnBCnfOkj/iSp0lrUgSB4pc/CI8Dli/1ltFCCPZaq9Q
tMYuFl2K68HXUhHw9l0AV7jl18uG7j3Hn+E6N1305gbkyJBs9uZi4QIamH+zOxx1gQYx5FZRebIE
eZbvgdrAtRvKUqL3SQO9WTtffo673vnEZONb8JpRAScqYRtynDfp+Fn72Uj3T3BASId9apZDUzgk
rjKemU2kXyX0rRe6szutlj7ZVHWmB3wLuNzi1qHiMK4PqGQDnuC2spQ97Zcio6mxlsuI8ScqmJVz
VJwe/ejGxpvGbfWry3MCWbjhLQcVa0k0CVPMTFDxiuxIMJt9DdLaXPiRNtFx1QUSqVi9Dqwrm1QA
d2p6fQvjPm9OFmNDiHHas09yibXe1dMBKRzkqVbHsuRpqqd0XLfxUHtvtq5IeNeVi3GlxmKenQiQ
/QsFjXZ1z6zj+J+I9kn/JOI9vkpsor8FIuMMgO8usAEz490MQXOgteUpz8fqN+piCJv8wEuNs+R0
ofzhm9cfrHg9wl8OG7cm3Ut/Fk/W6HnCY+MMyEqWgwRgLVN9sdYehky8PCXYdCMHdvGTN6nL1Cag
10sbztyA3O8FpBi3p+U7ZHgYt6PfNuyZ7DqiUJmSg7HNpaZ/NgIm5UrZpA++VTt4OTj43tOek+4E
yFBnm7Ixdo9iHMlPhEKScOvMAZvYoo55otouHf1NRHz6RWbegei9AgvY22oYP41Zjue3msb1SzVn
o9nwqMJcXZYMykHbizU84NcSuV+sSwRQdtXQn4hKtMXXMlBx9eoW4VycqqBzg5MEKJBzkmRKICaO
WV3vqgA29zXjkxqPA/4HGFWbj3+gUv6taPaHoervwtvXzVt1b7u3N3v50vz/ENQ+5PL+859h478E
tR/XL2/5X0Pahz/6R0hby1+Jo2mliVq6hyA0oaA/QtrBrwaRU+ASaXKlcZX4V0g7+DXgfxAYImjt
ep7mR/8MaetfvdALTKhAiEmXINK/E9M+xJn+lc1SJtQsuFwOdYhuE9h7F2GzPXKARCK8KqOUHYpj
2/3stNM+1ku+rXohHtj8Djd/ukL/Q9z1EMP9/qCKkyaWz6rf88Glfx/8oqbC6MzXoFGGkvL4FnYU
dDGrGDJqL8emW0BLucyliFlaFEmPqC0pZu/fCsEdTl0FQiqifJ4v8Cu9/xbTPLV14WYnrO1OU4Bq
kaA7Kl7Fwf1bfi7F+mBQ5f741D31ew3s92cPVEALgr+h6wXe+2h72i3O4gR9vXcQyjwOQX+xoD9Z
7ka6tIG+RHK+VXZg7xWpLvia1g2xlpbB91h7CJuO8mxeXjs7T/5nVEbiiRU2Brw0W6V6nJMqo6Qb
DlSz8VRQdSdJkIniPsjVIC5YPWKiaUGeyqasrkbTDeme6ZzNrDOoG6LDV22f46KNPHcWm1oE9XQe
pbk9dpZBPlV03x4HuEpIAhREurh3bXZalUYWx9k8hchSYkbuw1R2mA1cG4OOKUT+iLqvesvJnQIC
cHxE2ep0ReuClGCK34xyIzCeEhXqBAKORiizF2t+05jhxkzJU75Y5GeFdW4RhEQHd7S9JyLYni4E
+a7JEcACVJX7rXBKGuHH6h5AhbqP/cI5iZoDgNb1DjYkDpLpTFCmV+V73S6/b0+vVbtCKktQY3tt
94VN9bNTSCgJpRJ700iXZV/MInU5yA3ZpbP7twVCPwfK3yhKOCYKWkAgC/XFLuFZXIKzbCF0HavV
q96aUAWv4dg0sF7n0b0bY/+p1Fm3Rfl7PgfNkO0mRxm1TduZ8b5iVXwyFOxVLoehqq99jad6Kcd2
77XO8ra2je1Pabf0Z9A3o4ed1TRxcTPMTp/ji7XiGjhg8K0uAliYqmhzLHLKn64naQNcBcliuSmL
8p/nZIFdlIRDps+MHiZ9nRCPM8c2z1ElN3XFdN3NHp2JSAnK9k6k69TdB9yo+aTIx/jLYJx+vGxb
3TPFV0acKUKbtN4aaLhby4sWYi1ZKIVb5wkiEFWR+tKZsT4cB2RUh/MY59gDRefDXZJnJdR8hwgE
YIYBG18Njn6bCNd0yGfSMuF7ZqLa6ySlIR3ugr4TeaLkiQZlWZ3OI1KLXQ6x9tXMengs1goxYVw6
tDlDBA49+izHwMVGPRQs9OsMkQzN5Z669qdwwRgq/ZR9UVgma7Dx/RwUMM/xRA2q1zGTH1XsJnaR
yG0HPoGY3nZJ6uYut34TbITKqs+aofVgGGoKB5lZk3l7P00wyyiK1U+LuvKah9EC6QNzszD/lkWO
Z4nUJV7RdoRveaw7chHHY+9ApMnCRFW72WZ1vPUG6nnwR+YJHfhOZdg7Oawty5JBZVP4KqaRI0sP
iDsiH+hpKLxfdpJUAnYN1dbHiS0OGNOyCIczaJDYal16QTgvulqvNeYXSKXslCA3lTKMtqGbCbsl
4o8IpQuVv3zKhkT1F9NYm8dZ5bK4x9djCpyoInxoq2iCLK7kvQncme1eNcwF1PI25xonaSA2U9Wl
+SdeaGDgcS4CUFWyxbGeLk6SHfVdEpqTMpfVJZgXeOlxJhYspEnWq/uhcVr1mgt3QWdWLrM+Y3aU
3dYnzFaeG9fvSYtoVrWxrvDTDssqCuqIjTeiNRbLKyHzJjnH4kL0l4LPaj0i5ynQTSy2m6icNesu
K6bpXPZVchfM5RSA7Amx+vhEuJMdfVzV60qwbdlULttarmQK15d8+PC4ZEFHNjYTw31f5SHMAYLa
7ikBIZy/XMmsOuellRG+WSJpWyKa650/2wkGURuwt7XVbOorMZcHppMR01nrYX7Z+GLp3gxhbkTY
2CZRWgXBuHf8Ilg3CwPQqzv6Q74fU9U8LJ3vlV8bEairIB9b/CGF7ZBTKTnprfb1+CJmNDFnXVZZ
tnLgr1sE0Lgncl0e/AATXKqNV5BIO0a1Wb5qWZjb2tN9TzAXee9xQxYUZr+eX1A1NfZogQK+dSj1
RzRFKutI69B5CLxV3DiVO2PG8xNULGFZJsDwCSQAIVwAoKMsUrjvJnD1Y28a9j1k8M/GPg+6fRcD
xb9FJzHXl16TT+tlF0U1NPUmTlLyLiliMaH69FovU1XsnVZjvK8W4ujHvZJZTkVb5vtXeQck6SiA
SHqTB0Vz7dialpy6aaj0JocCrByJQ45Dd+bB2cDK4FI7tQAWS2sSiQYbzC3qXIk1O8ncDuN03cU3
dkmBY+Poo0GVL/KZcTO+FgXmoSMnLYqzoHQTfJS2f/brFcdCSTl0HTN/ATW31TN2lJlOLmPbczV2
QM2CMa0fslg24OzpCd3VQy8+Vdq0L+1A+ItNoNd621X3a7cHiR7e2QFK+MF9dlNI90IIr7uCD92M
TyYTyKAEyaZkBzB7eMwhIN8Q9R5Ar8ZW3QxTlGPsTpLQ3U9+mVSbVvWuj6l3odReOMtSsAUeyNel
wTJcMZ8eFj6jEvo8J1kZ7dp2IREwxQig934+dz0c3Gg99NYVX4OCmQLZylpW+4ARBiCDT/XkaUch
R3fuhlWfnM1IQ/ghmu8pzMUmdwsnvGq9Zb4jspR252HY5cluGqmq3fm5Dxq79m29rxeo88cZnu3u
soZKvYKE68Lo3LAK7E97JGSsC3y//jrM7ngRZs4ynwyQB8bN6rXBJTP2ZFDdD/qlyW3S4Khee2wP
hbeizLBp9AZCxC3Ph7TGhIi3Ag+l6rC14mw08cTw4E1vGUIDiNQuyN+TEdHesBEDC9ijJaEsmokn
Lg55RZrYcjW9VWNbHo39ML5aHVwnjeec10PYbWFJhZ8Jw0II9Z6sL7cmcOyZ21A+lIoB+ZRhv0+Y
GcK9hx2S9NyJZ3sPuHdLWkERNHSP2YoyJbpOBS6kSJrsYi368CUcDmVZbGO/icREZ/mUVKeU9von
BJCggloiVHU7NUeOYzERVrl9U7oEVQwB4NExRf4pptgAmRrBzfOGBlh9rN0xv6AW0vtqk7I9cyS1
Bo1pmalTDKHCZOln4tXuYxY0d1MXCvKzOenJMmKNMHnj3WqAh3tDtWub4iKS8nN9iNMW5eGNcxoS
srntAfwacZItIPgyvye3mNp4T8T/rO1H92SIY71ZlMtyf7TLSeLa9FxbL9s6yimPtXGybQrR/aoI
y2uWQfXGHqxfvhvedTZnBdBP3h7V73EozGVLEADfaX4WeNU+T+Jmt6BH2YRFdTKURMj94NwfcPkM
/vQcSh+nVDpZ1OsQAWmiSY/8ss+2cu7MJTmjYUeiZDxhePg2mDrfEw363OMksnEWnbja/Oa2pTlS
S7advbG+ziMa5iltP+N3orMFwQXk6vy5jhmdqTQS+3yhoTkgB5X0u96UtyyQYRI67m0E24VUR3AS
lz1IC4UpCYpzdkYikNJXSyI+bgjhBwsN+XyJY6S16iyqAcqmJXIij7bXxNbOJXcQB7HysrtklXQF
tyJIGK4mmBy0fVLBMWHSLEASOZQ24WL1iLU1zQ0L9xlt/TiVx56wA2s/J3ixXjKdi7ZSD/QuqRds
48kVQfLPwToGNzIpLIEZN9o2tS7OEIPdCInjvQ+iBy9A6h6N8BLZ3R27i37WBG67DsEouyD70nh+
dRqUap+UdK3XQR2cSUeTxZqgXoz5um+TAmlJ8kkMyttMGQbrTuwd6xwMK82zrSgDRshl0CWtzb7p
colcwl6uc3bqJXNKLilBAIBcibJbDA/0HVLElV8a92tIXqT3KJYtneSk8YaHplNMdHzWWQ8z7Vj7
5ZVSsDT70Hti5bI4RwW9T9uqnNWz7fRv2YR9a8YzFUDx3eMsm7cDqHemoRiqMI/5Ys/pDoXOKfCU
yKKUd35Z1uci9G+XVd+R08dAtwp1paYq/BJM5Ekm9Hl4mdpzntHhQXX5BUUwF00VVRcJzO9lyi4r
6YPEzxtSltQXH5ESAFtpc3UaAH/aSuCKBfKQgW4/jITTzjXewVSbwyOEXTKd+abb+75/54hln6dj
ddLjxIHGTqBwWcrkOZxG3BoSKKRsTPG8VFpcIQgsmi2kLf8qSYYIOVCHw6FU3m1xMLQ7ETrRAYMM
RTgpWGOvr/bOusivkURRWKaspchYhBdDRUbQMW6+i6B+FmMJptA0zRkVGGe1m/GEymi4bXBsnE3J
+uAaDOAuVRefZo/IuuoIATS6po561HZHKvbMh0oFWMNJz6pcyJOGsOBWU0VxXE8RrPN6ScqXtXHv
l3byHwbJdDeFBA8iRn8Y8+qh0158N2ZU0ZZ5waJX6GITuRZtkEzrzZJHv2WiO28p1d8tZYYns64m
TGGKZCCBOKs+xUJFlysD+LmEyJGjLS4Q1pj0shy6dEd0fz9xa47dqUZfl0h3q9WwqT0sKHnidEzK
JM5XWXnXVDkx1Nc2A6/lRPvU5GTOBj8lZeYB2/Awkpx5C9n0I4Be44s2sb3N4gZRbEr7IPNldOQD
/jz3l6zdYZY+Z8OZboJldh6iNatyZGZV8EXr+dak1rxQq7AmbC6hfmdXU9KE7UEeA+F+aIdTT7ln
NS8PC3JoYLNx3WOyIsGT5jZfgg7DpqZtBVewGSAs6RAlq4zLnbc4wx6tNy6aILYPVVZAnQOeSG3B
AWOa+xQ6sBpY1yi/6waFaKbEJlC3IQk5whZHI5GDaylHdVK6hGuXgC1BiaPjPElIRrYzWt6B5YMg
oYa8IEI4kNjpQtbkQPI27RHYqdeBACfGJSja1gc6Kvdrk+1mdNTgssfObCOzNmdQ0MVZUfG49nD9
KQio2nImmCAJPU8jBVb3STDOfQNgl8D7DYy7UPbYQqKE/PfsUv9wl9oxNthCqT/woeUqRocDCrVT
yEW6XpC0B/MHsfIobYMe53dEcik+nqghQ3C0RinL5+1UiORQzAOO/UtoomFED+AUgR9v5tmi7/Wd
VTXhzpUEEJnMeyQdcpfZmHD+qzd5sbnx+/bRThWi21SkAWHhbOW3wsvJdQfKNt1g7AZScRREHxWF
oa+OfVJaj/qZFJwou5d8yKqgOpkb3St7QBB2IQuktKtSdBcUQMl5v66BR+XEqGQZovAZyDOsRLZ7
GmTOyPb1MkNAs44uXBp2ibN0dsnvmeyMfKfa1V5Rf477BsZW6wuKmEgFHIVFF+5IWGFaht193Ptx
f9xE3d6U4pVJ1x4byjHuu5auaJR90tv6qYMq1p8n4u0lvmVTf6ubsdnBI4EZr9tHMhjbNSQ3Nqn6
uqObOWvh4mQwHXFykIYZ1wxKXY17p2UMOKJeUX6iBqbbtjOPZksGmOKNdjjpKH0nS+iN3gGuNh12
Y+5zGfTlGa9it4sTkv2pLJ1LeJnsGQcytfVE4yCsuPDI1i5VTVPgtBtj1TnUnJSSrtblfaJGFekY
M4lV9jYdesnp9HPzFK5Zjc7LdrFEN429Jmpa9k6z52TXplryT54TZbj8VL5rfV23264FIQMojPqE
jSs8nteY8pRi4xCxBHkW+0QkljZh/7uSjZiPCDiylvBMQ61JYpJ9kIp43DSLlk9JSlXUhhKR5Exw
azck36CTIEVlAz0Vjy6Jp6M06eaLtp8UXL/lau79/NQO3VuLAjjDu3wcdOPOLykMItXwf9k7k+W4
lTRLv0utC2kOwB3DNhBzcCbFaQMTJRHz6BgcePr6QpllVlnW3U/Qi7ybvLoKBgEfzv+dc3apWbqT
W2tam8GtwJaa9VGuc3xsdJ/c13E//LBSEVl9yVmjXNO7wubWseG4+m2D3BUbPTv6ph8m+8ayiHXN
QGEsO1RbzTK0p1L8dg4qa9/b7ra3RX0u07I8hBNHW6xAJDxm47UYlmxw/0moWTGzw8GQkIv03LnG
+8mInpZujxJ7PdFnKefEPtSeNZ515ry1btiebPotmR8vPzzaomml90jRXKkMFHn36M6abX5c3Rux
Tt/MZ+jKHJLmNPjU1ZP0qU9SLse8ts1jM1NEmvGq36dZ552yInQOLUlV8IZN45mj77rW7ajpb93O
CBkP8ewPkIY8FW9INPEOALc7WlVdRakU/taClGAw6McvnBXzE83yPPSO1Tx0k/PkSdpSS7uoHpvQ
8TnwxOZMk5kNL9hkdC14Vbu1Eq/aZ26WRD5dYZBoV1rHokgrQeFM/VuPEvuMs/Yanx2SpQ+lpPti
J6+tQ9fS15uk0BZpiDl5hLQWjZHQOT/f1Pd0NzXzAOYxfQjlt69rwR9ReUjKjf8XHlIzLmuLxM1q
5Dzch1P3DAPab+aFQLUwS4m4S22737AekNfJOP0gUyw6+Wzb+4oil9br9n04DF+jkMtmRqw95mPD
5cCq1q0y8czwVHa/c64YNKAkZGMLlR4GQmDvpE3NyTjE5d4KVxb/YhnfuLFfgaj0n3jU8peVsgm4
FEeIEhiqzBBfDkPY7mK/1RSLX7lWPv8L2obZKW74n4OHKBmpxLyquiDNqxipsLO6kpQuY9gL07Tb
WQOVbjZK9DTb/TmGJomjEObqdRH1yrfr0yBU0jJH9rI8UDJPZWpMVP6Ab+DHoLn8EoJl/3bW/jvR
HJJRi2tFqXg1PcPYPC0i6SMyVpftQu7pbdysVFcM1pXw4ShRz7R9Jkuyz6Rb7vJcvjNwoHlj7bxN
v3DIt5EFOMexAwcZHZhdMzk3lR7WY2zoOHbqAVJnrZtTD/K/rwA0703iehs3oPoToS58Xa5km9+r
P6OJ6wc3o9nP92yOIZy1f7WQPPvStfq7qTT0bwpNZn1NwQVsUHJ0mIY8zvHwjhJFAZYFn8ipTgXJ
WV5b/QQj/21c90gPff2kSCk+YQoCurNJ7wZ/nuFMufbEXHxaXu86GLqngWJOsl38emcymmh1UUFA
rcNH5fSGhsggvUEjDbZlm7onRvbtgxhjutu6kOpQmtKLvVUBni0+HeGKwOTNXPgtg/mxd788R1mH
qreTdNM0LqHkuBz0b6So9VdRKO8MF8fmXbEt2AtYsU411VeeZ93jiphOVmmRPIN8RdPFPKQvyAD1
3mHSEK1pS4p/P95UdlVd0BlBRCt5hDgM7rJ0vu3hs6OAflw/tZbT0GnzkMdZeqyXOHkL/vKOfROU
aYR3nRpLg5vgEV6r5kBaspw2Cx1QptOninW0M84zsnUdUfn2g4wrf5/WfDuzY+6WUYzHYuwOfV0z
g5DqEUySJzpVKz0FSFD6NiUY/6tz8DrAwNmAL7CZuth7fpjv+ePiEwUBZHP5i29yCGmPaPz+qROx
1UdWWLXRwmmdFhoU4bPX5HVyUn9BUBqatytsDfJnm/zmYLH8HFXIniWuU6ZQORVtYt6OGsq3Ka+4
iRMU5ZeabnfHI9o+b28aV5W7QEnAE604CC9ugyT5F0alCcFK9n6YAr7aPlccp7Mj8nAxOTviy0my
ek9gpP9ncSvNXtyYLaJmfQdl7bzEELNnf4y5PeVulgN9Weox1lRuFjUN4x1K28ZMU8MRjrMA9rip
PxUBL6Zq0yuznC/Pdeu0PDar/dgoM+y0b7EBZw1JvIAyJR9SDvmTtExQbpNs5tY65MOR+EeYm3Bm
pGVsVNJSyObBWGXzZrO/bRzU5Ct7TYhRNqbu7przuxtsfEZIzOkL+su4J8FZR7Plxpds4QqmwRvf
aMP2bxkoheeldJynpRbq6aoYPaLvqLOT6+68/EWJKYsYaal3Q8wkoXyc2NVeCPkFeK7IpjxyXG3p
fmL8QVOneXJC51N7dfGBYQc+ef7LKtvB9Wup+sX+XP+CzGlWs63wibisDGr5HKZ+fbOLwMPF0lIQ
V6199WvxMmZvUxDwfHA9DQDWUd+0e+SOHaBQN5k8j25i3dht2Z1zW043RU5tamzKkRDCWmyhvK9N
nCRovgyj3xzCnBIcSCDeHySZKKlmGMyCBHTk4X+C2pUHufIT4IUEkCCyrAUAq/4LdEMvoTHRAgDb
xlvvynZA72zG9ZD9BcLFXzi8Qg2Mo56r8vdoBi43EadptLdABMPFiEBO+8pti2XTrY5lXwg6o9SQ
Yi/aI/6i58zTPEoXkqyqd6Pdt8/LqNdjGY4QqkD++6R3/XzvIaTcLTPd326LQ2LD/svKZNzOue8K
MPa596etFzTuPjS9c+c7I8d/YBok9r8sPOXC6ets9QwGmL04cMO53W9L4U9nmrwOQ9xYYje0ZvgT
1FemHkwWWZfoxZe+cDjG5ldt3QGim6U4hE33PIls2JQeHoQlvcuv9UNT+NSOjC2BSrfpWr9kvf8Z
9j9XLGC3w9wdA0wTNDvxhG8HIy+sjRHKdnEeCD5WZmKksKIAM+c9BOihKHv5efZjb5OU8c2SM332
EsWdd7zwA28U6NjWww7VO92yz8XS7L11HqKxoSGNCsON38hNmNcPyqqZYVB2sAzpXdI2+9FQN2JG
4x6n0XkytFmA3dB/hpOTWrmechCdf1Qh+aqFx1aRKapIgBJttIpjgOafVCm1o+24h3vl/+d/YYvM
zSj55ICDSQunb4oDbra6q6clnncu/qhnn1vgLk/NvbCIVQho8qCFkQa5AtZ1bu8yMd5NsU9xyai/
Q1LKV24SNAqm+SNcVNRP48lR+W05qWB7zZ+cgzTqWlMc+0X4D1R8X+xynLax08JQlV9uENyrxUGh
9O7oQ+vIm/e/3RxwYbzW2xcw4Y/VIm7byvwqk36OWlZSRBKPom//ULWUy3QBzG4A+U+8pn3tfqFR
La658YLtZ5fsajPh5g44VKY+bNyY3iZhSqNb5zLCqOd268Zdua+Q/ZIVDrpieYuGxCW4Dum9sG6L
On+sXNSXvucEGzOP3mQc6KMkEVXkNLTXVZV+4/s5LlMKzem+uWHappGUnX/pWUIOnPhi9hSmT7kx
2W0w9/MbLwIp6naNq0hPPKGrNMw3Bm82NGWpa3KMbXgVyyDhVV7ce+6veIJzuTD1QabF69L+9b34
hS3uJAcbNF+b+vOqyaEpauwJ9hj/tNrK2V31iQ0j7s9Rju73df2KRlEVv2ImMP25aHFu8KNzDntI
c9jn25jBmEFYnD1KWuTMxW7uHE/e++VCmyDO4PQZ81S4cLgbvQrfUsjiddZ1kyU3zIiyKkrUJL5H
1tPNfw6VMFlAlMAxxRlUfjhOPe1j1Q3t+/+bRHH+3VwH/xKECk1RoXwyexP/O6kPM13YNyJNju4Q
po+lLIen2e64PAmuE2Zrglr49MFPfOPZOKJBdxAApCEOYfxRjw1EuFtLixLlsqSVQCo1P0EqtthT
ZnSMDdZROjt7Ykrz3QRcSe1jWGcjJILpblx6zT/qRaIrje4EHUJ2tr1r+e3/y0L4/8G0/3AUFuj/
O5j2mv0Z6p/Vv/mzr3/in1SaLUL81H4gQikx1P4Po7UtnH9gSg2uhJnrBLaDAfJfRmvH/QeRflzd
4M8ECQHX6Kt/UWnBP5TnYNLESehj0Q7J9/lvZO5fQNg/ve//Z6e1A+L2b4yYz23HU/QU27BxiiHn
/65m8ccq1TH2hmNLmbqhUwkFeP3RtG7e3mq6T+f70QA4vc6tNu5d1dESJpmZFCkmHIMy3Nsbb0h8
KkxZW8ILCnz/uw3kWj1OK8Wo55jh9vLpg8pad2Ewdz5V8H1O+HPoJENN0awb2jbxs2XzJbKcis1u
yYzAH8UNZ1sr0cLUtL2pdiJf4+QcBHX7EMRThc1DW/MB8ae3saKV5qsDQn1WHn0FwPGTNX+PGVTf
DstRhYjooyHeDwM2cCxNnozRb/lR3+2m9acfrUtaJhYairEJ7QeACM4o1yRkYUmwJHlv9lLpF0GQ
dHvqQ4khhFe3e+3gZ9WxcbPV44A1xS1uFV8XpzT1GrpZpzl9ZoBbx6cJxDw7+LMToM0HV8MGEiqT
1zyeGM+yBrIEHWJG5+ZrtBMfuL3qVthww6AQFyAu8B3OM2ntTUNVlJycOUDTcYPp4A+9aHYCEFVF
S21EGcVJQQ39vIhVPk2O19o7nc7+m6ydlEJ6EjapKCvlgi5vC2uJaDid2m2V9mkSjelwVatz2dPJ
WAdUgdU47riGx3PIlzzhPkRe6tP0ZsgrH42FEPckaqBlObs3i0WbSt5PVnOuvHKEzmr8edw1gU8v
RwtNTNNZFivuH6VlL1FQEeGyCbiiXK+CQzO8Wc3agoojRJ9MTugsarrTYmdrmb0dcnexdRvF1HD+
brQt8r1tF2G8dXzMBWxVDW3I6AazOa38O/EO9XapMARBnERTnUj6+cKkmyO6iNKfyTQt1/uBs/40
aSXph2wLlb42ps8gL1aTvtKr7gd4jbC+7oUXr9UlXVR/002yUB+ajpcvm/W5OLEBX2nxtMrTT8lJ
lKcVZyLxTLbOM0rU4rHZ98ZrnlOdjqRbha2pf3cysfWfvG6q5sRFJ1n3tsVA/lyD+chz0FHYHaW+
4oyYEi27cXopckBzaQ27kMXhlyrXhhNvZxtfsQsANtOoI+T8KmcZBxesi8zzRRiuP2N3WnHsOV1q
HzhKx+7FrdHC98MyAaxkpczsG4qO5+Ue/Uksm6XnUvRQuSq1xd7DyblYW8iKqXnEOgVimIYVSqmT
SfwW4NT2enQdzBdiI3F5rWrjgS2Ewabxk5zEgrRJvavVCTH/xkWNRFXxpuucoZxSq4PXL6vmBfiE
8KaN5iNhcM6Cwa7IRpamOtc9N62ia3TwEkuVcBixs5WVoDCJHuEVlGNv3dJK26juFmTYKw3UXEDN
guciH0cnWoqO6rZqbRuwJoNb+Rm5Xf6s1xLkYtAr+og7iFE9w/yJ+nUBeLulqkStp2q12vk0ZWt7
DP0YJ3a5IjAeRmGV3KNjzAWEfU5Z4CIWjqr/zbCAekzPLALTtjdDbTLuqBI6hMfB3q7FUMU3pq8S
Og2lV1Rnzk+w7Sy5uCJzV1V+RDkUXJJbUsS+jykyvkJsU55f0fcFbgUEiHoVUfbhIV8by3sZO2/p
N+s4DRUzDOOW24D8n5d1igMqk2VTybPjVuW8TYJ2wZIpZknzR5f39C0GC+WOHknmVCU6aVMcmbC5
fzrkQS51azNcYiFa7ErVSoZwlsWDPoSuYNjv42BlWmdV3A2wY5BfQ8HesO6ncgnTi1fajNMSRc3c
zrJX92fqdfyKZB8uJVFNUIpR44TtJ/3PKdWm9Vr/DPt6we6JdTR/XCBmCeFdiPPEsOAPP0oICtpI
8LDbfnyrwgW3Jj7/dCNm0vmCnHrdwgl/VGSXMbBLiJegMQcbL07RYXoa0/aUQCOeC6aZ3twxUOhX
DT3U7AKUhX3f1TtKJV9tMVo3gRUjtVfUxE3ebxvB795RNUlDKd10AXjNe2f8AumYrnupmAOmBd4N
pYh9JfXyNbcorcpXbk27uK6vHTSoYt85wXBbzuefS72+u8Fw9BVs2CaDkXzOGXVQEzwvzPabcodc
uvGV95jV9QdDGJCwnDg2UADqES33N7Yn7zsR/u3CxTIpvfFGjkOI23DBzdx108aiQTE2/IItk71z
3mRmCikY4YJODrWvnv2OHssaO7ac3IMpgnhThPqt86a7xB93KOXe1sexY6nYHBntObuUqpFoDJIt
G3lxJkXjoDkcHLHhMtmtXbGxrmhFHzBETuYHJ/NLaiHHG1AGrobrUH+PTc2/IPsD1W/eLsX3/9k0
Vvan6rguWjwW0UqSbbY4v3BHXfDBOg/T2Gl7q/Exb/oKLdCNl5NVtYrqR7VbB9wo9pjE2zDQaGIx
u0aX6qhU1cXGz75VjA+46bp1NHLiP60M6S9JIKwWCdS0DJc0+IWzyIsmTKBkXKEZ+3QKs1LNL1vg
1Z06uaXM74x6iGPNW6cD7uQz0NMWfyHsxbAcXKOtW+Ov+XFaqFme+NugLi8N/P2pGq31qctRuaY+
1ijpzc7kWKJGxgUbrSUl8qt5bSsLJssVK7TJtVaStOVTEHMNyDlxMaiaEljfvviOVZ/tAhZ8bAvz
h5z95iaJJ/WDYtj41NqgBVNxdfdhsv7jTXi3AOBM+w79Wv/2asJLkMiDaWetznNor8NhElyCJXTC
G19w9qVxhW6hBBiG1s6Tmpnml9XMUcHvL5UFdcWLzoZMhiSmXcZQBq3YJENxrpPhgnddbZIpKU6i
TelxRBn9Gc8NPZyKD0XBTifcP8j5KhKNXUNudOVllVC1qunzCyMGPGQB7egqSPcNvoEIPiXbI/EB
Aq/6DxAGMQg2006WoZAR5KLBV2P4JEI7Osa7iJHKbJIluxW9+5GN+C6h8xxECts/yY4VDSreMY8d
hgQex8xAIKXraQFYgYHCr7yDz5L8Trj96nj9OYSh/1mCklmmpwY9cNiIfNMiDsKAMP14DSZJBEr+
xVQGj1DscyHuzb1ORXMe+/BkUnIj0EOa7VxQharSe8IQ2m3Ska6ANBL+wBuZHcH9NLWkOKkR4EI2
P+97Kj1MpG7aPZrES5gRdPchY/ldUKJ9u3K54VVG/EAyCfqPOrDHjUB+ouCP8azibLBJqI+IjGW+
20CdWQvP7M706mbNuNUSJtJX55VW12l142PS4OeOG+IK4v6cyOlOZV7/iXFX/kag+zmLZT0YQIug
dI+hl61bEOBdQwzIZ0s+0oYIF9AnjwQCx0gCqEs4aMuPaS+b7I4PWDhRAJjGehGfVrq492RW64ij
MZn7RQFi7ISUXrnubU2EQVQEdH2WNUPkSvwcOuvFahLr5I7dz7FKgndHltNF5utDUfbujUrUo16o
4xKcTv2w9o6zzyLr5L4+CJfK2DYMl52dtIG+lbQv3oyjf09WREbacQU5ILxRPTao0vgWMske1Oqt
73cVr3S26cgQfEkacJ2oFjrZcoO/b1eTHDykiCO7QLEduvhot+2eyzPVmHA4b5ULE4AxOqqKqX9J
UGV+i7gctwUS3EV34QTrzo/5EQ+KQYT+mEt9IWSz5bvPzFnI2N3F8WR2a4ljs3KmoKAgNp2PFkMg
QDvpJG+6iH+wnz5lPaO6YcXiySnTMxzxOgy6V/rMUkWPdKbLJnKhvLZskqdGV++sT8F5aauRwhzz
3ShxtEfQ1RhI9XlJLPeF+Sbd7BnI5ibIHG/djyLY5kZ3PxrMBgy+8uDezU14G7hp+BNbdnifMCGn
xdWzNEgu+Va7CR39wUhh3U2MArZhKB6glHpWNSkeARHfZV4FG360nQe9tXcCznsOU4PjEjvAK31w
4Yj3hYuLUDygfOeY5C5g7XrfWfFLQatw2JfPSRbGb4i183wIqZT7xfIFo2t1ey8HvVhiScpEz7pz
yymmZJBAx5qx7NciSzjfcHR+IRco/mYtwJ0xl+LP0k7PU5zt58VhsJronNdwxE6xnxBEu9z+XU/u
0XOHT7/y3Y9AsKoWcvSJeRinmzYVPFF12nX3lRQ2J45g2RWZQfnEyvjZreCmTDdDhqZBekpMkPwa
FktEcNPJcVznX3Eiq0sXX5UplzPj5wjfsxVyeCbUh5Y6jCJMReqnxWsfcwA6blJwLnRLbBT5CjOi
JPkZpFb4+qXuhhs3me5zqETOYa3+kdnKuS9s39o2iftcgWFtRj1RWs82zQ8nDkWYvYSezamjtQNG
/SLf6bzGpd4UvucdCjIRDqKkxnpEu13pwrYzpzt4HXxZ0l1fdTN8DUX2At1q7Zhn0EvOeTjwg/RP
P3mM+XWNIfQqwS1esQD7ZrH5ZRbl79Jicbjfx1RjOnNWfhXabt+xAnMrqwQNA9X8lYw5JX4OWVkR
MGd5mGJGqSWNNVzgyOtgmzP5/TgM7CVTPG8yb2huB8kEYtDDh+EodMh8931e6302ehOEri9wRtgp
4ZFktDj2Z1gV7bYL0M/oZWBsSHKHKD/I9OSvDzZTnD/it33IatLXEB/fVTnhihORUvU276sXb8BN
w7w03DSGy61Pb0EHm3xeBhb+cinqA2lE5pzZhmJYbtLPcze5A8f1oEcVT+ic8jB/0VIzc18r5m7e
tOF6EZDiDEhNGDVlfZ8o2qo8+6TKTg3b2ugTdv2OCWjwNdW6emagwscuJNb7QV9sYiNWv3hjmrSD
5XzFyfOtud9uGCLDXSTi7KmE7NWC7IIqt+vIaPgH3w4REPlk+cwcaudn/kSRLe8zJpVGL7eMfk5X
HOuj0gauEAlaxcODaFjbSdo+Sqi/J0srpm7EV1zrxtPsYKUBfYsYhqJuSNfvmASfPb++MyVsXlR0
JEhkzkIUuMs4xWNccaPVXL3LajhUw8yS6rj3i2cd8ScyDdNUOPEl7pewRmi/3gQ7m8iiyMuEuWWu
lN51PVKDqu1j0tdRI6cPna392S1zoTZlO527rG+2bei1/tY2Hh5nnE+/3CI5j2n6KxOc3qaEfck3
Pe3OHqbQS9zC8mN+3mS+HUfk4nCQIJFsK3z6TQu9qPti6NpfoVUALA3Z/LPBAXeRATYjye+aoveE
cXaEvFbt8f6mAB2eGi/Vwk7MTn+3pLqDaQ9KuIE+LA7IW/mpMno+1TLVjPdxIUlMyDgquPbDGhWX
bnSaX45sbnJv4WqPsXOLb5yay2TYxshWd1XCrSkzaMA5sXFfMZNaNK/Re884qsKl+PPZwKXd4Am4
7fO+/PRYdgCZ6rsEdorBiyV+jTy3R9ag1ykp9R9HLvEOP/wYhRZFvb32zHvpLpQWG1zcgdKvmBG4
5i/U8uQ9FOUQEo2PCnjoFhBgLxX+o5NxcPLIbtpiCa9u0A4p0p35R+lAhQmfuR0euU9e9PeyTb7b
vPmI2fpIkwUXfKn7gmVKyD2Dvyc/a5czV1tWxOTLZ9r6YGq72A2iOtE7y830WpRlZVHVx99ZxTjA
HlpyhJJyvZ8pqsVj4ic3UJsL3aRFskIEQLPi2JIvKHnhdtLxjcxlumeKN0aWghnpZA/U57U/erw8
B0I7wi01MckzISbI851bmJTRj6M2kxNbW3JLSYwSaaP9bc00mgZy5SSXeXBWWuOa5s3tJ+ehQeXY
AQLd2AhEN0G66rNicLqDPe2pHy+bPVlM/Z1Rg3O3yJ44E0aHTLQxS2SU0Zh+8c+J7/8ZRZnvx44b
mjMVjJRJj03i5bEMcGASYhts5x6irId1IKOIXzGudLIfQolfFGEai3turTzeC0dwPWmCVtskkScD
6v2Ukuj75KR+LBnpuUxriqXF2+Za+b5dWhwma+mZ4cj4mzLNJTvKNh+I2HZQH9k7neZUB5Cipkip
205o9tvLJNjCqy/5Pk/i4LOIm+6Y+JgsDNQ7vF4hIj/I3xZv/kWmoXip5VxoKvgMnXuYy9TOq4r8
TjnrZ1pYT3WxyPeqoN6LA+IPz+msHbPE7CEZYm5LZNfEHp4jUgQkcRCfQ0LI0Nh7euMUpFO4RBdM
/niSc8+hm1eDaE817xwOnzHgPDgbLmRvE47dt8sB4t4qivGOM618sOq0fwna6k8GdIg05hv6YYmp
OHVZvd41s63qiH4fbjSrdwq0Mz41w9xGmP4DJB9CKNpQfQ9Necw1WHdt6i9vkk9USJR3hALcNX1q
TlzSEnIYFIucadSfRM7rUSdlgf1EXDJCftCY3X25Mg7lknYK+G12TZ3syFTNX0Y/r/sNXq1Ubiff
Pw91oYJoDU324HuM2TYuwObR1UutNqqT42/f07ETcfnxiH5BNvAcHsmTP+bF4xQYYkMwZjBOzuzQ
RE1u5fNmXZrqgSYgzMjZWDvfGd7kDzaL0sVI1zEIDKrppGoq0Nmk4U/9psTGY2cYuju1I20LQNtx
si3IUZFuFzBxXiu3TJpj39gsJV3Mu7ApNFeRyFFcIdw2Lbc13k4TVRirA7bOuX00knbdtEZBLRrc
K5mQqL1D2Vq73mRsTEVbcTKNcxqIQaKdjWz6CTcS4Nqm8JdK7exu9F4qJye6KfUW7C1Nlk3zZioU
/GsCTG725ZgnD9OgX4lO6S6Za/0KKqMwHsjCiqbe4pHmRGU9MGOTMkpb4z4nVSJeCe8b/zi2nU0b
J9Z0Hst0gnpvtOrfnVbUwFglgUMkk63X07vNU8qil78UjfIuBReIq890ffTsIFuZrqYckRKiY578
2InfPbHcWY4kl87LWoxoWKWYq7AnNWEeMIAOa9KjWWN3NYpbs9GzLqetdlJxou6So6Tw9R2xtts6
Fu375ARLxnBboIBlZVLUW7R7UuUXkz8V8YiWNXXTnrCUi4T0+uS6ER6bTlR3lJLcBeweu3BqnUvf
8CSKQrxUXXA7lNnFgjzjSaxInO6eYCr1jjccJ0wt5Y91qRf+UQ1Hi4ItptX4yxXtjy1qcuKN1u9c
NG+50oSgWoivnJ9/XY9K0AVMFgjN6gxOFN/RzDKnIrE3Ba5nkPQVt85iZLpLufocC9crOvzD7dEx
8BAOKg3VNk1w07nAnddoAwqSSKXZ1WF4smaLc0WQBOFbFoYfvUnOXdt3x6urkzeC8ry0dIhrG1EE
SQADlyXvKkTiIsiGk4ENiAKVQwBkcbdWekfqztmp3WmLZzuN9IARVA6cP/NwufVi5h9x+6zx/V5V
y3qP97U/YiZ4To14lxqNdKJ+nvps1JstNshH0JqXLi/6J2k72UfqUzzfeGtJKjHVEmFbxHzLdZw8
WILYBui+un+Jh9UH2VpDXKEdtmYgkny1nuSkSOgr5/Tk9vPwKPvCcB8ovYnnq12IXSKnYO8CJpB0
X5zADYtdT6v6BkvvEmx87CLHLmh1fFjsEjWZ6MP5dyE8vE7wtRgsQTMnJAA4vxqhpnaKDeSc6+9Y
f/QEFqSCT2eJ9ZuVD5rkymwJbuU0XAdJCV5nCx7H38xCZXskP/4Svw/3TLpyEZFWQPQnwY3ktbal
s1XpOnOld+oLjWQ12p/n8DMoJN4a1JxlOfKGOpn2ii6emNiY+tAG/oAVMrA/RzytzsYwHntNXem8
tyRv3zoTW+lWIL8e9UBY4maoMcLBc2c/NMWyQZRrI34qPf8arTzfjGHPBoesZnEVrHQ1fBHPyM7j
za5cD2x9wRC5HOrug5wKpF2HhX+3tEEWwYIRH2XcXBebae7th7LQcXpyhjWPdMbJPAuaE9+cfuzF
bN5yO5QJ51qd4QtrnX3et5wZO3wtF88JEUpdS9VfMFrjA58ymxFiWeo3tU+gDQE3BSGvPgSRLVc3
Qgbcjo43XxaNyAlhlrpA+2EIOJE76TbNVjy0bp+vR4//FrXI+ZrtTJd+cY87j15xDUfQsIQFN4Vx
V6F+g3CQ5kn6QF1vLUcQSzGkzhGXQXM/K4ktrERJilJi68RmWibrPbbj4nYZSEkwue/fhoXp9hwJ
nT8j2/GFxyMitcu+aYMxCK4g1d3QjzCRYh5ffIvMzsAOCAixC9TBbIHnN1L/QFCuSvZVR1xYgKNV
QKbSsBKTKroy0lwHf3i2rC7+nYgCeH3oS+v6OpNLSn6t4L9HzvxiXazRxonGOTL4EkCZ8dlzvdiq
SDRqh3Zn1eWkIxiLYj1PZp4eeqMZV4XEoW5EXppdVszNo0TN+EqL/pQEFd8y2tdGpZN6SuJa3aZe
diIfz3/UfjhH5QyVETIqohdG2yQUdo3isxhLSDzSapcSTBH1i1p+14SFqT0tOOYmZ/pO4HOVzlFK
WsWPsq6KL7Kp+pBUv2aAD1E/SqQivqfmWeBCPo/Deoh9/woBtuwFULYWw6vJ1U+BIgJBMJC+QzEn
EcChG8XK37BBiv0isetuRNtTR8Q7vksXpp+hT/ypz+FgxwX6HdY4xKzmTqcinRl7iCrb2WVFxkk7
kQhtdT0tcU0d/Cja+amoFweiu8/uilrc5LnYKtJSdp5Wp+C/2Duz3bixbE2/SqHumc2ZmxenLyIY
A2OQQqMl3RCSbXGeZ171a/Tr9ZOcj05XphxlWcgEDhoHOKgCKlMuKyIY5N5rr/X/36+gAeiGUyzV
IS1WX5y8of4krEg+xsyll3Wmf5EZ0S3SerS+9rn6KIasYUOqnu2xv4Vg/KAYUb4iIYujVp3T8ZVS
BWG5rttsaKW+wYMiL4qWZ0Vmq1olHH9XRWKAy+gjiWaIMXMpbYgZrPw3uJCl1VTGEyeduCGyXpEf
FZ0zFVCI+zyl7T81k3qBYiZwqrLWqwVAV0rkUWlKfIy0vlGsjrpUrKopn4GbqQhp9EXlJbCXx6jO
DBeBR4fMFScjPeCitWT0puxBS3q/dP/yQaFR2ERyTVFianfSlO1zrd7nPl5qsDWAXej31tccDBl7
9lmr3bUVXnpaUK+kZNbaER0fzWpJliV+sxZFT3mpMr/tkCxHApZ2NemU25HnmbumHJn/84htFcnP
oNp5CmP1XNNoGTUGguFemSxUZHk8zMQ7ungWTxvVJRVGVfU3kSILxl4NkgHwwTdqlXJCDFpuNC+j
K8X0srlXhBRhmKkzjc9Q5K4ktejmCBVS+6plY6G0YTPRHhrd5jA70vQQhjVSGkkPlaLY94EvsXbJ
9LxMzLwgZrRI6pfjSAOzMo1V7ONdYynzmSIBhl5OsDJnB9ACJGR0oukRUy+pKx8/escavzSjzlhT
vCOxbdl7GdJfGmHhOfCjKif0OtWpNCKvrTB8EoB+1mrrGxggBeuAXbEmGbr3iV3GuEzTqVzqpuc/
aoNaPWgmvXNLMhfYhI0lxyr5CDtEve791D4ClJPpR1rZda0azZrroLhTZXgP+OmHXd4pFjMD7yb1
1Fd1IMtH0ret1dFU8tT0lWFeLRZ9W/eHEMfHlcl5l+GUDo9ISaYLJBiHqvA8J7RF4sL3XXAXwHuU
43bkQrTteoLrdDmILgqdEiMxj5Ls5Xe6qoXImGPzsmvb+0TV4xsZtBDG4KFL+RMOlOMiCHRPvyrb
ojpgO+esJhCodQjDfaGtDaPpLKfOTcQKoVIm1mrkcJUwMIRgvaStEXCuiCtUN5U/NTctzRMFl94Q
Xxgy/NxF1mNMX9R5Dpit6mo2ABTmRnkai8RXD16mN/otR73CpyE1WCqDrKgFyg/ZSWITyLT0tvRG
BXFK0jQsgCZM8s2AJwIaMZjbZScLQRhmX/Q9bfKBnoCH30wAi1amF81oECeak8y8OpuQ79A5qHuS
5CWQx3vmnoT1ss6Y+yJUEMZPiYrYVJ+MEhEwj98qrEh/B69jSRcFIqTE0RE74zbXah9Tph+nd8DK
Q5AsudAuOgNxpjTKNBN7YeOn1YLqnkgFGsRQImJn8FpknH6FRADIn/ZYmEWWHmzfk12iWzyw4WSb
oItCV/GJsX6tb4TXjl99rdcuSzIxkmWchtQWhd5O5alD0+4WmAkR3o4yZuIIdGdxkJWmCrcaJElO
u61UvmQI0Aa8ZJAQwWxLaItEgSoE8QuGTSjF2CBXlaywwVUU8y+hhWwJIm6KWkfDQuQWNB8gfPht
h/KAQRhiHUZh9oKDK6jluhtQSYnCsh+UHosJnUVm3w6D0/yhruL20Ai4I2xA6YRWgA3CW0tq3vYL
HMflY1yqPGtj3H/hXZT0J1lj5kmanZVL/5vrSrTgilmVc710FN2j6Aa2WoerxgpssNiCM+TcE1W+
KAg2yl0lprzjDfJVLwok0VhE/N5MN2MsBn/PXc1hW0bhgVlFKcVFkQZltK0Ui2DoSQgJBrqMgmhV
pgqVkh/h31gVmToaV1FSUVwbtAleiSwYbv1WA7hJdY3qOu/L8jiquZpsi7IPr1tNy8QWbHfNabRS
q3HB4Lf5zArXHICAogWwZC9A3+lbBePxFCeFrjDmXXRYWl9LTVb1ZxlvTMhiPJj9uuw5nC0TlaQI
Fw0cXo+EjEVCtZI8WbbRYIZLe+AAO3A2f7AtXw1YFdPehCqJtH6BqHsouEithv0SdwfeULmKOCUp
eEQueoR2BzR1ub3l2iMemiDK1BvmK+jAVWIfAmaArZo80+sKYqagmdJcj73e2CsO6h0D1DwNghtP
GfCBTF2VGp+zmGX3uu5DOqIoeYKiei5tNVRpQHpSwJRAn7IrjC6s0Ph1hbJuFNIGVkbVjtXSM3om
boYEGRd7SiOHHwTH/8jhs7iMGkYjFQmySeKFch7IpAd6CsU8H11jH+5Y/L3fYXf/I4P9pyIA970v
g714bqv2rQj22///uwiWuCEbBCEARIUQGGEhdf0dzajMfyJjpVRUXVYJyQDa+F0EK8m/GbImo5nm
b2gaX5b6pwx2/kODEgquo46s2oAlbP4lIeyPMlgBu+TbmzAoAXXdtOc8pLfpiqaKAywsc+9kIe93
1CCCU1+/jGU1bguhbrVYlRYNxwKoXWhQ4q+VVN4C/eicxgJg1aBYqKXBogxCdx0OYA5bIAUzERp4
DSKMl2+X9n/usn/CqjRhY75/n13WTZV3/9i32TPjpeof/+uPfwz/4dbJc/blh5vw91/3/TbUzZn2
ydDXlE0dHiY3wffbUDdQXBPLpBL7YFmarv9xG+r6b9jaNFoS/LmFIQ55/3cttq79ZvJLWKI04pR0
W1X/yi3Izf6jFJu7WZv9AZouC8tSFXm+R98kfJa5MDE44Sw0OrpyQLiPEPSklWlELzm0qlUA885B
TVO84HGz13Fm5Q7ZF+bRVIviGUrxuGrKbFqHIjEuUBdNCHQzmmO4tY86/tUFGMZ7nTp2VcVZu26r
piXVpRJOyjxp0w1auJ3wUq8M2UOtZPf5AaQU5EqkPJtJzXUHqesV0Cdz3Svxs2Zlo5syflsi5GvX
aRcVy9QsAidv2KyBWiTb1IJMgrO/ZkCBtTLukgJqMlD0ovDQ3ObBPm9y4SgkaVgjJa3tZ09lzQ5u
T5hi6Y1XriWSF2XUrgSlUlhFX1LES6C6GT7MtZMn3+vBrH+r07XIp8eaFsqihtPX2slBkgFpgEoL
N+YwsbtK+RO2WDDkOY06TDQFczCLY6BuEmhTNCqmovhVFd5Ox2G8sxB6bEMjfglGuM11kN/QYjky
ciPYIGzQznbwRTIi5dCbRS+WXnWLAEnSRgS8/6KSo9uyUBI3TMPgUjRI4uAZTOPeM5CRmWOnLmdL
YqaRo0JNoOP/scRmRnwuKt1TDkNhXrRxOW5GczgV5ZPc8Go4eJ+SLgOl1NM3kXuuwvyj3Eye8PLe
oDPYexNdDJVsnwWz6xR/TIS6qpM+K6GSO0KRuyX79zGg5HKqNLCwoSM/FwFy0iz8Ipmc5mADPJXw
JNe4aoYd+v6Q735gujo24FhyHHorOuIjwilUsUMoV0eZr0e1/ephkAPsT1VHRyOOXjna7eJxfo9t
8mTbzABsXwHMLeO0n/g+wijAZZnVxVMR2ajomZHh8NOUAzrMfNsLQ78Y51tn0OqjDeBrYedde/hW
RFt0ZDn7TpnCwcJK1evET4oXRZHLq3BqH3Azb9SwFQ7OObrY4UsB/ReHHCJsJvkXxZA91V51g3wk
XWpRdlPzbqOyfiDb4IScdQ5QGRgNVlK8itT0xWrjLyM+eZq0CRglXSMzQ6uHXZYDXtCzQlvYwTxr
D6RdgPuQ+B7GAVgfHIYyX9TcQL2qXBneCM8tzelphTXx9DFDIirf8CKX03pGwCZLBl/GfRtG2SHy
LLo7XizB8xqTk1oZ22aQZjFpdlONPGeobV+NUUGULQbOjAm3XZi9GgVmyySAx6irKTehKWcYLfWR
gy3HojqCy2Wn/TEKAyylBdBVP8u3ScSlHTBBZOARFKRfTZ8TlDD6B3PiENt5hrlq/OnYG9wzg8H3
KSO2WCfEhnAtGrp4COwuQxVC0VSjCrdjjzadUUOotJk3QuQzlr0i0ALG/AJDK+H6i2gCEAuJEjXN
A45PhnajObPVvRoHvR98aXL7M1b4cudJ4asn9A1+YNqOFmgUPcTQ2JXGyWJZ1FRZc80s1Z2knrKN
7XMBWtRzjurziqWNwEyWpnuuJPQXWz4iE9C3uYhlp6OzwmBA5WxSB1+6sD8OafwK37u7TyJisFRI
ZbRNPbEAsOhDlAvSZR812ab11cG1EvQCGv2AWPgvlSo/C7kDGqKVIQiMbNiVXhuvFR7uhR7TEY91
RAViRF0ijI6VNuvUVQ5zjU4NjIFiNMpdS0+aYUZWXBKaNm3F4JUPbR5gyhZFdki7rHopcrNddGGJ
lKtr0Wpw3xhg+OaHLaBbxCNFOjfRGzE1i4z9ALYhA1tJjIztw9DeGHp7/K8qQ95Fls8lz+f8z9jO
7yXQ/890TU0xZ5fU+yXIDSeWJhm/lxv123rj+9/9Xm8o5m+6ReUqm8a3wvePkE1FUX5jlq2aMhJU
AvDm7NnvZS9/oiNi5y/JitCgVlMrf683zN/IToQGgCMMOxlGD+2v1BtnaZTSDEvnP5o2+xXflBlV
0GsdjkCL4dCOaG6SVEwnVb27TFE2UpUv9SInfOiyhcT35ir9BEf+oxHyzxfkE719QeSqXaLWPDaT
rNGbgjvd0gMRU4jLpvi9MuYu+bmjTfmxiPrzRajg3r6I7Ct9gJF8dOP2up90R88apzdMx/fZ8YcX
DwN6h4am0ibmRBA/2JB1z/zgEyrg4t8Q1/989fldvbmmiZkqY8i02JUj4u1o9gCNWeYoSpQ6pbg4
yUzv+cDzcXgpDekhS7e/vrbzHfrTV57f0ZtX1myJSXApgdNimRT5hvaPazBu8P1x38rdCcfd3opN
hwMLg5Ro8cHLzvD2PyHrf37gs1o11jGwGqLM3XFY2ZftRXLZfEKold2T2Bt88CKcAX/6GmfgeEkJ
VEw6ueciy8QGgiDH7jdjdcnsy2lzPPIQ0D74OO/cPerZ8S9E1mSX/TC4vSk2YCFxUiNWIgEW29Ep
MSg3vWnDMsyx5NbQmLOk1eqDl37nC1TnT//mCzQnaQgmpW9cHSRMRzIq8VxG5W/JCiQGBMNdzRXV
93DgnMBUPri0PyYE/PH1zSfrty8q7EFC7Dc1bqwyNeltR5OZYnT6hnO2ow/expvUuWu/+Zsf8mzN
6Qx5FGUjhFs8FDfhV5wPDDMSwIGfqiNzbeYwf/OFztYa8okiocVa6dqSxYjjNsWAoI32t9uHoanj
a8sSuocSaXfyhwuc8m3t/MnjoJ6tPkZPxdR7FfyqtUna2b3ykB3z4Bgg2xTr4JS56q5HSEz/AGLB
Z2YywSK5yI5dvR1IKlt89vBFBITD7eBxXKCoqe8jwAvP3UFakImFZEE7ls/5RX6dYAxw0HxuDOMo
rTiYrCt+fBVFbnMUhfIpKZPl8AmJ7uKzWJQqsm5H1NtG29X6kqC0RfjYXHfXtTiCAVrmB+bX1qZ2
o9W4NVxpj+NmWA+OvtS89bipdjmKu7XujG62Bbfj1Z+DY3VRb8N012yrC/saXQOqy2wx3KbX0rq9
LE/ox7PwSvdeok/awd/gUEX+tc+3DPdxsWG8+JJc4faTK6d70edA0Atpx2Bx2FQb6PPRvt3Wf3Nl
VM/WZKVPbT9BWu5S+TEDnskb4dZqPNqgXXSy5oOnpxG3pC4E/xzifvzgHpzvtZ/dDOqPD5ek0RCO
MaS40BUXBQlM6G6dCu+spz4F4JbyuW1aPYUKPVyWla4pTmmobkbMFM2HT7j13rpyvkIj26sntfNQ
jgEjzZFu2JTZaAXBgtTQHnEBI39KPiW9vPdSQKe54e8mqEQSVTzzL4bFhQKdhLDhgZHAgIM2oLDG
U70Yxl6iEO5s9HDlNQOnyodtQWXc7SC4hmuK9BVCXIc9sXVKFWWdhKyjl5g2q5wYUqZcC8ShCNtJ
ba0QXST+J2ukqy+Pd5GvuIAZAMRroC67dnyEoHFZD4CrZ6Be4uunQTGOCNscyGvlWiMegnhHZ8wI
nrDSi6BDpEB0M+fuGxL4tr5SkyilpACF43JNFgEmmtC4IK0PIiBAjeLFF09K80Gb+b0yRD3bsyJd
sxO9LDzXC8n3frBt/0VIsjOE7ckquIITAqniGkGMIISl4htnHf5gE3tnTT9vYbaBL3dGjNtc8cqX
QFOcTGhOqFECeMD8fGuPEWLRVNpHa/o7e6ZytnHplRhCTDKeWyK7Yaec2Sfc5POuCeHrOujAmITX
QTmyvPugrKwPPud7Bex5pvNEBysdfBybYGNPWdwuMsSCCbrEoIAlExV7fdp3Bvjn6w8e6Pc+6dnu
pWtpV2tGFe2Agdv2LqmrO6B02/lLnTMkYLF0VXIi+++Um+p+8ne2++tXfqcCUs52s5G8wrguzGjX
CXsP8NORw25f2+TxmeO+4N/nMujXL/XuVT3bwnK5TwSSPtXNR/kUePJOGLc6gcStX98BBKIygs/e
TLQ2ko9Kn3lB/MlC+e0helP6DEgNMg3+g9t5zV5iKuf11wJ+Sxog9VaUfchq6I3W5bcOAG8lHq2P
FmmClt958bNVWsdRpiUhJd/QocW0t15CEDubQ5Q36UIZbERXOe1FTNh0a5pDFsT7FCcUicpk2FyA
WtpPSe8mpfdYaDnOV3qE8QbJMVrxaCk1W9Vci3oda7uSnOKcgFeWInw2a4lvT1lLjUc0JGI5dYsv
FL3ytBTSTNQgdabeBnyzHqhxJAqMj+eNexlM5aK/1qZ9X7zoyamgSAw2XbfBf8i00Ze3g7Wdqq01
rGWS1mi9LiQanxR0GLZHbz/GD5p60acI6R4M/bpVb+3hU6G/Nvp9mt0o3SbW0Eq/driUa7eDHgBh
WtnggJPTjTLMb7oO1hVJbN1W6raB7/oGeOwtybG0yJiqLwqP5p5UqIdOjBxEuggtSSZtI027jKv2
FqIPZOGIjzVdKH68t4vSBVe4RZG7oqOCUbBbo7l3OyCaXXkxjLE7RdoNWuZNO7qyPF3o4pNm3nU5
Pa1x3JKHvqx53JtC30eJsQ7QegdiwLsdLSwx3thY6xe1Jl6lTLlGWXGnNxdKXrlkCN1CSYT5nX4G
x7O3wuFawZJMF8jFLbQKksrxUzSj4OgUW1qRJvi5l8TapspJ68opoux5km38fWFwFQoatNPImqPf
pUQHTiVJzxEXg+CihOaOfJCD+DYqLRd7h5F8ZcK0IFlzUZc0IF9Df0vuYkKsZjemi0rrj0GLAIXg
Djk3plWS9egEzG2JHaFBLzOQJwVuc9drqkti74rcrNMI+l7QYOqKvsUQuwGjCHx3LwpxpQTVNmuY
ZbeEOJaQlYPl5LPdoNzrarKHh+wy6tCqYoS1FNklJgjTFiqqcr40l5wpb5v4kxYj3ZgAGzkW7VRa
/Ndx2n8u0GD5mby2p8K19NZNivqItWc1RiAvdAsWYii+6upAxMwRuzeAEB6aPAaSZaXmsRu3qhzu
eh+K1qAf6fzd9L71IhAcwEkgzELdAqJdj4ZxgD1pjqcyBj1cGled3B8In0fIYbq93G4M+hVaqmwl
L3cNtPieJbZmcILKBVvU2AuiQaI2JuTokaRGnt/hKvB1f0G57UUYVfQ4fNbtGggxHQGQ0pr8wMq6
iC1rmYUnxQw/2iffW2jOCjEFRRH9v7Z1y9Gd6mErys5JpGoVBiT2zsfN1zTylo1HSWVOO/CYv17Q
9ffqgbNSxPJQ+1s10j2h4aPzvaPf8ICn3TqP5AsciNzPdIrrZtEWFwg+F3l6Aw/M8Sn4ZPMGWw9R
jQQn+aVTJOZSLoCWN61jZQwAUGDlMzuWClIZkJ9NTkImdoyIRM9u6+xRlql2voS9CsyOWG1FZ48k
F1ZIGwCey44SbWjrVYtgrbev/O5UZNexBTgUarp1m/bT8teX4AzB9ccxV54vzZsNZgq6Ke5mo7qG
emNWESe7RL3N5Ed2GKB06IaGFuylBOkZH/V4qvGs29SsMn1kebxqB1fOlgPBx5mJaaYJHfArByo3
OEjm6gpn0Qebr/1Oi0w+r6UUPUCvh6Q0HTU3YBO2JBxofr/JKiRz17J9UcHYwRUF8QJin4JkI3Xj
rDmoXrNOSTqtwozv8RSqR1hvPTeZuk9kXE0FlzmoEGgt25Y4neRBa7jdXhgikmjkbWoI2zFMpgGz
Xk067uwMML0MrGmOVSiAei0vcuhymbSqyWdhFAnNe3YL3qY4UexpmWr1QtY+J+nrfAQArL4k+HNV
o5ePsbYrIx5NHWRrJYPiYSTRPEv9k+L3CM8OhWHAXR6vGm2EQS+DubmKGzdBJR1d6irTSkwTZJGy
Lw5LeHSH/NNQoKpTxVrYzB6iksRpqPZRvc749RXWLMJhoQuaS7t5zBpkkdYtCesLfMYWi247VR/c
VsbcJflJ3SLPP39zW0lW5mvYWDk3k5KjbHISwIlbMU8jITvQnZlAugZKuOjeB0ZbDo9lcGWk3dLv
OUqb7WpqxTJp6lu99dciwdbn1HG4rPDccMgC2TjeGCVcOLJ6/Ko6ahjG2nieOREabXsbHAKXxFEf
IgIVWPoWqam6qeFBi+8c5psODPDlTBrtiUnICAoru2lLrMMSQtRiStJdbFvbWC2dKGVfNWCglPkq
CklCy3x4kFjMKEd+/fhZ79TN8nnd7BG6Lhi1YWp99Gq8OiW5sOO4l0nX1v1my/TqogztK7XVvxRS
eNvKm8BCUckXF/vJhUZydGeWV0rl6tzm0ShdTmbOhDS+qwP9k5rWruk3qxbGMhSVpWmjHczmQ3Tn
cyZ5NOvq0PvDXkg5lCJ9ISfPKP7RSiFB8pHjjdJGRCQfcDeOmXQpQV8oetP1iSgLoDSUbbtFtazn
39Cqi24g+rgZjgWGsjEsUPt6m3QGi/G/pWwyFDU3MjSM6L7so5U5n5jzGy8qoIGQO9cv0CpC8Yk3
+LScAYmpx/zs15dZeW/xODslgGphaMCwaQce3RF2RZ1eX5HFRNOy24/N5SDx40RswF07ZQ0wx8P4
Bnk3UZpTOdqkLXzUVtTeaX3IZ4eIaSSWmhaA5IrIrlm8tL08XtZjrtDOZN4XT+0LkQCHxOpvKb9d
bbppXD8GWZUrrL/MeMvmCvkxMI8JwRD6309jcjcR4oGsnnUufSEU3qWtv1PtxYy8dA3RXE95Hu00
NMmqve0NF4PdBxf2vft3/vmb59wqIPs1fWKCm9HpjQUPGh2tgmBfBYim00XmPmv8e2aQ+3zYm5pE
tirCw7/54nM58ebF46lUQoGP1SVxDiOO6pSZ2OeF/Zzq7T4oVfTZ3R7yLgSq5mRHyb7ia5UQfX/w
+u90+OWzsiXJ0J6olW+5oN4ukR7vNYKemGuevIgeP47Mb72r3gC0Gt3/+jXfqVjks4qliomygS5q
EE9pkwqoOUKc5nP93DlJKE36gJxn4+99uwjAfrzAOCAaMctx3Mgs70zWZtK+14XxRQVjaIjbNCyc
nAhyTN4nyRj3KOP3BuegX3/Un5/sUZ39+OJdmSmIPVTDNXtacqQ1TQTFmaRG8DFBf2xwWH5Uf87P
3r/vVuo5fxQbwhhMDefEcrxUes2JRHon8xnnK4tEeFO91iW+CAW/k15r2JkJkdEpTSPto1vp561I
oJU/ftgsa6pG0ybhxuyWqao78MWXSkyvnOtZco2bRgFgL5Y9pUfM2/r1NX5nNqbaZwtjknRK1euj
cOdkxNh6mJ/d0rsnSWbmtu8VLr2ZSc5QxKcy//B6v/fVnq2Bdkj415yL6A5YJJb0Aevsfh7+LyL6
b5JhLUwF1QUlJ8yw1t9lQgf/8wDH/4lApZNPP1qr0FohCP/1Zfj5U4XI7Mern8wuVaPlbI2j7hme
xqompS2UjU3sjRT98h45z17xjI/ut58vHMDLf3y9UkuZIneF7fZq9CIYPaaYJmBezOuV0IIVyTpQ
0z6FHIZ//QHf/Z7Plqra8H1DEtzhOIo3oS47KohkrX/wMO4Gan3qR5rFxUNpbWBH/621SrXP1qo0
aPEPS7ZExd7t/Ql+CdOylid4XhZFZu1lhpXYJ//mVRVnq1VrkI1ZgQB1fVp/84KR85wOk8buPe7V
Sl54OuxsAGqG4f3+mn9JbXqbp/z3PEb+rXjjf/930nigKkbmyTV8X+XxXWh6E4QYy58zhKZ//OO/
60z/+H1/Kk1xIqIMVS0decdc+f5LaYoGlSx6kmYsBSnxG8EzclJQ0Yg/UYcY/6Y0peaRQUnrpq7x
t62/ovw473lSDCJX1fl9KiJYzmSa9eMjSqYX1JEsnO5ArH/SR3WHu+EqqhTOcUnqRIa2V8Sc+aDt
1dizViCmvqKXuvFEft9qxlGZ9WRRTa9POoZTcO1NHWgU+AdZvzGS8D7OJ4gvxQB134uwlkcDostZ
RZn7NP3Gm7GKr+w+u2em7Vrl+CRg42TCux0Rv3GeAYtjT3iibcSchEx9xf3NcCcq8Dw19q0WKTcg
6lYh1JiZ5cL5tFIQV5qvrOdQgrTDQHKPUKzb3JJuUQNfeikjAgx6Ja7fVkhbaMKPKYfgLOc4ALYN
Zo8Kdguf9deKICBchAitmp5JkZ5VNO5CEiRkZrM9DNRll49PeUYTKRjiR4lidlFFKbC3MXyhF3ID
y7lcVIrRLaE2OX3H+dPX8nvRg60sWnE577D1bNqJ1eZaqmmQKvW6T637Whn8ZWCX+ooW3VrXvS0B
EbQwq1rDPtTf+DH9cZTkO3v0XtWeSbDCVZG6xFvYNtd2oIlIT7AtCeSWOSEbvOeKwjmOaw7KjdRt
iP64Uq2G0DGsNmRL3fN36XQLazua8HpGog8SgWzMaPix0K0LlKwEh4SzVy8qy2Uqyq+ExwYLCDHJ
siNecmHpgYLMDMcJkUM1bbTyPvKnT73mrUZZuqQpuE8izqjZVF5LvfzZyJHWiUEvF4qqEDlTV9cK
dAbZhrvBtKEfv9LTPYV++Ij7jZSROvvqE7xAY2iNRnRceCL9OqWV78gCvCxHKhIUkgh+RAJ8q6iB
FoB8+WRHGnkHw5PR+qc8tC4SS7Lx7kivbVBvyL0ltZ52Vz3WBbJBKVwZo73VwTQTP0sYgeGhgI7K
61KRtkonf+qS8j5WOGlY+X0iN1fe1OL2ya6VHC9Wn6f33jTeqHbiO5I03YQz5gcgkDOFTbJMxghb
Og7xpRnQbO0g33Sigj7lEXBKW9MI9ION/3Xh1QADy6j6Git8w5W6lwLAHDaB4eSVW4RvoMfYtWX1
FV7ONiYlU0TpUQnnr8ATMDIwf4uuWlk1EB/RGSB6QD5aM8BLORDqR/pa68F0s+slz9gjvvwNb28x
GOOrqtSbTpW22Ju3cgHoifAGr5CfegTngi5N2ydXyMCTJQQ1zhetfUv042e7UGifG27RpN/eWk/B
nMnSaxyQ95JYbiFxcfReOeh28DLKxi1k2P3Ypb4z9foukeMtBrXrOh5u5FLaGlG6HQV3BaztF1IQ
r6E3PpG799pxLu9LbSer0I/G6SnKTZd0zqc+S78O8Ch6g1Pfm0X+9Hs9/I+sTfnms6b+j3+eSbi+
r42w0KHssUNY59NFtHehgQlsustmnahXFg+Rgm5dZJGTFv7nfqD1YpnriQBRv6kfohTgWG+uP3gX
Px45f38XBrJmG/MBjWzrrIhKUSOVZVXJvIu0WGm44RYgqrclvmVfTQ6wg26iIn1KFX9fjN4ur9Bg
+yFBaunvw7m/tPm/u7P/t93/LVmgomRXfn//Pz4nz+Mz7pIqTP7f//m/dTz/26Yan788Uwtsn1/y
9PlflpP6rQb0j9/9Zy3Apm6o7NvfgiCoTv9VCxi/CVPH3sDwGzvIbIv6rgL9Zi2RDRWSKclqDFj4
/v90nWimzG+0MC1B7hf6X6kFfjwUfEsQoAyhGgJvYuM5OStjRzuuEjWTqzvTQ1NEqE6qm05Rkykv
E82NMSNOi02Ujx/pI84EEr+/MMHiJs+Zbmvi32RvtqKWTaM1d0UwrioSlhuQMaS0rqSEPUgmMEXq
8VqMU3dEaghElLQnyDo9vmYU5dQGm9koWOv1Th9MjITpUzSNq4DOXKZ211ElrxKSNH0crH1ZnPr8
RUmNzZhmS9M3rtIkvs2Ll4ABrVmmBxLmV3Vq3oIFONomSwpxZlDGc6TlNHumYaNF5iNUd5BMun0r
NwDB4CtVjKujl0AvNnKdXNjTTO4KnzVoPG5XiVs/pRldFY+0h+50nTYOTLkkDL8EbDQkZ1+Z1XDd
mS3zLM5KcPPFRZ9YZP6M1/OvxAXldtg3sJX1blyJS2LY8VKrXrDW0evCZXKGhosVAxjm0DHMGZ0c
rBvyUFY0zg+Z7H0Gdwm+pM+2mRR9IWY4WiPB1zdWXzzYHtHS2vQ0jNQDhDMHTI0BI07dSoVG8C0t
S8c6ZGmVRJAeXpSSFiaENiRTmGUY2ePwZiiY1LuCM3WmpwcAAGB9gfuH4wpC9Udn1x8bit9uF1W2
EFIbVB4wT84OsWVdpi0xntUdph5HHgyCJuq1XY7ojAzi2ojs1cz+EsrTbWf6+8BOVjqAQEggFyEb
LzL5m6Kx1uU4zJiY+sFPhvuEdLAmLzYBweCMUQB4eysYTY4R6ltMJVdYaTahZ7sjJ9pFmqPXM8tT
7g33KRnxQcDXHpkHZCEPCsmTGmF3Lc3mEr6C1CPIn7+dibuY3iS2dxtVntKSoznf4FDjQ19AwQ+6
ZZJwDg/QXAbJEzDNRZwYc0Bot+yk9KnvsJW0uGhn50M7Fo+JUe2AgpNOZWxhC17ZZnpKVesAmuTS
14bLoixvMJQTqiQR8qTfBSGtb1u96yp/rVCPjF56snhMhkC/iNVqbenDsfM/IxN3zDQ9+cTbcxJY
JnbslAp3iNKstSR1RdbuuEEPhATv3iypP9tt5fONjjVEVTTyTDBP6xp+uh+PIl1cVWnWm/VdJdu3
hWnfRqTZ0K0mEa96qGTcTr2Cv2QwVkUTEYPFHK7Kr71uk+vE8BnDJYy/TVVGh1DYKzn31xC2CHhT
jwXZnD1hIeBdbvWxdcLEOhQTqgNg53LCbElShn1Vlq4xGBsdb1c6ZGQadsvG6ld10XzyWAlrj9RQ
Td9kPG+RNe7DGMM3IDMvIYlyiBw4Oi9eQC7zHIFKCgdN2v6+EpFTtBrvCCVGmAJAgQzcNGtK7A08
+LVKpT/KKvSjjso8nQXhXPrixFx0Oxrt8T/JO68dy7E0O7/KQPcs0ZsLCRA9j4sTLt0NEZWG3ns+
vT5GdXVn1UzXoCFIkCAUGh0ZcQy5ufdv179Wa83O2uqc4cIzsELNiDgqPfZEmR8qhRYDnbTKWMn6
d5IFOFul5Vohilq3MKlAmul0PVjDKafKAnlL9wHOhId4acOm+GaZBqNv5A2rYYvm117mFmTmtPr+
NA1tSBv4nh8DbKRTUatg+WPh/tdP/E8Q2d9OsgR4T8LdEF4dsjc/17WJnSodLo7hlbVGrQ+TkmhB
sh26xXXYUaO0Fg2dsOSRESNgLpYn5G0wwn4mrCwjmwP4wWdGtzxLzVoI+htUygnHlN7vVTWMddUZ
luJmVhCTN9PHwQR7qyivXZx9PU6JzLklafR76DvjzYpgIr/1UCT+9U0SSPxUav3tHhUyfGY/mNPQ
cdF/uEe1lDtDL/bxNc0NSDz4zkWeUKhaUJxDJPivv+wdBfaPwu7fvg3dJ4ZUNToSyp+PEIRaqFXg
StVmPDFj5hu24Srk40ZyHjs44w3IoGbtAsOLs8JKKk5MhyFCnZI81L+Fi/90/uIY1v3DrVNaOG6Y
YW+0iyhv/KlOpWj0fZVlXl4XEqE97yIBSbDycKpdrQMO0hn+JMoo1aA31HBu23AZYfDWNL/iPEFn
goK5fstH5TaWeFQmMdPJuDQMiq2IuqF5ee6wqPJcR401wefV3Jnpvmda/1HdkzODYaA35NdKmJ/0
kdus0amtpvymCOuHvlQuPbTySZ58q6oumOmHmdt0heHKRSP2+4DXlvX1Ycj5EkKgyqyfmWCcbQiQ
kYE2OpTx4u2DxGtgL2w/J5XyiAYaHL8ldl4WXgZRv6xKem7h0v9PHvKxY35+xpRpZNVUmFAWj+rQ
e+/vp25QK8UM/6Ysqy4oIUXtQCnj3x7d/+eRPtH2P4/x/0c//fr2c+zOq3+L2uHdIjbnOLHufyrh
CYb4C6pcBOCMqisGbOcc/9+nt+RfdMwJhH/wFRjIAfCBf4vbJfkXaDzgMzAViyoQ7AX/Stz+jl7/
x4bgsnSqixAjMJHOp+E4/2hiBDMfN0MooJ9dpOpRE5dCt1HyoQGKeE9UgX6ntZRVLxS8EkQfO0Q3
IWqq4c3ai5dsgCpZpHzgQkfjdSpFFOiEO+mhzfJ2ciFx0E59E2c3HbXsJ3nhIMzmYDa+rPfxb7by
f8O2e5i/M5Lef/+361s7/Js/1d/exqyp/1yUPr75/7KRQoPuImf3r7biS1Y1vXD5Pozff96Qf3/n
35JJ2fhFUSkQG6ZmmqZ+1AX+lkzK6i+iSqb4Pk8oQnLy900pmAwO4msR+pUNURN/3pUC8nS8VhGZ
ZYHGS/kX00k+7w+GCoVaelvvFCuQInCROgfgD+590VtN3cX2LIpqvTmJvFn+xi5zV4GJe3aX5WQt
DL1tbhbogqt9tEOH+xENMYXQZBosv25M8dO6xOk3aGaGF6uQ4x+zsBUAFfUUssa2LuG5TOFVdkjJ
0vuY9/EpQ+Gno+Ip9/iFer8inDjBOGQN6b0xDBAwtaF/1fMYZS4BZahKVQuPAlAJ81fvICg92aWq
9o+aUkKytmZf+2ViBFubUuGltpTmTVu4iriBzMZZWovB7E5pKkak9ITfgHqIew/oFuzT266jBiWb
39+vZYgNSG57jqTpAbBuHZj390dEgltIxufssTE64QVJajEiRSj4VHNSVC9OJkC1yEU1ID6z/WqM
yL/shrEiDNfP6Tdxkrg5BH65EaY2PiktFAYioQytYwF+RoF0aT+Krtd8zgfBUfMCide1c4QdGTy7
BuX9tBe9foH+tnoZKzRPM62JP0urtCIaPAkQBO/6Xmt3OW73q6migm7lEqAMNVERJdbqyWOuktFl
uA8pUWZwpLbNesqzCaTnXNfdR0luYiZJ5PhlXI2KUUza7eEGnIDS70wmGotd8aTNS4FCfDWrH2BB
Te9LIZcMg/XK1FJahiCwhXn8S96KRjigk3ZP13l4kaRY+DgjnBoa+2BFxZzUXozRjUSrgrZhWGUk
a/SXFjq0Lxpt/W/ZlmtogWXK8LDqwJpl1foM8cx6W5d0J81QlwejhlBBm3YEyjqzuqtik34ziwOI
IC7yZ9Qeivu6TvHnZSqUCYpzyCISkl+X2s12TuJ3LOrsMzyT3tYsN68IWTWf0MsRP3Vpur1C+Knf
RYjsGXbhJWqhFh/mnVL4FIsCCj9HfZZivQextEBEX8ng7UwzUMutj7p8n51N0AsPXeL5lSDoARs9
uBvZgpc1KypbMzJMZRqPTLjCaBYOA+ehhpIW7Fkhjo4UV+1nHT5+EFDCdtVaKblXxZR82UGcB0u/
UT8fOZsAv4Dd731xJbUsrgrUD4+lRMq3ZY1iS/uYBWoK8m7UFNJDfdLOCSLrwVAxTVZaKYjJHP3o
peTzZjTSn2Hfb/1NnpgmmIz+nqL/Dn9vKVIu6D9ZxzR8BiXnVZG36kdp1etNH7f0GhNWf4vh/Qz0
Yp2dARrJMCuy4nroLCT2pqgfyi0zMnsX9NJfyjHJnaTsZ1KBpJ86txL7Bnz6ALIMUT1ufmZ0qFgA
P0LtmSiQ7RVgEk05vg7JYECyoRJ1SoCvM0r0J2FFHWM0p+IZwYrmLGvadvSD1uJFTOXmE7T76XM6
pfLjWC3DuddBsm8ISJ0Y+W1fmz7OgX3Hy4gs0D5FsICi0quIw1XLsung2T8U5Eda4UOv7vdmlrv7
tJfTpTX2+qkrZnABU6GHCXYmqmJR8teWuQJN7PQ3DfK4k54m8auyIYmZaGoBV3a1hD/5nP8gH38f
VPxHWPFuvnFVliTC0qRa5p+zszbWBqlOpeKsSkn5AVU1eBSohumwhExdF4xSfIYLTndmXYGzo5bm
Ty3glsDYxumTlmcIcgrjHMRADT4yI3xrF+jDe0GXn6vcyD+JQ16cFZI4P6/bPVq1Dkyu0ZJkW1Vj
/SetclU/2pj/uBlTp6pJAEf5nLqrSjby5zRMRvd2Vtr2PNEd+2jWKlYzg5/hx7rv05f0WMN+6FaE
IN5X91hn2O85fcfap8dTaBFCCDMAxiFE7PWTXEJBoq4ggoo1F+8rbuk6I2xPotJJyHonWjYgv8Rj
lzdwggIMGicVpa4S/WM2yH5sleHYNNOxfdCelx/TY0sx6dx86o5tRhGZHUd5rzlPxzZMNjYkBmw6
DdK4XJkTQfz72LhtlgrXTYzJPkYgJtl4iFiveQspR6F+szoZwyy3GETggciJSJCx6tCCd9V21fdR
9OIWhhJQvgt6YhCWMkaaRBpEHJzoJM+iSTTQorKN+lxj9+k5urVenlPxS5Gd8/0NKn8NdUPgjV3+
lCufesB9Y/sDulVh/ZLgTfVRcaDecaprlT7V/Vu9vnZK7a1VJDcP+fqrZba2AsSTNl4LN+P2SWIg
f0JlFH2x7KM1U4IgV8apogrSXur8EENb36j09gmElRbyUsaLvvTemD0AUWYMDd85zbDyelns5FoW
FZV/0MnLZ2hxn5JfWyPMqPkwBbMglOjP+2eh/AhXqireCzjykQvJKj+2vppyuP1qsGWW7GGyfHO7
QlvKUEdllwffaZf5COO6pWJ5NOnM9OMoNgABE2coF0cD1WTWh4CbCPGP2pIlivJrXc+3al7tfNFO
c6ecsV3eMWSQ1IUDySejP08aKiIpjDIAMZla6Q1LZbRNGKEPhHbMHZdFDFszHZl/iVuP3hZLZ0oX
4SDwzCGLDQhOJMKBmvKCJi+2bAjUzdVb1e+ocFnA2beNQap6/WRp82Uqd3cg1hqTREAnTfLNTL1a
jCTlCJho2VHv/awrZLWZrPzYl+WTWMtfy010iXq+ybuVwXPyUq2tN/X1a0e9fe2G8wIApRqb09JO
msks0CdpCte6uZVqj7XLxAdFZPQCc/OMGEFoyHW4Vs974kN7q6q/7hOzwdtyEhSQ6nruSAyHTwzn
Mi5pUWVHB+Oi7UvNoLCcMk0rb723V5mGLaeKqnVMPZlVBgImV7wRTZUbQqf3fhppF283sVkDhFMu
+W4hPbR5S03zetqEcEHv3WFkFNbY2nguEa83mVquTqvxNiCgK6vOZv6qGC+MKsv0QEzl0iz+nH9t
UB4UAA4YLac+h1g+hwLW3uuRagqKQxqURFXyUEPLTuu2MHq4AgD4SQCQglL4uLcEZt3mjlMNn8xj
2/jsMrHNIrn/DNwiLr9otfoRglRfiA+Vxdsgfk4QS0C+srKqsxE/awrz1tS7C9mthlMGrmw0jjJa
N89wdvR2B262ZdoiAdiYIGbwOd3uPZwbH1PZdBLwpMjV+2IWJSLxx4HPnzglnJSc6tv4cbe8VVfA
5SMsLj2YsFdPne4Y/TcjgaDgqrxu0h3SG7t/67ODqvUbrBP7d0qyCEc7EE069XwZZFeW76W8X9vu
xgnUhjFsrC9WcZazh7lubGV57tHyI9wM5fzJrIqLIpbuhD5orjCdDbY1lWcHPRPII71dcwlEVGZF
NNRplKz3lYVpUg/Rm0hB/2o2oBKTkQyS/J7oc+8Gz1A+tuVN1apAnH6Me8MfmaJvviS0kHbQAw3a
wgvjSDCscL2DZ46PBk2VmW2SQBuQHRLJ3clEu0crgauVv6bJi9bfLSg1culT30ProyS2UP1oy91J
S+LePELixhvnyd334oPS70ghelm7ulKZPiKg6GXMYnxL0IxJID07CMuksLZuKHY25UvNzE/Vhn1y
hCuSnZrtR5E6PqiVMaNvQEjOyN2iI+tqXIz1M5QiNqRN0SaaIUU4hO/CJVtsdfmhFhKD7n4rRmPd
eXL61uUwh3koy/5WKvqnVb4/Ex28u1byPNWQTdPQj5rGH9M8ECxtokhNeV6bmI2U9wvkuNAslhAU
d0A7yNu3ln7VWD/06lZBMmGI8xeGwi3imZXMQ6muI/rTJ6ZqCC6auDQOnigWD+pYKxDegwKIkWqE
I4gUDHlEq3LQ87NYbZw7FMpAl0jNw4iuSzjWg3pKFxE5X4RRiK5yyAtmaL8bCx3BFkIkt0jyR2z0
h7bK2CNHVJwycrGMfmYwWTvRf0y30yY+teU5G7LIzGJSECjmleK70fzatF6jeMWMQl6xuzA8G+6E
kziB+DkGQ0XOVRzGMDLZCCCESrX5s5yGZZuCyNhRutIRKbDlaV9uYtFX/t6+GNZmJzRtxKtQTVed
2QJgUMqnvH8UFjNCjttW4egGNeFKKG1UT8lWnUluv8vUvZUPpZyAH6HRobWTV5AlWoDf05eJjmV3
LhbjBnDbU2r0KIbZncaeWRpFCIVyj3SLDuJcv448HQNeL2/cTmZMr2v4tme4Y+GOQHKVjlGjxY+1
8UrGg/yW5Mk7k8CzzshDH1YiInfdeN5N41kCnlTuij2ng63nLw0KwvMef0mb9qwwWdn90PcPxjY4
hQXjHXTN0FeL/0mx/U+IDfYiYC6qGgplKaB2/66HvYtaX/ZaN59zYyF02BFua0uq3dMXYqH9WkCk
Hez1mnnLkLR4fLpdctOLftISAL7Hz/9SMet/BSr5c+nqvwffm9tb9X34f6DAZVHrBC7zU7JxMHj9
23c0NcbtuIn/9l+ekXx9K6bfWbP+q5u9Nds0gqF4PCp5zc9Vr79/3O9VL0g4aRNS/TZ+B03+XvVS
fnlveeiqfFRbf6p6ydovMGqKhiVq/EWnHPX3Uix/gnKDnSZT79Ipo/5LEArwCn/IM4j+aZCaAIOO
NtBPRXliEtXI5ly55lF27k7DjSmiULFbpoRt8yqfjn+qN/OmewZzQD6yc+F2kp7h0JMe4sfsNvux
V1+ZcQljb/URoXggfzrJTu8Op/xSvJXR4SwtG9/XRqCLz7mXuKuvO0jsOYUru7qnn5Bm8OZQdSZ+
Xl05aN3iKT7JUMSs59TZnC7szoOnOnDCnKFIiIQQf+kykBP2EYShvhiopy4ogtzdPMFvQv3UPicn
xZXc4jYE2WpPV8lto9ZvfXo0t+Q2w8TnK+4YImFxPQbckBG9FFc0Y27yyXjQg+62XVNXj1R3P5W3
LJrD1q9CoHc+4MZwOpmn5jG+C7fyuThZt+Zahd3BJ+NljsR9MvXmCVctMByoS5hJNuzqmj6gVRQz
REXY8xrfKdnY66+Q0EQMlno5H6v4g/098gY39l/Q63CkQHczT/biH7rDuvptqL9fhupJIZ/gdgEI
vVC1m2jwPfGOOPsJ8dCA5ryDMnw4BbWb+lBvR7unBP2ZknjQh/rn/swwmK84uquciovhLb4RFJEU
LPc6nHnX8lQ9pv4eWI9TZg8R1D+Pi2s4RVCdKEAUAahQpw42d3agqbfzU3rKT6av/JBOxR2uyK/W
FyIlrmNwe3t6cRJncQkrndnTTsNl8fWHJlL92EYlPWhD0a/cNJwuKAk8bJfN7VzRF10iGrtz9Yf8
SbxU3/YPBFPEGwk1HtnuCKpuott72k25WdchKp7bV5R0ovWH6I+OFhluxYdk9/Q8B3KYBxrMQKMn
eYWfX9Wr5pZBzHgqQlSqnT0bdyPq+TYKugGKvv5e3OtT5jLDEmSu+FEN2xMIvY8g5F0GPLlY0xu/
Zvy8uWKoPlVnJZpCHNcmOeZNfZLu7MQg9jK/9DrOicjvvk3n8lW6Z2Rk8OLb+SOT9AEptn5SA8HP
Horn/Jpf5FN50a/N2XzKrwYnoL/kUXqqT2h9n3+yWP9BeQTW339y1P/UblkatO70ppOum7N4DMau
/ugiLe4M4WQbdss19O6PH8AqfYNTWUZttLuqx0y8M7rCC5Nu9uBVb5Q4ndIhrndHHyE6R3QK+0Pm
Zv5kLw51S8+CbzKU3D7ihPlFKMFXZOdfM8/w2EVO6naO5Cq+4ZPc87wVdvl4VpNTFRQOA8wOEk4O
c/rBGjaP2pnReA8CvCAJsiBDed0ujRP078P3/dfqdQ7HM9OIr4gnrGEWbA9tSKvdoQY9n58Ex3CE
D+g18LsxjD+nvh6VZzUqnNhtXs3PyVWOpFuSXUz20lV/YENGSSS/7E/aE3Bxfz4Z18oIk2g+JRfE
v2+xP/jqgxYozd3k1bGdOLktXdcALQa293qcB392kJ3l9z8oxjtvn0v7K7RTHky1NrG/O3jiaXQV
+9uPnPcvLmeS18YO9EHOZqNmDsHUEGmn5YI6e5BjWM0b0l7QWWn+DEeBLbmLR8bnZH6NkktosR+F
c/KRHee2zptui1Hm7A6cZFzcN2z4RQ14KFfhXF92nzDKg8nAm87WvXQ0/oUGmD/6pmc+qYZdBlCM
sfXkQHMpJbgQAHqlVztgnCPhYTsd31tet1+TBx2V+tqG7NTJvcZPPY5A1IWNpwaEdN7qFnbroE5y
G53MhRPW693FUR3pXHiio9iZX/iLvdg99FwTrmbwUJ60J/tHgkeYXay+vbp1pLkwnQHUjnJe1YXi
UxfmTNYbnxO3Z/tln3o+naZ3JOCBBLZxzq0x6+/GT0YEFYItB0LY8iHpqX1N3Mn562NEVPbHfvY/
XOafSnKLgWafAmzi2nn6dceVMWceQK3udmEFLIVngrCt37umwx2wlGi0XFKeBNAcFmfht4L7zFy4
P3kaP6LlbH9AEczfvMr+Vju1M9mNnTpxMLOShkvOfdrC6TxxDCGz9Y8jS1rlru4XM9CD2cc1w7CW
+0xF4RUHr/fLxT62zeEk+YMLj60Dx7M38249IMeMzFOMoep9E1Mee6hy2OKX6VRGxwcOoc4eE53q
tvodP6UYzc4b+G/yekaRA+jbbMRJ3n9RvB37eQgZh+LfjLBHxRPg6KiDvwX5PU/ma/JocVZu9vjw
zpOinM0yur/dSE6gAFwNY5C6plu6O7uSRDRQr0zSOYiWfpi4O5nto3MzbK0bi4YTV3ysF3fO2fCb
t/yFz2ddZRv1BU/3xGD0aYt4klt5Gf/pDlHFic9judlTwr18BZbudVzS9oPH4rQuB/BXaMGS5zix
09fh3LF3KAu4cAo40OI6elTxnOEGwXaufs3jtNimlg/ZmATZHNy4AR0iYhU2uou2uLtxcDbn4L47
/nasGeQQPMzEB/ofgqvEMcIozEGAVozTyKGLQPv5x1ZuPIv3SW7Dl9TcQwXP2AWZZjd24+i4nSNU
Gv3pjJikz5v4ojhggXiFYB9bD/JpFq+O9k+IvJ82lmPgqk2ePfFEEAftJY2GU3dsVFcPhIfjSRvu
FsI/zIY1vcTvg9LrnWfYzriHjQ1XOz8oGtmoptgpVqHgzB5rAU6fiwZa/77IaPsS1KFMih8QiWgY
et3ZsFxOKJ/HQA/1cMQrI+PoWaFwxgadhfsSDiGMwv7xXSpR3nFGEjf30veNKeEqFi40d9qg1x0h
goWUb5M9g5N3bIn6gm0Ky2MnY10Q8/VSjEfs9cHIEhN3OLQsncHbP+2f0ujIUt0URr8GpVJskIGr
N9jfaoCUfMnOE/HK3a/M4UW9Dx6N36QBqvac4mOnQukewHDoM4Hjh7GznK0IqqPgOA4jL4HjyEbO
DncAA5SbEupioh0hTKPxq4oZti6HrSqDiSWV2dLHrSIt5dasKDMyfIXBrpJZS6p8HmfREx/N1+VR
vWHTeNaVK10r91jvlouhNhcS/rp8ml24SN5g9WKHGMlHys6ug/JYDyfjNRB1cyAx9cHCc1luEu8+
DL/Ce9po4iTE2CKFq5pxFJwLwmgxMK/aV53jKz5ugYmLoUvstm+oFmHWGt4zec0HdgBRP3rTGB5q
XzwbkUN4fLNlG77Mkyoj4leHsC2kAO+2vsV9QhqBITA9y21cgjmnZJFHn4V1xZPybtvE9x2++hIW
6/A8x2ndkE17tzJ1wEl1FOLPllunzYwiN5tEwGoytOXMduxS/fSQZUlZRsKdw+txKfMlJbZAx9dG
ivMp/dbcjqXuTqi4OCXLgPXk761nEZKbQf4SE2K3D1XQEaikroJ9Igs/7/q1fqget+9reAQKI5FN
RrjSh1gOjnocSLzMulmVPZ/JSrySc1xckxMt/9ynC+M2p9qHxOJEzy0otwtMoukDsNvrcB2+Q7lu
b74VwBTmEARRkn6lRRhkIdfiUw1ywGj6bDA7dZegc1Y7g0NztksboDhRd+sjgEAERXBLnJOTUmR2
5fRERUfYJZCfdE56/Ocj/fxNcBJyBstpvSNuQYrOrf3tOt3Wi+7kPsxU0F1awUigtlK9twc+Xoa7
M/PiSIkd69aGSoBkJCE7SiFRe9Zu8QvF45EfxGfjtdNfKXPrFwIxLwUbZ1eBSSqhBVRnyQLsjGWB
7c7TX2aMSTSe46h5ZX3ZKJQ3HtADC+qzfF8E1Jns7FWNZCI45Yv6zXxR71nA8vDa/DnhcvTP2XcI
Zs76vQqgE/CrAvlpO6HF7ySPNKQ9Sj4BLpIw84hDpd3WvCQQvI77RLTJSfh1TL5UOaVNJ9uFz3QM
aW7YWsAv7M4Z7Dux6RuKHo09bl5xyS4JsozO5CvB4tPS4Pkj7aF2IaLGWWR90TQ75W2f5OeYvhX7
hB+aF15MzHc8XgihfBiVNbjY2Mkma9hERx5mvT83iw8EFfumrmfhC+EpG1AYLnE4uKadvFC5laMM
2EmQ+o1Tu/lnSq7uV6TM7Pjr4i7+6r1RYcQo9LZpm5xErtFwDE+1dVtndw1uy94d+dfmHmEoiGFb
fY8agfXyFYBwK2iqyLlIL2mbBLIPUxW/3Y6i+o8Bszp2Dl2+JeNy5K9VlEW9l952zV9/bH7vxXzd
Ed1CFbqSfnV8Q8nnyxxbk2/iKmwLEGsoPMq+7kNqyWWMxMn5YCffyqfytiWB6jc4tyOsIwjCrMXs
6TYkEb0aHrsds574uVe5IGf5LtGXeA3F+wCfw4Nj7zpvo6PgaLl45zg0aLHxv+MBABXzj2D72Nz7
aXdef+TBEc8ey3WkIKNNCs2XbLjo1hE/Ctgo3Z5PMPrYPS77uCgMip1jgGQWOscgEZ2TCKBazv8v
LNmIXzSw/wyoE0kfUZ1wzh2cGskoupDw2uJTCyIp7oNFJw0NKL9zsRTguZDWiTHyRzgIuxqhbu6Z
fvfSYPytqAwgm30no4X6gFfifp31QeMG1NA6sY9euoj1wikBA/+w+xCbYpRNfG/uzYEZor5g40iD
o/4yBulhhr1jlUkBMMqEBZeZqv6PgYhR8Fu+KPcWfAuBi80buGACKT+NxFN2y6MjxgaSnfmyTQai
uis3Q/fDa7+TauNhjnRRIKr46/gbDPI/SWOP3/9UsaKHmlVb00pXglQizQrxFgpL+HXvG3GKB9fg
hg+paQDhyQ2+WMPJztSCqBxh0xC9I3xCUJ747AhzdzcJy/sRb62RdPiFAIEMvIJELYnI1N4f4tf4
Gl/7i/XQR7I3R8zEU+GwiFgHhxoTQfVy0qgZDR/Kl81LwjGKifdQY8ZiM8JzFGrC6jRcS38+Q2jH
/xg7OZzGdTwjvY5FnHzzeT7SNq5w/rh+XO27gROqguGVVtvDcM2fh++HG5BeDv9WUbwpPC2U7AYX
MDwa59X+OnO4mYl9N1WWTW8b14+dx9upbOfU1UKme3b+zBwSJhgVEyd3U0D5xJmHX0Ef/CxgDeny
nZhDJvClfuS2I0Y792sWj8ISRbrDpewklgshKt/vUDlxNp/OOXnGcASt/uGUAKD5i4uZ4DVHjBY/
rv4R3WgUGoiabfnD7h6xwVG+k73WHzBkx0LgSwMh0P3G3d9vB6Z5gsIOM8UTGXAjKt65ifZTrTwO
OsfdbihlzVh0FEaJpLHkq5OjcEGBiLmoZ24dM8C8jDd/EB53DprirZ5yonUYaXjtOcQxBxv2krZr
kJNnZT6ibTj/lfin9484EhoXIsQjxiZb4B5oFjja+GDd26v4MX+k65WJhHr5deF4H0YEhozEcSqC
MGTnoatmC/busScXfu5Jtc4ArvxXxn2cKeptBmawEeXjqjvpqT8MSHiktiTXnNmF50hgbnMAH44Q
cSL+OUI8xetgtWYe+1R6EMo4R2C4snBThGvFlrRYjSOkawnLqOQQ1LXK5UhKUK3GpB6WCzt2ib+W
t+S+uCs26Sg5MDiPpSqJZ//6tDIc8U9OK2DPn08rkBGtKFPTuMbfpQf1ZNHsJE4m3nsVn/ZnvbBh
e/N39whkTUzjEVpKfn1nZpYq8/hZi7Jn7d6cqao97l8RRHpYfjA75CshPt4zTzBC+elDTP34iB7i
O1wkz7TLzlKgnPYfDfVNON6c3ZOpcm5+FukEhuOFBJowhtQ4mgmJSeL8PtweSmIN/d6fjdf9RH3P
HSKcplecGrZIdqkuAynm9TPOEdPvircCg7d7Xk3RRb7Ln8dTdcELEdDK+LLYnyhydpQm9HCIrEcz
cZevsAl3UedDhH+2HsoI+44Vp3xO5U15kG/D2YhIvb0jwc8D6zdY1P+xts7/hZBk1Ed+2ob/rltz
bcpvzfxHbPzxjt8aMor4i6QrhmjpqqiJ79N4v/VjZP0XnXYKrEl/g7/zlt9HWs1fVHT1TEtSQGPJ
kglfzu8jrRogZEMyLQNMM6on2r8EjZc06Y/VJTDOjEgoCugvUULOTbb+VGVarRLuuFSlDK3P53kR
qsWD73d8zItOmO1lljohUNrkLjBzAWzRkBD2ZhjLWPTxoVDFKg9hVxGZEprQaXcKsDdyqG3x+lTr
2CK9zH2m7L8pvUYtacyJ4eH+RTkbuhmAh9oHSKx61D/as9xuwqekWqwA5r78aZ8RJDJqKum6YAVl
kQwncTAJLyrhh9wu61XSt2d9aL/FsjorfiauLVOXKDIttjRMMxiertvpdGeQ3KaqPL3uTZWAc4gH
10iURbxrWQOBo5TMWeHmUFaYvtktwvi1mTMxfSl20Aj+MtV6iLQY6A1lrV72avkiNy06UqNcA6fY
YWaoYIyFd9mXZksMpalZ6eRvwoQeqNZ0oDY3y+n1Buib3H0YN+h+Alne4qcWRWKcxQpW0UkFA1hX
tmaRJExqTOdGHzyt6JKHfBhf5SqVP5rJpF5WHQ5oe7Ek/phANpsotVVytzDpTgpwvboAt7rMbyVo
3MzuG3EGkFIbD+VclRDFrbHuFcUaI6xctZAN9STyKrhsxufUcNSE+CGpFXCdENRrr1oF/jEUjA7a
vtSI1xdLkLTHQS2hQhiBEX6FDjF39Y2HY6tgqE/xqNJO6Qs590pUxQ17mpbpjTGK8pIOAnAu4NAC
ACTykNJSc68z2/lrqvVFhFwYGiJ9X38pYs1Cv6GQaNb3Btm8LmjneSyYYM174WEsWn2KFgumPmOp
NGoYivrKEFs4TrrujMnQT4dCLmElgyBPm3VvkN+lHVjPFjOFWv5F7ocUmXnKy0MhX4sZ+jQbaebs
MuRWFq5zD/NjoVNc21WeOPEfyjgVElpmooczx9GWGX+yu6GYIKHILH/s18FWp2bzh2oC3WF+BLVC
EL4lVErEZrS1evGFJZt87WCp6oATFhuFaUvVvcbI3eVQX7MElKqLuAZlZkKna0CSopOxbRs5/iAv
Tifoj3EsP+prwmzXCllTLxMaFEbuFXtGaGSCXUBeM3a1ev+crLvsZgeeP923LWhhyHE7Fc+nWxT/
GMdCpWyvQN5oBNAt0Ca0pC/LCGa9eETlWIu2uEP3d9ypbA+a5tbxOJ7MTk08XWFuepTBzWWF9ayl
SEurptiBiSplt7TWMdTW8oM0zo46HlJhloSXbdX/Sd65NbeNZFv6Dw0cQAKZACIm5gEgKYqi7hfb
ekFItoQ7Evfbr5+Prupq213tmoqJnjgnph9ORx9ZIgkCOzP3XutbznYyEAGlJaQagpprhrKKKDoC
rcfA5UPwJS8XhqchH6bXWNiOEUo1xnD9tMPYj1ikDSWJ1L5RPPpmlT5OukjPJ4TISIAfXeK1j2Oj
CGD3NA9EK+hQkIyMDzV9X7OVjoQ3va61q3bF2D6K1qJz27i36Eg/xf5YXOqm5w4p17rdtMAjyFOe
b5N6JYWkWZbzmHAiDznfLlVKvfZjtp6hxfGRM7UV4EjA5Y3hmU9uafMEVpV8bD0LH11cu6HIGmLk
eNzeJcHvcVAqix3uMM5iX8amnjYqz1C1yYL2dKdRvWEgWlce9ZCHN6L1mc1Ogl1gLB6XtRZsX/Cc
SsAleX99yiogYPBYEI5xVGSpkL9a0mZwOK7ZZR7aA4bs0VhvDaQ/YTrFb8NETlWRSPqLVqrOCpi9
Jjh1Ve/r2F2urLSYXuzIUvgFG6Q4RRIKt/aADutBX6bTapvwZ1L/SdZqLTaZUeT3vYsJKjAq4sUp
PDYn5BK/gt046F9knt1yo4g6WPuTJQCqnObm3s5T49yWXUdecdnXiMeLtn6qjSKiUCamTb+dKuqh
Y81ghouiCYThJeiE3IJwjakFqT6tQIRqng0w8Yl1Xjgp04p1xv2YLKILdaGh1fSdeonjJEI7VDhI
uyq5d7WfIHEkqGd1dUSclVEK0LvSGsywIHQr6CMfBdxYt9tinCMWvyEOxtwVV3Xj10ejnLsw6fP1
Lh4N5wiMne26SZGrxyk+auzhmMOcoQ61Y9h3aXJi6M5T6sgNefDps1pW9xpAvb8zZclBAPRa6DJl
G3gML7u8/TQt52PBO5eq3dtWtU20Si9rpW40OezblshyEqzH9SI3CAjxJmZyRhu1bWhrcgqLfOUE
rhyGxoNCThhnqt9V3Ku9Q6MBnNHHKorJWzQ7fVPEliTQZ4lu1o56liIzxje3EUPvBLbSx7ShrVaW
tB3Hmb68U9bXQ93s8tHY2OOEF7xguQNECBMm3i7JaG8X4luOkWg4uw0DNOyswzpj9QfVFfFdpFh3
XHmfzvErAHg7BDBg7DvXb8/k3ME8XiUdOWIaYRDUibgB88ipOqmvUNzf2KZfH+zC6c+H2XDuCTB5
73LrfbQsfayNUX9Z1qHauBaEJkyrrjfTbddYAiR33l0DoygOJJQhArGGgFDx5BhXFQf1Toi9r7Ly
6JJZcFOpElmBnCGzF1x4UcbNdVaV9Y1RmLz3rrReLY9zoa6icWdqFBwA7C8Rwj341aI/C6tJ9qpz
uB8H8dQaK7BeWgYaXeQiAuCBPBJJtCeZYqW21M1tM7TxfUHIx9Myd+8DoqtQTFMfznqKrtKa2JXE
h+cMwWEi4EbdjTMiWId6vsdelp7h07XhGbXFK4gPGNGzAS6wn8ywcbruspLJ0S4nL0zMesFKnbwk
Rlvfm+aY3YOzqC+UhTsFINN6btZslCormy5tOWC7z0oa2776XKQ8B3xJESfKxaJkz8I7Rk4NSsCc
D+RgZUfMagZrmMIQnpcjERhr8aWbBAKRfEFYbE2PtXZhW1W7AlD/Aa6kxZPmVzfuGM1bxPckJSUn
udxEcl6FHuk6KapHy0sBNNnuJnFWzvcs63fGEqVbMx71XpPxftFSVu49L6YZW2cdfp4YtafwGshn
0+qmnxsUeRYK8MqRxB6k9YXhR9V93xuwo5ZcVvC3lbioIUHpTd/mExn3VVFvFJjkl1yaSbrRrf+y
tr7+ZGHBuvTE6k3nOKvHLeyy9WUa7dwLsqUbnssulnck5fLw9bN+Kkvp3BB96wUK1MYBjdXj0kPK
sFnNocNRF9s5MW8Rey49vOEE9eGSxJ8nXDTv+YwnqyZ+aFO2pdUEGOaYlg9ls1+9eXqvrWq8Gy0Y
iXmTpWeR4QNu4cdfS3doDkQmJu9rrN6ycohC0BADMQklru2FFA6Q6OqutyW9Dip/6Li1Rk0zgXUR
i2PGYaENBPzOONhgDjzjsk+UNjaqkO5DVpy+8GyiCJp2oYG1ECE0dj6Gww52z7aXHBmCyCBKK5Le
fDHjc8JOdnJ0DXSdPCojuEf6CLqnITDm9tXaNuJLrmrJOwKfWPVr984zghIcA2SySxsXY0gvfecA
6+XjrF0oL1n+1ktqsy5s9dQ3Y0sqjwufxutfMxdu9RyzXchcYoUNofSmMTSZPbkcHmtfo5/y0s+u
AiuB3ZO+F2STOPEe43HZacc8l8I8SDV6EODc6AzwZX1GLsSmAgdTDqLhCprdQzXE900PLZt4Mta7
oM+yG7MDQ5MZdILX7gr2BgKvpHfPYvBEwRol6myuupvKM9ESuOuL9oyrtOjagOMC4w+BmFq2JWMH
9pThZJqMSYS1NRysm4ZgyOP0m6psz9iCpOdVN162mQ1YoiNkhFy7/MB9XF5XE6Ju4FZIwPj3F0bP
Uxe3BTkpi1VtBiythDegsF4i39iVa5aQrlZGAc7Dbreslb9P1Zht0jbBDzBbFLlkfpJTBRWNjWsw
5+PR8NjSEbT3JZ9zZCOjuMVVU23LZhm288x4ShVbe55oDcllZ7LbgL4xbE03yQ85YR1WVh+aJPbP
Iw4RobHY5T2JLNH5Mll0vf0YmT/x1oc+71DUT5F/GOop3uVZamx0QiLuukIymeG+bWFfp3tpGXjN
uL/tPKr3o1yBiWlmWY6UY5ib7auVLE5gZVhQcxtVgqwQd6xTfiTOg3kDyMGAyEKUUPUCUWHppxew
AdllaRj2NZX4Y9U37X2VgQIVvWCnteTFwV2c/brqGU6dzYJe9AwW2B4fyeJ2g9bvy0McI+UzSdlq
3flm6DxECJPzUCTC4o72963vbjQU+skj4D5qkg1hewy/c/+pp574tqGOVrswM3NGZj8LF76NY1oy
MrHPW3uGc4iHaldoyCQyIV279qtXo1E9V9mg0TdX3tESTkQC7vLZUwmRXZRnNwLH3tJhND4aCXKK
pSV/rrPRT5XSDSfwjWeAWrCrQpaVhsUA3zGb/cyWf9MKv90XS/3o2OsQlo0x7f2Oya2fJI+FkZNK
HV+mXs/tUkNh5pXG8aLKF4YpqiNOJEt6SDjRHWv8uFuc5mhN/GGc86w20BljvhILLeToMgkbNF9p
9QiOjiUuTm32KEzJXbZq5jTs5tbfTYp/x9H6rLAx47Y5Iu4so5+WTUinmolZ/tBPnDiBs6hcsCiy
w3DbNMytDktKthO5i5p8zapTYAnbbv/kG2A4Z7LNj8po345QicDk00mGt4wpoD6kU9ZtkJMXG1OA
bmoWUewMY0jO1mxYyRrgzVPzz4VIQrvqq0MGgDoYzZRudwV6a84gyQurulmKut2Dbnf3CR6fPYkL
0Z7E257KTYyJWDT7TZe9MhCtmEx4cqYVjqkUBRPcqTmxbzpnV6Ldv4mlme2npkz2edd/amvLCO3S
fsarxvjEghQ8URqOfnk9jG8TZ9XAsOXE1bbO/czcQCRi9a0/5WqcQ1U+51mt9+TS76diopMzMmuq
1FfSm54NV4z8CidhUQ6PuW5EiEEzzDvyF+TlNPhXqac+2rP3GsV+ul26rtgUUl30eYZ8PZsvJ3o9
IZ6oGa8vwg2R4RCr2vXcrnkqjTpDIsADsUkSc8YRMqMsgrIcmMI7RXMjtDMG3Edr7DA/kHrBH97W
4ToIseFcW+KiM5fNIPvbXp0sSP14hbn2M7amNAT7dz9HlbNl8Ro5VTq0lVJmXWZDg57kcGwl3i3f
DsFSasQNS99kIIZkW3jr+arkNocOsHetvqd/0DLeoAnGdiKx9onW4MuwaXKKVeMnnoirNMZ3MQ/7
XriEiAufGBz8puCNGEiprEfWQFB1mJXdRdE/eX6eb8axm24EfSsq3triftYXBfngYZP42cZslvV8
0SVOG1HqC6uc0WolWHBF13JQUVmHYzX2nduFSl2Z3cHC1ERmUN6CBmhuMBBcl/V0HZNwGdOc7z10
xdorpzCCX3Og3iAHm+Zv7bqLEV5F6Q8KjhblV/n2Q2qLSyzQTEcl+lSDnl+wLg3qy8RCLbFoZ++V
2BvFWN4RFx7wnCDrmsajU0/ILGV07ft1hwnPq19rkbWBPdbp1Vxnyd4wsvfU5RA74CQ9b9ZTkL1c
6VEYfLZZml5gL5TMSpoqACH1PCYTR42MS5f2jnGwDFMdSEkhNKUzvlimRa2CNxe4OoFOUzsFVhlR
nmlrgb0pVzxvCqFGZnecANJ+vo5Im9r4k8CL6cr8km386URqI7WiMe4NuyWP+kt3XU8Y8xhlpQFp
B5JOHdqWeMBFc0l+wTbS8kvUdGcyM+5KTuQ4vdI7OXW0Hs3irk16+0IUy/lSxreerszAKsvD0re7
WMZPhFh/Ncs+31kFWNMWWkPolNUQlKL1CXekHIrBy89VdNu6RckudWYXVYKarZhkG1QJiRmVr5hs
j8QLfBsmrYlF3hmK7ZS6ebAS/kOG2EPcKqTzHm9l0hbaR84I+YBSbJw/jn7DiHhQ5IRWM/PdePIC
t0FW4hbXfgIHG5w+IgdnIIFwdq7tJDvgbXnEV3+2Gqifsd/cFImNXHxV5MlY/nsVz5sRs+iYJw3b
i/Ez3dp9G03XqznemZjANoZ+I+vqpXMHIlXalKc7NknUIAKL5K/7bPVenc41z0q9wFrybIZfwDV2
wxi/FDbTxoSrIJzm0JK3WGciD0dnFPTvcg4yCZCD0oxvuzRn+fSMz6NXPGOyuqE5jebWLVKsaMOu
tIzN4sU9zh4YYVl/i7P6ibYEY626boO5ShF+KCR5roocPAILy9UKAD1fqut+lOHsfly0fm+jhlrk
Yn2LkvLGV1UKlMMtbgCzGTvbKpqzxKHbsop4Q5eYdMylO9M1bljVxf5Ooc4ukUzIpMWwZLQXZtpf
DgVBX7hq3mbRP8Vtt5sz8bKUeQfYFntP5AjahKm7b+nGbGwaYeBvy2bTFcybx8W7JnbvmSHAa6Lx
XmMHT+lDZF9Gt3a5ddd6M8Vjz2abLWbh0r+MGpACWMl2scIGsGTe+TS7I0v+cFvEijaJ2aDSPAWA
FFl/X9BqCf1K6O1C2A7u6Iw71GwGAHw0hiPw0WEbQXlWRfMIk/gZAECJxzS1Hwq7fuLY5m+41SA8
5tlVo417vTrPpIV/cat5E1tkJCkbNy/RpmOQ05AJa1fAvLDdr67pToHX1+D6kmzXTuU1oIhiM8fc
t7Ss8T5Z1a3BL4aLnAAltOI8MqtDJUdapGqpw5GXC6sqIxXLmePtybW7tdtcslfHYmavBvTcBcdr
Z0TcN43x1Yk0+s5UlmFFkBWcYOwiSmddCIKDCDvRf8wFjofY5mAeIeWo6TYoXs1IWdWKgthAHjro
VS44i2m5LVr/lDJintFiuo9AX29qWAG7JIt6OAwLSv3FbzZTbby72XhuNPmbh8fZVNZNNOfnrTu8
xN6CZHq1n1JXoLayk+sFondrYFOY+wtLAFJcJ28l/YjrSHN7uM41QWLSMxl6VxmOhnEgL71Mll0C
uZv0MB+BkXCY61ospu6c39GzCMBzbAvD2mdLq56ypLhYavOV0zVSL/M4zuNZ4rdQpJ3HOV+ci3GM
T+3j6DCzwe6Kt8VKv1g15gs5fhpivq3mJRX+R4hxzyOR8E9l3+oNzBj3YJmsRdqJzvsmyYhKIwws
WQZU8ybuuQZ/5KZzq73lrWdzr56kcF773nrKsy7ZM2PacLW8/WqwHdBvHvusOiEvzS4QjrTLcw9Z
ICgz8YmjZMknE8iZm9ULaHLlOPyrFtMtukRFcrOqv9QsjRvTzdEZ2y5vACPUudNMIuCoIffKmq4n
Gn0v2anp25Tt7TIY9OeLB2+yb73a+CRh9QAQNhAVmz2DCnAEoZTr18Tsm8toNPgeBjDsGinbOJig
ASMdugnJU0kqoZYYi9rNq0cQteG0F7TXL+bCvyDr9lhBggtTd/2sV+IrhU78QLusjqVb5rDcjebN
XacZcnfLnFjJaxylGDSj/HYeemYzDqqRIX7QkXNTDiT7ZhRqK5+3Y4eJz5vWfVXK614TSVVJ8iI6
s3bCYlRLkE59SZLeAhM963D8pOzV5GTdjgOY9BI7pz1BYxxSoowjtk1mhd8yq+FaJp1rB7OasGF4
nX+X0K+gzz3p66LpXr9NTP/W1Pj/DJ18Xb/RtWnf3nrQVv8t7H4nsMYv4xM20CQ1oOSHl/ytS9Ly
h1Hyb2AOfv93f59tffDwb/oMicSJp8bU+Ld5MgbXb4hkYWKwO8GpmOT+Pk+23Q8AQ12JxVliPfyW
pPD7PPn0o9P0FwabCdvqBGj7X//zB3Nz99P//hURHGefdE5cK890aQSZ3k+MZGH6qzZkoW/j8j2j
qNBEbXNGri6CGXoSuo1DwFB0v9GjsBxXMDm+G73/ie3oZ1jyv7yDn6BabGxz2295ByRLY7edg46w
Ng1mdLpczpk3brzmNqWFp/rwlCDuG1//U3fy/4359b+iSoI7iPC0X4LCb16MIjW+JOkLyejD9zZW
dvO///Zv97nrQwdUJ9o28NMT85rv8bf7nJ/wbz2hrN8hbN/d5/YHgIKO6wP5s/kVgfXsH/e5+MCt
j+3ZBSz4DTf4t+5zdZJF/JOX809Tzk83uC+WOquBRO+1dujHKp/tlpEyMxZrS5ME8PQsOMJJY6In
o1OymkibA8CQosYShajPGRSwW/e89MUdW31ozTl+ko6Wh3gtPmVT9zwPTQcMyMW2UJUPquUEL722
pDPHmEsm5cLOseaM7BkoJpOsQBzhH9gou3eJPdMB1z6QXt1510Y0TMfC7/MnmefOJ9jBDgCWJR2C
kTd/2VTFM/Q0WqArwZRdVEfgsg2ivWx5b8kX8GJtOFoL5/e0ww/SOOwrp25jdV12CX1TX1ZRsux1
zfGfVlYT6LLiXS78672ExP1FplV0z+DeIjLUAhcxLUo9xxS0Q5yv7rZu3AZyOl75pVvKY19ontOK
mGn4opF+szNH7zNlx3ttuKyjS1V9WekJ7tpVxQ8R1L8nt7dUMDUmnZc8bw+GbwGKoKF02+jF3iLb
W3dFwTYgoX0Op3Fha84IGYldFHfAX5QVKrfyyU321olTLhg4ARwhgBoYX00n5EzFRooGd4QqEVjL
lw4wKgMA7N0F4AlG38Jsp0PDxYRpRayh9Dv7zHEq+kr9XGSXY13Vl+DIqps8aqt9lMK6YXDfm7tE
5cOZ3erq0umV2NeZmTHyasePQ0prRhuRe6eyxGceXhjHKtbj46KLAsykRC1C4CKclLK4XmudX/lz
gz+BdPejEwkCSWuLhmLZRxG9NfyKk6YRONQAxNjb48JQRr8BGc54kpCkwPFWa2uazWps8ySjj2y2
ZheMtKO82QYMC6mv873lidFH9honbQ2da7xlUI6TroWoB1HFu3Zb6LhdRrZj1PN12YIwuGjp3mQZ
4aJyYGTTEfgdvvUf2C/8eZX9r1s/cdH+ewjr/UsV/0nV5Hf+qJoOHn48hOpEXWVe8kfV9D4QjkFG
H05+4fDf31VN64NDeh//AWtpowejhP+jalofYLeS2MROA7AJtfjvVU02J39SNe2f8wOnKHZYcFMs
K2L+NKYDvqC4B5HWRuS8xwlJ8oBPtlKluKJXkDkMG5n7VLBHhjgl5Nt3hrCOT2mYhj3Rnc2wKZS6
RH1dPTPPs4LRMdcDmqLypY2j8Tw1onJnybXfzqZDx94DTTaTIRsS0D1j/OlgaWW5fFQ6/dJwcN4V
saivKBaEXec+IAZ/grZnwujnNJju6oYU2MBt1fS6TL15GDh/hQ78yEPV+DpshxGRsRD+oVajs/Wa
ut2xUjJL8ErHKziDZTyZ0rQCmnLq1s+dk6hBq6cmFTTbNc02m4RFxhSr3lTDxHphRWhr/RIFdrUy
QUChGIxj/dHI/P6eURAMLNEsT6nPcWFNk+WNnIFh57cuCn+vmsLKJIZadJwhyzzDKq0rTsZF/W6Y
yFCMsakDYBC8HTW4FocQAo8cSPKLSfSxtLDagqd7iIuF1lGEqCC0XHQWcFLuCkcm28SuLqd18PkQ
jVXuh3gq9sRf0gXuV0wVnOqfiyx277wqWs6UntZLKZZxYyCXOlZpN+1yVxs7zxu7A2TDfaXEJ2/O
k63VJYjlnaEL697ExB45RJs7Di6mVWHwy9vc3Q0crc5gXj0kTXbmzaC3SmR8Z77Toq2CgSjbGIkX
pzRS7+djyfU+s93ZDSBwPjBQ3aopYxDlwn6yBsks3OtL9DqM0htmE6iI5njfkGdQonYKynRqj0De
cvInegmhs8Mj0Rf+MyMV1M9g6w/xzCbTWWmZjpFZP43kRdyPIzE3STy4xAp49OkKu49QOoDSKqYZ
58mctk/D0A1nnPaATRiq3PulKD7+v92G/tctkGhh/32BPL7UffJS/EmN5Nd+q5Ge+UFIFIDyD+Ht
HzXS/+DblMJ/AIOpdn+coEwC51xwJiCk2RpQCv9ZI80P0nUV4MTTnkHYpvx7NfJ0QPl5Z0n/69vB
5ju/CdN1G2oSalthwQezuxqon5cfqpxR8EmtUc/J54rbxlmszzNHsAAwIozM+lyOHfqgnKD5wdaf
LWKOunL+rHT8acFsM+QHTzwnS4dBergVLWqE0Srfo3J9MMTyKVmnh95Cizb662Y1O7RRfa3CuKMT
0NnJlY4YtBtMP9os2fm9fzVABkK/m58VCCuDxCVZpl6YVxrLi5Ogta00Oyx4ubRXEJigiVqLd5+h
UKzTYzQuz0Vv7Wsi3FHPPohO+TTfIwxwnrlnjnfapYBAHO9iq/2UdOrL3DufFzN9G/yE/fPQQNoT
HzNiugcwyUPvvRYNsy/7lB0WzWRWDu51xhCvA9+h6+R+phQHnaeCbqQhI7KJCTOsncJ6iOOJrpNs
3zp7uit0BK1Cb6ukR3vi34q5GjbeSidRl/py8REppUk/QCPA1iAStVua8cqE60WBx+KXpvHX2jPN
gEUI/Yp11tQ0wYk4I8SZYUPUYC4p4GPxN4LWupMUjVAWEwxa1d96K/LXXF2h+7BQ1NhnBoP0x5y8
eD/1P7eRnLYRQ2UWqasqNb0tCaz+ZoXxTM92AYGi+j1yD4gWZv/grsgmCTEZ8U4RrHaGBAEszZDO
x0RCvkS5isaNtIfFH8brNW7l19lr4iCzvyQz/TfqL5FZs23sybzBfjliqarNG5rLBtqFnh46PLzQ
W5pqm7kFhgV0X3sn9ziX9Ll6T3K9HbPF/y10+P/rrR7V49/XsOAlaV/S6oca9scOT1KIhLBc5P+K
OBgsAv+oXvyEziTRVKdKBPPe4Se/93+wGiDx91jSPdPn6Gzimvl9hwffCYkVfR+06g4pasr6W9Xr
xw0e+iybDE+b8no6uFvet2Pzd0VMGtLm1lig6iSngZtrNNASC5ukGs89ro1RbOyM3MUceetZlPjr
s0jI2zEXOtW2PTnn3123P2kGOSeq1D9r6W9vR/AuLHI9vVMqBD///u3U1WSg42a3WK/DwKR98A8+
uMt5i7QCpe6cRi+G04wcYPqxDBGMNgEPL+5OMwKXA9P8GVKpc8OW7lWl/rIhsp154gITN8zryXmy
ysUMDaTtnxl80VxtW0LqQsJnC5PBb+0+iZita+eOxtni9ikx7anR+kGmFPDEPo58GLS2e7+sEq5F
lE1hp/LUCVpm0w4KLH0pjZ65dOu641vh1QxtLdNB5i/UtLxbthtDTclLtrSjv6jnpe19Gslm9lfc
uG8RYz9fSIhiynEkL8Bp4ccL6fVrkRkQ3TeNO2wZDm3FBCcc80gwAaPtjehyLL9atXU2FuPW7p6r
EtBxcteMZHaZ8U679xEMBHeX1hBps/m8KQYcAkgF+H+nXRdGebrxLIDAjrd3tHH5F/fBn9wGPAA+
Y4XTEn4Kkv3+NlibvNdx1vHu8zEFm9sBz8jT6uzXr3L6Kz9fI3VKQScKUVrEz/74KpbLTrwEr7dx
F1QJhuQrraLboTwWbvm8uhPYjCbVf+F4Ez9uF7jFuRWAwJiSj2dKZZ8Mcd/d4rHddlmtevyCVVNu
a6c0j1O5nADneGJepMhsDgcOgeW+FetbBxGkJIbVTL7UuiyPMl30sbAdASjMBD1JSIBxNDORfcwa
K39MFhLGm3bKz2a1SKzEXuz8RcNWsKn68bLxAahmBNt5go7dz3hMCskqlxhpAzEF86a1UcPKfEyQ
geEZFZnSu5YcqnAdI0gc5lDs0sXmmTNR2WsLeZXsEqwNRlJAY9X4EUTd7UE45puSpM2zhfQpqTpi
7HAmlKc8nFJI99LSBnMgsiXPVG3e9Stz4BzJKlIT1uhf3xaU6h8/nzRRKhBcaBPHBmbv9Pm/+4Lk
aJBROEzNJhuddi9aOPWpNzJYdt7xY2BpRjT861f8l6rHKwrHIvMQnrjrmT/d7gWzKzICeMW6bR+W
5iSAGyaxyQ36VJ39V3zTf7kBebVT/ieNVcKaWUV+/Hw6R4PXOW2zQdXBtFKeoKopY1oHPV9W2rjJ
l1IH+oYNnpc7m3R+//Wn/VbEf3juODlTlvi0JrcRGosf38AQGS3JBHGziZUfE1pbAgYayui8cBHG
R53E7bwIKCJViyupafyQ+TeVRrp12NN2ZNa3dkdz9HGnuySP2f0DuXHL1qEDFxq06zYicTi/5xWT
MpienBIT6FiVsjd+R85RXJgSyPOt4zE974kluCmrvEGbIuV2Gv34rssM72FMBkApkMS3bkabdOXI
t5VzspRB33v6kXsSEkkLvWRmzpcWNmND3ttTmjTDwdIoR1KXr27O1/k3Ttt/YHv1323y9uuhW7jU
7dB9v8k6/fvfjog2DE1uZtj+DLF+74j9NnywxQd2WOA1PUs6yD5Ozsx/DNnkB+UTpslw4jRqA/X7
xybr9PfYfZj8Frsw69R8+2mo9qsh288lX/AgkW5uUk8swUTttAX8vqJo3xmtLkphZ4xre/LTTY2F
UIi5dIg8Zrhv5TjeGnlrHf3aiV4nViUiUByrfZ0zIv5oZHWC2EanfkSQN6EuMLz+RUtVfyKDBZRy
M1guLI2sr5msj2lS7Spg+s7u18/tT8sln4Kcdqo+10t6bC1+Wrja2p202RpWKK0Fo1Z6kld0mQSF
7zAYcKGMlfjcs+Hz339Zm1any/+xHXapP148f64lUwbfChecX5MTbfhodPLL63VeD/U4Xk6t6v6i
IJ+Ih99VqG8f9fvXFD++5jxPhl33p9c0gT9EGLmiKSLlrRHPv/5w4vSXfn4lrqYjBKFHdHJ/qoVm
CzIf0SWteXbpLHjo5YBJnaRbATI746FffOcCzYgLLWRogHcb9B3ndYCfM6exukCoR6KgNKcR+5PA
RlonNtMCPIwwY7SwXkxZEmgwoxLGBFn4+qa2OyYJjB3yYvPrD4MR+V8/Dd5pJGG0sk+j69NC993S
aQ2VIyqdrSHJJmsRJjVj8XCKiNv1CU2ct3QjSQWIqsGdt7jwWnj7ZbN+8nH8pWcT7rqLFXHJZRRV
67RrrQEJVU9A7lvikEEROEXj3XuVxRTJcI2IqIIBp01AgjXyDOvb5xSnj0yyQH6O+ZRw9nUouCYe
AT6wn06XajpdND+eVgR8XEmnshmvFd+ub3e61Onpojf5EkOU/PZdTMYEBAzRCOQLx4vNwK4xPSGw
K523JdMc5Ffqhz5I20NhguZ0bvB1Ycyw1nV+dxAuTid342BtE6Lu6aL0vv2e1+lqBJDze4/9j4F2
ZxSR04S1jeVmM0v8kscuaWf+OLLLPiy7duYk1mSoQ5Dm0NABb40RAaJwwpe70LHc5MKKs3s6BYcm
zuZtZpEVfJiqLAottRIxWjFnqIOyKeePmHg06mshSpbPeLhLWIIfltwePzeyNs1jYpEHeGPGPi2X
PirKOzZj+pyEomXcybWb1q9yLZFEk8mRIr1x/Xm+mulnIaWbjBRK2Ngtd9rTaxwmaoGOnXZ9FJ+p
IrclWVQZureld0oXRZl0jXAYWmvceHEHaksy9AzKOEVvl5sMBLt0XsSuq3pW34QzVJB2I6pj20Mw
Gk6GnB5EtLQHQeAb+sy84zZR7hCLkJnGipp9ld09Z7d4DrsoFu9JNPtTQD2233SKLZpcemGzB83H
4QWRBAx1C1sA6lS+6CJuSthWmWZgiRZWZvjkbH8zj2PTXpR8a3PI9qJYtlFST0gTGWyeBr+qCXFh
Np+6U5Ee04ZoKnUq3epUxKdv9RxpUPuqO0GV904FPzqV/u60CLjYf+7/R7lITkBNSyiVb/jbOq7V
do5NzMPKJ8+YttVseBvVmQyubZX7D2R4rH+1z7f+pQgquposgIrzuHNCIvz4ME/oRqbE5VKuwr2u
7PKrR4Y0wZEcWfWQHuehZWUS4r0emDb7fbdZ6SI6Egp+FI93y7rsGxQkvy4xP509hOQ9MRBjJeVM
y6L6U7n854VJO5dPLL59eO9/s3cmy3Uia7R+lRtnTgVNQsLgTnarxmos2ZbtCWFbNn2TJJDA09+P
am5J2worfMZnWi4JAUk2/7/WtwoampD3eSb+n8+n7K3UIdmSx0Y6QvTX3/C/Ddh/UBQ9eR0/cTOO
X5Yv/wcpV9Y+3YX9+UP/bsNwVv9Ts/pTzvH3Nkz8ARUjYjdFoxPNydNtmPMHbU8altTkkYggA/l3
G+b8wX6JgwK9THqdxMz/zjbMO11rqbQBzGAor1U1TwQnB7ta94GM24Tyjl9iaxgsWV+Pq8iAQ2ZM
1+nCir263CYt7EYXjq3hP8nA7846ak/TjvwajzAcGK9XenSLS19F1nwgjBIRtu8tejWj5zfamzkA
p3UC3XdiydlxWql2DZZY60bbujiPS2ti/qszPz/WGhdd3GKwx6kwIIeWNb3Rcl5089fm7X+D9j8s
978atOfkLz0bruv//tdwDVb1kftnIYaoj7X7/k9pVpA3CR+bXafv2bSKJEPpn1ND9AdFW+FHrh/Z
64+zDf63NEvIOWoMwV7/zx/7neF6spcCJMNucNVEcUB2iC072UvVSy5pm7vunjw7sq5G7WZgNbQT
n03h6MERbBqCn9w66W1r8+QJ3f61/XyqCjyZ+f+8NAcjEjdtipkEpj2f+Wu1ZFkhYnsvhizfWai2
3xkxQgoe7bR+5Vqnt0mhhSRBAhB8VAs0+daP9smWcay04xMSD3vVVOagtfdIF3c6LKjfHxzVt9dp
kps3v76/F6/pcC0MxPT/Tgt/vlUQPFNJgIZi9jAxT+o7VdvkwUJFfF2o9g6JkXjlmuvrerLR99b7
RM/mCEqa9CzXVuXT+/SHXtpaUJEWbQJQB5OOdwNcxAUKBpPhviIh5+2v7/KlK3LkJRyVOU867slb
NLNeujLFQ+wbRTKdrfLLQJImZCvPfLAtOpO/fb21sknRjNmVOtbJ9XSZa+RJCmKhl1ymY4HcOk2v
yRHMzj0bMMqvr/bCO4xIv6Nw5lPjRrn6/Hl2OtJZNrnwuADvsO+ebxyrvMqqwcISg5U7TO9/fcG1
LHbyAiPGqAD4jbxGnJ5D53lKMNwW8y5zg/d6zKMLf5mrV57hSxcJkOIi+yHZL4pOnqFrTciIdTfv
lthBXqcNMSObpQnD81/fzM9PTzImgEmtpbhI2CeHalW0yg48Z94lpiPEJ+iqMbvxgsZNDoNF2u6e
VgbegyWnM+2/ckw8vTbT6tqzd6BYIWCmlv38zblVXtUq7RYsd7O1HZO2f++ko32INXb6JKvhbtY8
6FfmmdMnu141ol8mBMs/r+9kvCxANyQK5oV6Zh1XOxHAutimoZMsh18/2p8uxEzG3C3RFjBWQvpz
zz703gq6JpX+sutlThRXmtZv3cpWN79/lcgnjd5D3MDoP1kdJPGmpeWnNvtxZ8YuGmk2v0mKA+/X
1/npZXHIR32BToIver3Q87sZVYAjoomXnT8ExaNgTt1DKKtu7ACCUs1KsqXF0CevvKw/V5inHxuC
eZqSFJzWSoIdBOsK9WRVCIe4TMjTHNE+HgkA3hDFKzUcQ9c7A07FMSoi5HE42t5rw+Sn+xUBwc6+
z5mHDgDfyPMLi2HWllVoEkekhwQWUM6Oci9QKtytAvNmkwHInp3+9teP+XTFpSkE1sChb+OT2kPr
6/llkbWOBhmJvYvDbg72ovOWeCBudVbTtqwbK/vdBhvXIwDepcEBlYmp5vn1iOs2tootGwyOcuAD
NM1ZHBX5K5/C6QokkXa71E+pB6FERLj3/CpydPimYS7s2mz2L6dMktY31wuKCWvap1O2vLLi/fQU
uR56cjrH0mbTtB4yno4aqxONmZY03HlpBNe9i6YEWoIhFS3rWS5eGaQ/fehcja2hTQOOjRpSzedX
G8RU9RmtxR1eSSxifQhONJ26V2JZXrqnAIsIXyF9yui06kpofQoVJ4RXG7fyWw3S5psg01RvSioQ
u98chesdkRu1fnNS0j5+fkekWVNsLQO5G+2YoBqjM2h+bnaxQF57ZcC/+PBWawsHeYfNNLvop68q
kYS9BgsPD/xRe0mfiYgKWenfnSXXG+Kjcth7scqFJ5tLF4yNGfKC2Bg5Nu/GGmdcleT1K6/opWH+
9Con9xJUtKfWFPRdFbikruQ8rBm+325JE+i4NDrf//o1nVpm6Fast8XRkxYF8rXw5D11FqZW5i/w
sUEPvafNs3uDfOiywPsILSr4UxPvHsJC2xedZw2w1wYyodwBNWNBSngyFhe//pPWKz6br9e/iH0Y
rqV16Dgni15atFLOFSNH6rE6WI7TvUHlKw/a1Om2s4dHG0voh19fc/2af7qmT8mNExfdldU78nQI
DVUN8KNy5G7yXCzMxiebqrSAUMjB+pB4zR3h5eaqLyd59usLv/hJYptic059iwXj+YXTDqiIBaGD
guzonTkEZe6zYcT5mdnylVPDOg//fI//Xupkng7rpQTnxj0OqUEUljp37gC/HkQaeGYPl6C2l3tF
iPOh8bA1/Po+X/xGaU6sydkBep+TizfYI2iE8FK73FCejxbvOOuo/m8mnX+vclrSU8kcpGaUcrfg
Pb4UA5rEmgTlrd+K7pXNzIs3tE7ZzAgUnLyTGyoXYyl2Trw4NxqPtZTNZwmq6/7Xj+3FcRkAbl2P
7Wub/fnwsCge+zDdGJd+UF9EHmbbMTbJwxRJ8aVx/Bp+TuwfgTS6rzzKl68c+ixLAXPEqTIjDWvb
VC5XLk0BCyxVjXMW2Bl22aFJLyYlOuhZ2XIw3Vh8+/VNv/Ro2fKySeSTiLATPr/pJbNpwlgjl/Yy
eb/gXLrI3Cl5ZeZ76ct7epWTRztLbWxPLxAMWic/UF0TW+VoFElTNPylYnzmlHxaA3nthk6Wjp5E
YglcRO5qCc0pVzkxX/3wWpH9paWDxiYQe+oDFNrXf3+yz5WwQprW5YbQaEY7CEHjVoMd2zm0cfPN
Ejb6lSHy4hN8csGTpcP2OhtlqUuyTVCW32pMRdiryuyDNoP3X3xtlK+QYdP+Zjdx8rIU0qNhilgW
R0AR32Q3zuedmfpXlviXbohqCg18RDtCyPXfnzxBBctPJT7fNHgYjHe2E0MmjioUbGG6//UYf/FS
LlZewcHcpVL9/FJdaidp2+Sk09Vr7khFZrikYXU2xGn/9teXemn0US6PHI6rdDxOxwU9sqXjUCB3
vSfIqGhVu6eN+3ei62+N8ZBTJGU+RKBsYp/fENwbXJkdZGey18FMemH7Zm7McP7f3Mu/V/GeX2Uu
NOcYizc0dzmzPETOfQZT7r+6CuopyomCI/HpOADOkU0jc1+jFrnR8+RC8cizV4bAS++F0NUA1Rsb
ZQ7Fz++lAMYrlop74aQM5NZNKuZ277XqzAsDjaIrqy4KKYTBp40K7frDkJvW2UV5HrWbbqITjiXV
J3cgho3zynf689XWIpDNYddb5YjRyZQAWbgYIDmTVsY5JDsEyN8Uu0hjW+d24+v6lS3Nz4/Qh5W+
OttsJAK8queP0HEBi9p26u4s+IkHtlLEgSaht/n1oHvhpnDPrdtR1CprAf35VSCPI2Wh7LhrelWC
15et14HyS0ZUHGFRFL89LgJK5dQpKKb5zBAn8/hYKbYUdOB3TWb7jxS4ZkGLZzKvlWP+/LufbwgD
j10FQic3JHP8VCDdogqfWz/0d8s4F+ZrXKtAyb0jLXs+L6K5x9cbauEVD2KWAn/F6BlcwfCMyFV3
Y84SnAX4lzuK3m52aDicq0PkFDY93TiMCLtjmNTVIcbTQCKcHlFxjKMD6Od3X88qr7QlGwUWvp/O
zgmsyKbvoIfKgW8WobE/JrhhhMoOU1E3d7++2ukqGxJiHFBURQ6BnJiGz/PBwBtbOPegK6xp+Vfo
Lqzi06DSptwl/BwywnCK89/8qrhm5IL7F0R3c9HTCtagk6wpawHfSi9ReNkaz0NMEXoWJOyhJg/y
17d4+lXRp187mtjoqeZQQzqZyv0IunNUmJiCDvh3UuAD8akLRveVWfbnJ7nKv1a1Es+Rdu3JZawQ
ck7Tp/EOsI6CJ1+28vsM6WWT+HH72S8Gx+x+98bCCJUo2Qk0iHFFnnzIVIINtWKXbNbedGetrgkW
Mjp85fGtnw+D4OmXxXGOXy8wQSA7Zx48+YR1Z3RNF6jZG7ck7XtlbqszGbJ5uctcRC+HRNkTkqI5
Hj7i4ofcOLjFTdlV4U0yehPKrHTxMjB0UU2YZJP29yov4i8IZSB/dha+RWbD5uNSJOiPHACHmBBJ
eACeLvLYIwSmiuJrcOTFtyCozC0b3RLHAZWXD8A4+z2KofzeDW19Z7mRqnFjYcS4RGbVtpfGX0Fz
7K3Ss3mYaNQVjjNf17Lz0U8FWfXO7wdz9OJMnNtoqIp9JnP/YUzAOsPynq8tV31vXSvDHjUsxPTF
qfNY5Qq5naPzz84c6ctWg9UylsOyajVd+s4boGgBZSIRjb8Ewy5yLOHPX4sJR/9mEHN/j9mgIad1
nGsQaXntkO2sLHB8CGxyopIhqhJ6WZgAGtRSheA+l9G3NpgmiMPpxXIWmCq8BIdNyCVgINRkFqwk
5ffLdaWbfC/9odtaWOnI2eqUTfRobeMBHofmgAm1AD9Z4JnbeAjs873Q0LUwGeurOak8GFpFbX8C
ijl9yAUVEaRQ/rbwNambbY4xFxqn9124oztu6dun1SYdMkNCQwuPIXH7szxlv/uhbyWBPuQsrE+q
ThJ5nebGpFtEUJDsq4RK5CGGV01gepb68sHzSuNvGoBvH0wj5EeTGoiYjeVE1a4NneZLmdfokwsA
KD9w3dWXSMCS4Z0FnA7NTYcCtqHT1dBiTDYBDmlc1Cko1u/VIlPnVif84M7r3OBGzk4UX/BrNcXJ
pQC0mE6B2x7oX9Eey01fOlfKG1zSKIFOnsVJKbq9wgiMnGhNYHCrlS2fkBUyomVOx/ZGMen4R1n5
mf0IxiprD3Wk5EPhpdZF5/ZLth/CpHpwp/wOumuzm5tBf3RnV1YQvYzEm9vkLZFr/UK03TQ20bfF
6YvbuR0WhBhlSj6akxRXxnLjaYPgWmyFXfbz204jDGU2A2IK+1OjMFN1lqDmqk3VEMiWQWI9w3Ng
fDRxeaD8Zjxk0knhfhdiJliebIDqUGcRcUYN/kBAk5M2W6N0e91rLrY1WMrJiGjAWe/ywO0LmPBA
Wq/yNiu86q7hGEOtZUriYnrvDZPDdwScX2/zEsPXtoKxm96xQA5QTF2z+HsZ5W1+FyCQ48s2iD4T
DCyiHJubSOUWGfO9tjBn8zhcKOI+nLDd0ocoTKNCFmKD6F1/UCZUJBbryEo+g+qtvTMJ3gI3RZ5Y
eALCXt9Y6OpWjaE2mkAP6McpLc+2AgNuZ/RMRqmXcRc1sgnRSvYjvxidHOF7oc4lCPlkBhDPHM+n
VqgIsTqiq4PgWx12BlgZ+Xpz2N6GI1/SIZ3K5TaJlrDexcFY02eaZo5ankqCxyrutLe1JLo0fGOx
5xyqtEfeQjQLDrE2mbN672GmaHehbbnhPtXF8sFKLNj5lhdB/ZBZnuBrL6f0JmvzetmEXd2i4LTd
G3+KTQbAUFnzrgGdTMIe8iLEiUvm7UIDW1a6ibQuwsxJHpOO1W+HxG4JAcnh2WY/k5QYt+rcRDuQ
F8tXkxc2CNA6HD+NC1jWo8gdmiwWyS5fAjwpYlc1CZDAJUXnsIHenfP3OkX6EHSWQvepjIFyKx0r
O2Axm44G7WK6tTNUyxuo4gFg/MVWPRg0NV8CIx1raI50qTDfYhTet7bGFdMmXuVO5PyFE0znYMrl
uTSOCa5Y26nRMgYq58LGJ1Mc7CqTb4o5I5Em6q0BC0Mk8aMLMbkPaaKi7Nh72bTgoonzYLPU4/zD
RiyRno9hC3xxTJPgTVRkLFmj39rkc4aTc+uqFkif0y2ajI8+lT8Gp4iu2Tp54izNBv9TEPQLWat9
t9D0mvIoPxMtksvt0NTMI00unO+tyUZi2GCOfiqrmiiX1gBj3Ig5wTA2Sad/WKIell+YLUV71rN0
vEXw6rJANFAItt1SrpzHWEbxtlcxuHr6No9W0UhAKI4xYpOrXpMqqOKsPTqwYUhaHmTwjUHWJ+hE
le3snQX6wKb1wM9iWM41NPtelPkxHTvvbdrkuX9IlVUB2jfN9Ng0OXNQGMw63Q04c/sD2BcYaqAy
jdy2lQRVSoMomre2q0lMCUXOflQzGj6TsIMOs5ni0mzRiHn9Pu209cnuhPfZlBlV4LGqvI+5qAqf
J0qEyNGhwXymfdl58PemdURVOJc2dutGbxw/T8pd1nbxd2WJiRxv3wA6jDqiBwiFwM98KCh0uJBf
suEmdMoAjkVDrMaeyp0mSn0WZYhJxpuI6E7x/u401uL3fbaU5OVWXkG2pGcUCTbCTF+XmMn6OnDT
4X28FBnEiSI1n4WEml70pe1uRLaqpPs6qb5bA3MjJIc+jd42gVmI1s2sOoEGqStSZKveNJjcJzin
jZ2yvo2W4gVGVWS83Uz0BvG/c1xhJqxzVR/nZsmaw8DDJiizmLlFA7bZ3uRTaS+Yqv3gGyB6z7tU
kmQdCMTgYqGDhAtoJHvGQVkYWO1bPrEs25aTNYSbpWCehZDnETECOMPLcQI4zXU6xgWwCSoMEVuI
DK6nxHk3n3Wwmw9N11TOVkamGz66MTP9+dgWTr6btfHdL/Ew585+Ea4urpt6oWG/Ab/TzntU4IaU
w6T01NtF+Qu0dE83af5VulnWPPaTFcSUH6FslEdhgnHR7zlTlktzbWQ/WAXZGvaSYCdXicjrtyim
jRsfRn/lp+zjqTPg+nFSdFReCrf0u43g+TUg2dtFQXFtAos4jl2/TGP2mMEoLz5K5NxYVHsNXnPj
sWETfGkAiQ4teTzkLNZZR6AQiHZSoxPCWm5it8wvPP6AYJ3i84UEJFF+Z77uk71UXQufJU0XxOMV
ZSjcqAoYf5eZ9LvOkxh8gDupe7tCy3QQ/uIfazoN5SGlwQlWf+C/wB6U7lVFW4dFdeSFbjwmvmRb
t2yErjrh5tEB5m73SfC7rX2YtsSSqX40R6vqCV0KOzalJOz4RbiPq8m8hW8qgsvJFNZH8FN8ByKR
DuFMC16AvamQSEcHlfukj3V2AlTFq/IBTX2Vz9vKCofxsKZ0XNiJcurzoWmn5X3XAV7esWa04QPh
CR2uh0ZmX0a0gAt+0p7Vb4nGJToUQ9V5WzNQHd0aMKT3U9nXassThPSSDlMRH5IpHUCJw4AlaCkj
iGMfumN0l6hZXbttkPuXVmaNl6hmAoDTQ55+Qk/vfcrzuknfASAr1BGGQn6TTpoZq1NZf9HNxgwb
GUHI21tRmbNlpNn1SZaTW21d6hWErZOdkvO8Q1EfbNGFt/Wsyx9OUc0ST4CGZjlixmTr7GHv3Ylc
TnelbOuvzIjuu6omvmLru3GXHBcvz+UG1UVAw3UhMguOevpjVVmIY1W4w+Ns6cbmCBNS3ozbuYWE
3rdkpYcCGkTDur+hUGMTDln04+20MgQ2fuPE33M36Dm7tAFbd4iVxfcpZDnbN0CvsOhh09wOlsvK
3PQlUDKwDd1FXadsC0ftyRZg/sJuu6BetPOc3MuB+XitAG61AAWHITx+bBb/IV4gyMLu/+IbD8JV
td64CHod7cQ8/OgV5A0TG34zoTs3jpyymy4cHjHwZDuKTfkVkR3cQKY7sspYeBp9m/Ktv2vNlP2A
8uUO52lANE0oB3UIqhSLFrsEp96yFGps4CMZzRDuD3mRuOyQ1VJ9HcpRPeSk3EwchFI81eyONi1S
TrmZ60KQyKJIX7ZJCcHho0LMhS7omyEJ7B37cc4yI2RnYHDxHfEvNt4e3Ltvwtg6X/KQAO95ct4R
+TG9WQro6l0/h1dhKtXBnaPoQ0QD8jJij4BNvYYnNNjGetdmtfWpEkV9D/nMOmRuJ951rhnfjmEF
lTSOss81tjIOobBMV/49p9f1tXW7dgkXkGsOISwxGHUmLPmQhNrcV6DAt7G7jNfCr8ptrUDmNxZm
iMAnWm8CDju0FYKVfnnjjsG4NR1f9hpjBgjZxtrG1mf1t+XiIVNlduY0Vf4Rct20t/oi2gpDDJ4f
T+EV7oyMxGy+LZ8cGW6LXJp7LVkP8VKKCzNn/XlKBXsz9fYbfO2XshbHXs7EWJMJAJJSEHWdUuqL
QM5vCuPgcdeZ+2BzxCZIaiqOTTO5nxaU6VQAy/xDXUMe2gSJLW+WdBkP3RReEqpQv1/Zb/ztWNuL
OeguYxFdWHRjfsyjVudmzD5GlUivPduqtq2wwR6Rw7WZSt96IA1LvZmJsngX+qK/Iw0bqizE3ZIT
q3HtM1HOREEwFL2F8EOvkJ9Gjptg3O1z2kzNQzdQ1l3KOt+7mPs286j0JYfQbKbtakefMpXL9CBA
W21THRGmXHXQd5M82c2mIVQcxf1lqavlRxhaHgGIJVvqws12EcfoBQ500AbWXRkV8Zmb9KRNZ2l2
lrWUIzapRbiXMyW3Te/rW1E62bssC8iEGofiKp0m65y6xHQ2y5a5bJy/Dyg1DlU8ORs/D4aP1KPw
sA9FT1iXLr7FRbJcNLQd35CO9aVm78XJwpPQaYXYaVCGl8TZwJpMquYdsl/3orY6vVfxSqSbg4Bn
TEQHClk1HnK2lOU2FhZ5ZT5Vp0POoX6j+WTOkWK9XaIOSO+I7HUrApLVySBhANeFcfdpMAa7lsbs
hU2AFIgv52IsTXwuQE1fDoX/QcSedbuEUHXBBxJOb6c243GZmocgbeU1Epk7Jgz5vcoFa0OQeLey
iH/0Qj8M3MMXjh9w4iugqZ8hBcM9xkgMTBA08r27VP1FuWSkgtnmtqwHj++GSXUzqzhHbRx4t8gx
2HaJ3nzKxgxj0cIJmLCUDE+Tx0mEdYmMoG3VooTecNBvYkZ5FX90vBk4PyJ2kMQz0XLj1nX7INpg
JVpIgFMs2dlU9OzQs27qjmABwVCyf8PcVTfBjsOoczcmjT3t+fP9Dog4VYXdEA/FvBGqtCzmLaXv
JuOzaw270r0MGgq3G5gZ3sfWr6D6W0ngfkWRXR1SEen4UIgG89YyBPn1lERQ8ykPlfEGQI1JyDAU
Rb5tmSJIFSpVX/HBt+E3hym24NML/CNONRcWJultiLRIu+J0qQssefiuAzIXRU1J1qRUe9LIqgic
ZAypTQHVXBxElVIo9rvcKTZEZRIIkLXe4JwXdWiG7eLz8DbWPAEaMukIna6w07HZBW0pb604I+MG
gKL0gXp68ycrd0luzPFluZvSSrwHomrIA6M3EWQcAt2eaDvbN1eNUHLe5k4VPXaNpb8Gfd/fktRp
NMZCkSTkzczTN9CiIVkSgNy8Q99FioGJ1o5s+1y6RGAFjXhftxZTG5pKckyNBUSSVDeawFcDZZR5
W/SmaMl8BCiy03Op8n2uA00oGqGtmwg9BjnZougZCvTtvpTunAs6kZ2EkWf6KUY/2/sUxExdUIdy
ktB/288ivuq1g9OkpukE7zTLzXXkrwkltUqgtxWBat/LfqZuXC86fhB+MbHeEneT7ARbsR8DoHaS
7Sso3A3Iq+p8wrWDztvErryyvPXQDCwF9nndxA1qYlGw0Ljkrbmbga0//CLCXT+1Y8g9VDNV04iI
KYAXdsHTcxPoUpsQs+W8dae2VYShFOHVWJfh3aLGqDtUeVwEVHe6edpJ8jTsnYRVYJ+rkT02goPO
HMhloVMBTiUnqHwYmSKzGln/DrEHlKmoDgM8gmVnE0Zha+tsjv1Pnr9GCvplkhd7Qxm2R48MCGc7
z92Kq6qSvt+XzNsfAuXF35OclWc7B6omIyHT6RuXTR22obVTQ82nDB9bWpPjPpG9zRAEnn8H04GA
UMt14UU0aD+rvZV58ULcZp28L8eYSjYDMOfYF0L636P0atqNRaFYbUxC2ClgL0EwgXBnrziEcTRe
kU/BgSwaNQWkNlzzGzO7RkrpUkAKt7qF+n0oKjm478ixGpIfeV4U/X4oK1efOxTdruo5aYd7G/5d
e7QaPimOIWrlHtQEy5K0ntmmpULSjKTkko1MxrA3EiqaLW1AHkgNPXTrxca6lJxWHnMaOGYrF/Lp
Nk6X1zaYqlBeq6LOvzhTBKJMQTq8caeZCXAAqYHVaalrsleE318PkMiyXeqVFiMyrZx34yATeeyH
mZwIJH2CxIMWhe5WJGBrN2PHkexC1Q4vfqdS0/bBxonFwOrTt5N439MBKt52StfqKkfYE4ht6pbl
wvaNQId96Jn4h5pLDj+QHJqMFI+WTJOkaodyLWgP8/uwL61yXzPXUa8NZME5h841iY6lzcZYlZO3
UZELpKNPBmH2EZj1+ErNPkBGyqI+chvgwvpYtwWZtkQV8N7vVasNDDRllj4j3GHAfi175tGNIBYr
3BJXUrS3c0Hi3pU91+BcorFvOJVU3WBTG/egzgaIrzmKGsVzir2kkufTGNUtogp2Cg8z5UFy0w27
w4PfoEKrNzGmIfvDBP3H9w/TREPgMpplPl1QyBz7W60R4+6Z8t3x3tch56r94HpQOqllZnlwbLK4
UwTK+aJi5FjGvI1nz05+EE9cEUqJKKy9CCcfbR8Ti+ruTTS6KNNIk4m+NqnXBukWoK43VFsnE5Z/
9OkM1eeaXS7sodoJ2nrDl5cpYtYmfMebqE1Hp9naFV0kZzO1gyFyqV+a9s9wDj/4Afxn+lr4nNS2
HMcmynSkeASluBjbcirPKc/00fsS/yAS0qIiQhUYVBQHiiiFRFmUykvt6OB9NBXedLNoS0bkg7kU
f5wMnz1ZjyKdE3rDwuMcMEd+4e8nDtLVR+rnpdlbqdBWtVFODr1yDZLzi+ugQlXVHmlXesvR8Z2u
OGtcqkXbxFIWR0jfjFHG2XKeAvZ5Nd0moOZaTxp/n5+rY5s2ct7bsrPkhYlJmmoh4nktcCm2gEn1
oVKTGY5STSO7bYul3LozbpZaBFukjTW9R3ick+1i51VfWdtujhpz1LHfRLdV3s/zZdxEWXIZcMjP
NskwimLn0SkgqaMdu5y8Ymo2xZlVdn17R3cqdg9+XfjjdRm4DY34aFBteFHECGoJwdR1WN+0fSPV
l9qh2XU/l7aqSBc0k9W2f7WF/+dS/A986yd9z5+stee6+/K9fO5T5Af+ttX6fwQhAmasP/DVkbeg
pPrXVsscCCMYf/aaPE8/9h+fovcHvlmBgASZKr66gH/6x6cY/SHwv4YhzAX62+DkfsenCK3ueecU
1R//DbfEqjmMcE+caP9EWulMyp5YeAyw+W7xy+VjF5PUEU7u8jFuhpgjTzzq77P02g+1a83lITGu
kW9lmpLk5TWBk+7nFYu2W6h7HlRqaRCTceVfO+sh3i6i6t2YozHcJNpf2j207vqDXXRHSfuw3vWj
h7DBx7FYklbTa5QLjaWaA3UhxVwroSkhpGom+02Se2Yh2XsgkHoqMss5ZGFYXpL2pcEP5e7VUndD
febTM7R2RlR5uh0xYVAIsRr1XWhPk/5TTW192QuBEx9hhYiOFgUt0mWcSjT3rhe7yTkY77YkfC3q
r1j34uY8Rjjr0O/th+7geUM/b5MsIqkuqZ2QYIOaTuJ6ImWSJxLXGc48yoHF+TTkIbJyk6uvUzCU
E3t8MmOpvJQOpdqEjuduRLB/QWBazzFw1gXJzMKObbgCVIu3cRWyQjoVQYtwK8rxrepUnG7B6Jlj
HpR4A5c6jogPGgadrdCOUiCkrp0rFev6g25rWR3bOZo/c5KSsO5oc2/HbGFecIkce+P1k6kPkW28
5ir2hi+0RXtzBokvZU0n8J3ekwhlugvyLGq3RMwgMMk7woc2hsym7G1PTfMxsuRyVxHYmm/oAMXk
9ijXB3GZhW8atNX0bonRIcdk6tuGaTIOL5nx62DTVwmFjTbOIjBxGGM5oGQBIb5N49PVIRazWnau
YdxtXdlxXw4bWjbwHbdKeQdCx3bpsug75rqGZLsuccHz5EnzOI6NH+77ubA+c7pE5FDKZj7KrkeY
XMqwuKoiZlNSBR3rW9SnuqOpNdjdWURxQBz14ofE3oj2wuQjfKl0NokHgz6v69shafNrnduGkUn+
GQGZFg3fjR071o95hggP59CZj0Kl80TRr+9oQ81eNHZnQibleFaFfpPelI3y/CsHCqm5BGbIPmRN
5Zjrj4WthnCHN1jFF2hBFk2hpo5IPFpkHBw5Gg8THc6UEpjrLNR/aVBPFyMd3fwu9yaSKzfRTOBy
hQhivhjsuiTD2GWh0gCXRZ2fOVZB57wzJPry7VBjZz3OojukT3V1Zmp3XugSLW5bvyF3N9GPSNOz
Xd0TuZgpt6Z2p5pkZ1PLcjmKKWcBKumodw2DAFDqlL0htw0KXipNd8TxHB0WNFXbaCQy8cnMevuX
pOOpsvfn6QrrE/hf5k3bwVlzMl1VDSwaC8XGlr2MJuM8JXUqImyHj8/5H6sr6+fzx//7H0T0T576
T+vZ9Xfzf7Zfyu+PDeWcZ8va+nN/LWu46oHVYxlmEWINQTb3z7Lm+CEhNwHALAhxtg2E5P8va5YT
/gGZyQaKy5EpxFqGTufvdY2j1B/SIZ+Zhurf0PzfWdiejxO0dZAM8YazsILJCzFRP1eNNaHsE5G0
lGhbese7wH5Im1e0kKvw7F/N0d+X4D75i+Hh/SQbtLqhpNc1xXfg5Pd5+5HFbi+iL07ybm3ZP3kB
Lwz7Pz04pxcDwoH7HLMOU9d6v0+U0kyUhl6Dw16Ss8p2vo7UflLH0NkQ31aJs/roylcu+dLtoZxZ
99683vB0Y2DnvdOKRlh3w4/mc/Ne3KfJ5tWLPJek/fUM150RWQhI3xCyPr8tn9jr0Kv9+P+xdya9
cWtptv0riZrzgn0DPNSAjE6S1UaE3EwIy7LYHPY9+evfIp1V6QgZCtzMaQ0Smc57YQbJw9N8395r
PxWxTTskgB5EiqMRbyaESB8/wj/cj62CfOBqeBzMc3e2rxjUOjTTf2pIS5P0Y5F8MTlCq5D1TeA8
H1/sVNG33NcssUP5htd8lgOf3pdVDciNmBP3od2tzeqe+JG/JVGElyfz92vm7NmfI6ZmMMbvA6Jv
RJhBNAz2hS9/stU7OSCnDZ3Bx/dxqqt7f5X5of427PRSRUYSTMHenxM8XVP77N9TG7cJss4u3ND5
I5tvaN4NY6KFQcAbOr2UUgctItYg3FMfrTxa4aVBOuXHt7M8ld8/o+UiKIrBnOGhhVxxepEBIWcW
F2m4r14p9Y0D3MJNlV0NL/mV+gK2Lcy9cHDVz+DCZTpDzubj658P9+XyKGex9yFyV62zWYm+IK07
NQ/3XXLkAL4P+3yXK+JHj0Xg4yudmbB/vTlopP97qbMJo26i2FL6MtwjEJqI4nwiw/CeJtSn4Ta9
YKH845v77VJnb66uOsOiKBDuFbO7qsLJCxr1wvd0/vHy4GbegTlDkfE9n0tXZbNVWiepuBs5cG38
yEYUrmM79RpiiEJA8R8/vfnhnA6T+f3MMSy/IAdnutW6NrQCvEewHxBSC4fJtQGCt/r7F+G7BWvA
asgcyzr5+7fVhhP+7oo5Ig/Fm6TuJiM+Rv0l1Mb7l4MwluMn1gp4NPI5vjLmmKEqoRruy8aID7oS
Cg+NMaefj2/mj5fBx8mOAL30u8VQJhxEK2wj3NspxbIJBZxC9+7C5/un1wLZZt5azKrsc3NeTZ+9
60CS8N1Q+EruwiQinjne/u1bQUgMxQOnFW4U+WxNgmloTobRR3sl8QAtksqqS+OFO1HfzwRo8X+7
yNnLb8q0GBybi6xu7w/aTsWP8rm711a6F+xenh4mDzbKCv7UtX5Tobrdqzej+/hv3CcWWJljhgqa
8+wniMpELyPV0V4LOL82Ir8LyGf/z65xNt+GdRI5vlzyxvRkZ4/Dmgyv/+wK2ulXNMa0a8OmiPZ9
Y3OaM9pVUxEQ++9cZPYNIdJnpjub4Xo0dD0xrNE+E9UujrwpzHb/2RXOFtpmiPN0GDuuwARXy7AX
swsPatkink1qIGz/dRPnexKrdbACD9G+2qjbYWNuwam4h9SzV9FPv2CFiI4PP6xtv7ob3fEFpZL/
ZHv633JmzsvSbFVSscWxNSIH82xmNXALNxVny30r2quARNmAxON/41H+6xLnAKwgIq2Y5nu0d+4J
/ttiDNh8fIEzt8E/b0LHrMFYYPpe4Isnu6LCiv1e4+N9SVbtNt0VG6Kpb8WtcecfrPWPr9c7a8V7
NJ+SW7FRdzDlttTI3NePf8cf5lwmqH/9jLNRGaYxPhWhRHvb3GcURszoEu3nDH78/k7PhmWiKBPd
SCvajx6Jc9fjz1qsS/DwCGXXlkea4CpbJ+tim4ApIFUXeeF9sLnkxvnjfRqUKNkDzDu3s/ucmliK
6G1H+8Ast7Rk0u9I6PyfHz/M+S9593VYCAuwgWE8mxPbfl+Nm6IN2ceb0T7K78ji9hLpZsRVm0Mh
+fhCf7yb3y40L3K/DR4lk5w+73ikNlpeZN8ki1+6xB8HKIVjdDX8h8TZs0lxCLMEQ34Y729f0utk
o9won4PB7XbWulxNnualq8xLPHvd3gSrxCMcwn3sd+G1fLP7N9aYmYqD9Wc2+J4fW9ssYk8wpfFe
z+s7LU7vBiW/sMQs5tDTN4f7B3Ed7nUMg+xyTh+oCc8U3J6o90HWWT/rSer2Sjw0lZtrGnaBWUv7
tUMH+kb/KfkCVLb5XgstORZ6F9+aWOmeokBEsDbGIHCrUdKwdcSd/8MeypLZcYKvSx52U962fiy/
DYEy/ujMdJZSFUl428tzxXKcFG3yKpt5wQ2rjp5Totb6ISnVfA40l7JHuGbyrWr6/NmoJs3xgHMR
oCCSwhZuKY86iW7O3GVySGO/80EGY//RJp02ehre2rWEnmMaUN2uh8YQuWsnldW4iMR84pIQi0Ur
He40Suh2MIij1P2JLj7xcl9GMsxz/idWZTdOJdLS7aG23z4e1O/252DYKQXNbnFDh3l49onC/S2y
KIq7vWr4d2PxlOvGm4N1sw/vWAv+7hqCno3DwAy3mtfic4LKzDcMe5C6XEx2Uay7UnVhMtDnfcnJ
mFIJkSDYWaUm4UCEPJsN5AL1Tkrm7MFONN7P2CTFV9PutVdk0k3tIemUnyStkjrXGLQKtG9iWNeE
dsVvaSSChxbVLNWSRqgEGNAxqY5t0NWxFw269ew3PidN6JH5q2+r6YM0DMVbQ4/9Va2n9tuYqr3j
+n6HH60xhnrw0tYuSnxWbVaQwm6IJ7N0jNJVchhwbo3+6yYw1PTRFs5wtENbCz0rLqOM+FqIqGvJ
z+jxV6LIboMqawhFTRVhbIeIYzAdQrgnFya45TB2+vCo/JmcnAyQsHNF7/SDJIaoDpuyiw6SXYy3
MpRkV1bwe7VBgtMg6pPmm2nVeD/8uVvsBxqKreBH0Jf9OnTM/MJ2frF1n/8cR59LZw79fPndzyly
mqJlLg5CRp1TpkqwGnzf3kmjXKzzhgQ3FY+HR7tN21dFQWzFqOVHTUbViVynrdd1aXd3FXLHax+Z
hjflibR3AEFuHFtklOF68nb8ZCNhpLilgdRuZKIaN8lojNfMSPkKGcF02yV4VfGpdDgGm0uxIMZ8
Jjm9R5hCVOvgonDG45B8+sj7RsZD0yjywbGSeRLI9eatszvaBUWuqDdRLulf06KbrjSlgreeJ43+
2KNf6XaV3GT3AYfdQ2aP1ffWnMaHifSNZ9YV5VCPBbGWY6CYowddoHho0pRVcWRLoHVe0eXKYYz7
8tGIiEFxiTMQt6ZcKfTPS98nY8MJ7J+KZg1f8F1Ulkv5I/rZ5WFQeKYdtjK2wLJM8EMhTML8JA2J
yzcQ/MTX4HyWAOM90J6BICfHndq4XWqJLypU7h/Iw3yo8UUhP5dUMPe9FDe3qmhBfHQm1io/EaiM
Lo3r+UB08pDZFlgUbRSbJ63jTz99yKNlRqXf9c6hrZ3AWTVmnNe3teMX9CCStju0ACbp04d1Af2j
pT7ntWVt69uprwSKWrynzx/Puu+2EmRioPomBobSmfaL6P/bVgIxcuG3eicOdRs7OxYKY0Uz0nr4
+CpLpszJfYNoIuJGpXJPEeHd6UcO0O0YUZodfL+AzN235ic/lrpVEcg70cqJlzrrdAzMra/OYcZT
M9z3qZ8Bjh/9yMUn+VDzDW4+/lV/uHeHSpDOnUNA4CR9+jLyJgiNVOuzQ9bb9qZqcmM9TVhGP77K
+50U/QowHsxkFDVYds4OyamoldBUivxAQHd9E5qyf2ejAdrZ83G5GMW+ycv0kxJY+hqmI+8dmdg6
DYzUAzFHaiBdQRehSeYNiYo0zJfTnSJLc6tcPNk1PdC2H9KdafrGDrVGuOukrrhpjLJEdShmrBpB
AazxEQR85Kgf39y80zx5r/O9sWJDLqRfw7Rx+gjx8BqlVZf5oS+RQNao5L1alyntCiO8MAnPU/75
pXh4EEMZRXQTzpaEZmKY6uWUH2yziW8cPG9rq4BbMMQa5eQkwxHRJeLgKL7jFcVYXX18p+8GC3cK
Y4Y+kKFSozLO9sMm3XJ/NJviwJZQ8gZz8O9kDHMXGkJneSCclrgMjYV5ZwLwnL7Y6QMtikiuC6cp
D+TfhV6PGSsilLKZ1gJz2FZNI6xrnJCfgtQ3WeGV20qLFWLfdWmH3G28TlsSiopBKNdJg1cb05f1
Fkn03cVUondm/xqyeqeRZ8uBukHIMKw+fk7vtnEcJhnoVNdm2DoG9tMbkKQ0k7KoKw/O0OKyMSod
/awTeEZt7JsC8YIqNRce2rsOw3JJgLnzZSHAnL2aUPMRJBtTeRCkGbpqBCIbU4K27pWBZyS1Foh1
lKejSJQLw/9PN2txSXYFMoCP86JOA0ZMDcqpOjjYNl3bnxmQ9TQlax0X60rIervPbbW4cNU/DEWe
LeU22l7crXZ2/JOrFPOBolWHuM4bQv0i39NHckA+fpHvP20Oshz8UPRo7GLPObZKG+hNweA6BLOo
xxrCF6yBrEe98P/2kCGug3dInBzfFyKi0yHTBnWHbNDQDkHGp+U4sT97LJFuSqnpmYA9VgYi4wuD
5gyiOH9pDFFqH/SdFYUj7tlAVQO7lc0+lw5xNOCrlIwr0IVoIPx6BVXxugHaoYQtJppy0/g2lpnO
eGp8fU7uvQSWev9COddSjkY1TT0IoeHpA6i0Wo80c5AOYUNLSYmttyFq8wtPeZ45TufPRfEFnwYw
6sy2Pb0ICsm0RsMSHEkUdtZI/VpMfpjTtdxOiYEln+Xj8fN+D89eZ2nGc64D43vOebZH3ZZko7EO
dWR+Q7SyDfxKEBwfPg7+3sBlW1PvybDAYdtQ3NBQNwL50sc/4v1NG1T7bVA3NPH5XM5umoIQR07C
oQ9ahl5l1qhcj2xPqMej6YlzS76wSrxrsnNicSDazCc+CEeQaE+fcpqxfLFa2ocwkkdlFU6q+hWJ
l/aAMx05UEUz5UkfJ4fQIW3AXyWpeR9u/CjRXxvW/UuFzPc9PH4PQs05LoXXwK87/T1d7ScFqjzn
IMyx2dRlid2G/RZpx6RX3LaVpd9TCJOImIqnW/RdpOvVqfP547fwfnzTL2XNtvjmEDqYZ59aini6
s4zCOZhDhA8aiAFeJ+Xt44ssSQGnA5xmNnkMlN/oALNDOL3VsZKrJPL19Bj5RUfdoCNGaGXHza6o
JtRGRtI1V1iLFcxjeqv3nsDQgX+kznJ6qUif0cXa3YtcYEb09DAcsJrrvZPg8lLpdXGAvpeT3Nhw
ZhdfphSNuWu0BTXuUDECyQ1M337giJh9LkIwdy69kcpZ9epQk1o9iIeYo9G9irxQXjVgODiGS1F3
peIUBeUrfOmZg7yaeXFUY/fS0WO7pJlgnplj3tKVJErpSYeDc8ydKaXG5GSkPtShT8Zhi9EuWGVy
bNSbOo40fPvCce5HtGuDx0wgmQRx5U/IduXXjx/5H0b7rB5lSANhJQ7IOHvkodaZdYcl6Bg4Rrsp
HbnwoISSPi4zH3h67KRY/BJceHF8bXSkRwH7FcfSby619d6PMBLpUAXNfcqZNn2+lS/x8BdKER9l
KwluRjMoXFQc1aUp7d0ZmbYh538TGjMAUWS1p0NMhhCD2NuPj31gxbsyku0bCFIpFaRYUCX0xc63
I3w+rRQ+KS1eHQZavfr4ob+f0nAfkIBkIk0C3G3Pj+K3E1vuJ6Y+5WZ0lLHA3dLMHo79UMl36NoO
2jhgXv3b16Nm7qCCYrnkpHi2uypIahb5NETHVCjSSgqDbjep83pI4tIG5Pylbtx7gQW7AdnmOMaE
Pcu4zmYLCg3SUCMFPZLR0exGgp69ttaDNTR808PfUVIqxVhoOLnpDqaTbCCXaSvJ7/DV2XnoDVaE
C3Zo6qswCMJVzNHlQh/s/YZz/oWsJjOgkXLl2SPJdCtsqc/FR1vhFZB4hZyKy3tsOPVdIybC3bu2
PKJqvFSW/8M4p8vqoHSa4c8c3E9fvlwaZaxNdnykcBYSZqf4G+qblxr+f1i6Z2o7dXDOIez+zrtT
ZigPemebiAksimmm3CgbuqTjxqBgsQ3aSNsUnaW5QpjVp9FoxTXAW0ipuGBXPcqNCyN+fuGnEzun
LgvxBuV/NDfn0Q2lMpSVhGn3GKXO/SDGN9POD6YffPUt9LR59/LxgH+/8WU3qhtsRNH3mO+a9zYr
pRXluTiC8ylucCcbT5I9faGQqly4sfdHWuSPHKAJUka+xpbh9G0SJ26kKVFTR9wt30QgNw9ObyV3
ca+PXqXU/Vrxtf4qbZQaH3tkrv/2fXJuoSIxg0YJPDgbS3Zr55Gg03m0Jku+TisKkYVslgQzGpe0
h9qcinT2DkGmahT2kaqgF7DOtrhmoRIL6fjVseATLXZyB8NHBoEMcIqMkXWhS6Lw8kzrvxEurclb
X6IwSrBpjI04T+L2xvKTJN1CnlGBZU1Fioq5yI29gt30YVSkKVibGuE2ZJiQEKySIXToVSlfd8jv
tbWkZ8mdGfEmVmplyt+Vrtff4oSKSacUlX5tBm34HcxDA9ZVRi1NGZLtkptZbebzLc94gqCyo69O
3o4Yc3q0fz1n8xdbxUgANC3SH4Z21F+yQDiRN/KBrlNTqyqvSaz+k1ZkoCbYaIxPfsi/53YUGp6c
LNYOCYcdAEFQ2I74h0YXQKG2Cmcd27VcgKNzDW5tTlk3OrgTBq43r+sTa1/nRnkLAc2wN0jfw84d
4Dtpt9gTUwmDQpfsxoLX4M6NDupnbPGurLZVrwPqrYccL9kbx3DR001oZQtMidR9mZSWnhP2pmTd
5uBL0M9ZQ+pFWc7/IyOZ6d1CnqUFcjuF8lYoBV7BABhg68ljz4ZmasaQbW7eY7iUaDbxFmhS4NEd
p/sqENLX0m7khpxppWsREJWa49JoGu1Vn8cq/R5DK40V/bYQ+E2Z6JASpEiszcwvPk+Gb6prnIFY
dQfem/mAvYOuTVHHBCghcm8713YKka1qLTTJwgxNzBI+psHPzNTQRlp1gKZnd4rUrHMqYsRu9lCa
/CxwXuBCWC9+p6e3wMRCrBNOlePnloJZm9+nxAxi4fIhUelGdIVpA39+l+rRkTVChWMBpoZTo9Vp
dw6by8y1kpwTMgMj+5pMYMGanJq5PAz1minAuA4qKTpMjtJ4gRENK3XSjcAbQhAXuBWGOz4+ubg3
a4EN26Ifka2i3BIwjtIqenJo6e1VOYybVWZOwXU4ZektUqfxe0wh1/TUaUjtXWzMED+MbuA0gnZU
NjVEz5+2kZJgC0IhOFSO7/Aa7SB8bPjwvkJ/tb4WrV0+gC1IfgLtST5VuhkhEybw5GaQS9VZQaQJ
cH/XwWdalhIx6EUmP0yImnO3rqOj3uuAj5ISpmalIeXzOP2lz1autzelOYbQzouwdXW1xwtaT6R1
eiDYxud8pKbAIxKT6VU47YQbqJl5jeWEztLAvuZzXBflUy5U+VtZV07F2h9VT2VVWUCAajbpLowj
49ZpoqohimYKN4VuStkamMy6GhtxHGFq3xVK1EsEbQWAcSLQUbFLAurAFcweLoZkm/fBlAUvWWS2
fPuSqSXXCe4gXrRzD/HM/OLTDa/Y8kiwgyxpGr7RRaVyMNlD4WJBgkVUJYnpUFBT8nLlS6LDXDrk
42tpO81NN8QqqP6exzCWIYA/EazAScifRC+br2FlZxmy0Vb7LGtTf8/rYOQFlP5wIgI4DN2ccIfn
iH9Wr+B+OLYXJWYLgoNt/kEQD4Azp3Gm10ERyn1rO8lroDo5KEWzKPZOkFgH2a+nF8sYdPp+qmLg
N+qSLbiugEQbDdINb2d66wzTrVPpjmirK0dOxx14jfrVpHuyAm5FLxI1wOdAFwScMrBVzDjgTG+l
gJMN+nG/vE6F3sgc7yJAIQ2xRDnYPOxYngrw903tSv+B3Vq/D3xpfE6Vcrx2MnbrrtTj1nQHqoQU
s8Jy/BnbzsTjw6SFjchg1i+gEUmehSiIVwatXHeDvATJxv4FBIY+MfaY4yK8nsyT8WNmi+iT3Me5
suLdZYAf7Ub/DKLIHy8Ukd4LojhwUKRlR46glAPQ2V51hhyoTqtUR1UtfLeNR/Oxb/TvWISqOwPQ
4xoAFQAEoIVbnGcNhK4U5GBqJWvWQ96DaTV0eBrtk953TN/JmIA4teAxkbt6hwej2xYIt7ddG6vr
Xp/sq2YIiieqF8G1TpX1wn7k/c5nrlgAQYVvbhkUDk73IzGzLGg/ozp2U5SA1ModD9dp67WpaVwo
zMxbm9M93e+XerfJctRcRjNoVcexDYO1FvXGypkm58LZ5Q83BMUQxT6BjRQglrbUb2elQcbbm8lG
dvSl4jum3PY+sG0Mh5JkvH28mfrD/SBQQUVvLELZ80ZIgSy7DeA7HKtmANFAkdM1AP1cOID+4Srs
oOYNOZspKp9n5+3IjzE0kph2DAem2CbxWbtNQEUf38v74w3mfjbADiXtxWdzOgyauJEUIrDLo2/W
6XVQG/DvcEmumJB8N04kB8N5N+7aAHDZx1deKp1nwwLT6hwYxX4Uo+vZOb4aTE0EY9IeBSWj2PPZ
TO5CPQvWolWNfiVD9U9pezSJcIdxZKNW9PHYe5KWFuRk1fV97cviFngAEee9QRlXFtb0nR1cfTVa
tdVtMjB05AYrapVvk9Ro7gl/JQ2BB9Iilumr6JgETQaJQp39jorFd0BDKQm3oT2YWEK7OhFgKujQ
uI2vBI+tmYA++vgpnL9lQPwmLlqTCgUzGM/i9PmPGNHomXfls2Cl8PJWj7yiQQby8VXO8p2hk3Jy
ncXWFMzoa9G9OL3MBPGnGVW/e87db6vShUbk5h40RPctXGfeRUnH+bd4frmzsWuaReSDquyeZc9w
VY+tmhetpTVzOdeK19eyG20+vsP5APP7YJqvSFsBGbbJd8mwOr1BNgKoe/SgfzYL577R2JlrRfyS
iPYnsLMLhd/37+z0WmfnGz92klrVpe65S8nA/hHFh4/vZVEGfHQz8wHrt6lMVXqqiAOP78ZxS9dx
m1W77lZXL7qXuLareE+ht2VpWamb0BUr2b1g0DgvCXB6mzPc8MHNz3MO9Di9PlaQ3MxUbTiKMpMV
zxf5SJlvnHlEhVDra0UUSMpgojTyWuQL7VOMFl7lAVPxmjODcZ/AQ7sUCK6cTVbL72J+Zy9MuxSm
/NkpFrxaSA5MOR79NBq+tApQQWFwlIXNOl21pe4DpdH8JwLvNXpJTnOFVRtMjlT392NWmJvWqar7
suwee6VOPjUgZMhikYNVpAvx9PE7PBsjy0/VSAWiz0Vo9kIE+P0VTpwv2dWZw9GZLGnVjiUal4Gj
5cdXORv1fMrAzVnEOdTj9jOds5FY650mpcBUjoDT7UdSSmRPFHXrCcpuO9/si1/zyP8xG/6Lw8tv
j/6dx5Vk6fLE2jr/67+srbr9F61TYw6ZsuY+0NyL+Cexwf6LddVkFNB1ojvGLPk/wAbrLxIRTPaS
//yH7L7+BWwgmcGA/oCwmK2m9bdy0JkGTyZGFAw2Mz+LLJIUPh2A96ffMohSI/E7OUNoJEVoTqva
3AWZkWvelMHaoxu183OIBavAKsEuFwBLw50Bby48glKFTCQPoRE+WkqZigOdH9hJOckAwHp5KqoX
gLMyXLmuSW9OG9mJNxbgoWAr9/UQbByoQOY1CWapdW1O83ndFXWlld9QZetUSPICb7ohMaFex5mQ
9Gd9TOoadgw5o4CWzVSxtyHE8K/ykPosj8iHpk1TSeB8GN0wedqFz1MtrJ6gmrk9QH5g+LQzzseu
kCsCOi0zDu0L8ScoKug/4UIC8oeJk4e8EIKqhRbkzOCgGBtlSX3JbPNtJ48NcKGuE0V5a7SWLh5p
gEAgUhca0ViWDWgioOKgEleYivue4uhMMEoLerJerEKAcduFctQvxCNnHJVDtHCQuoWJpArR3km/
SElYHCBOLgQlJrrxvk7GYyIMKt+U6+LvdjEAvJzBfKusFaiORTMzmewZz6TPoKak1mPbixd+k6LN
LCd/4TqVC+OJY00HXtKIlJDW4MyBCsibxNEKXQBCVBDqk7SGR1Ye9VJJgD7MDKluwUmJBS1VLJip
ZEFONQt+ijMhKKqxTfxhXS6IKsAf4Kq60gJdZc0UK4AIuqCUPMOthgV0FQQt0CsgH1yazZ4WrpO6
kktvCNDBXRkzL6sKBmny6M2B0Qq0GalV/MJrSbX/BHYC6Fa5ALg4/tqvvqA2s9YWRFeda034qYRS
9UThBIgXlScfTOnIIXQEh0s/VGqmXew4wL+qdFAIB0aJWK+hXgIIg6nwNZBlaact+DB/QYnBrAAr
BsYOHJTazrixsRuIT82EzQXSmUgWmQNhw5mF2PvKXqBlml9Mw6pVpoQhtoDN+plxNvamdasNBeAz
Z4GgacEMRANNTIc+62vO/2oaJvdJONKjnPyy/NrSqWxXygJYI70H2FpspGWzHRYIG6Z1uXXrBc5G
sxtQGw2SKr0qZn4bqzwoN22mutlRy+nZWGBv6cx9MxcEHJWN4jjhgqo9f4HE0Tft7+KYqpFbKIkI
3XomygGGs41HqMOA5qRwhs4Vdjz6kA4DGELpAqYT0Pe+OwrF1ZW/oOvyBWMnaoh2MvyheN37M+gu
+QW9WwB48QLD61sMU8D6Z0he+guYN7PznAWjp9kgbT2qQeD12gW1B5Eb4UQ7E/h86mPBKqwM0HLl
oDcPWdQ2L2Lm9gEQBOEny11/CzAEsF/WCyB/xQL8M2DCfxYLBjAQMxKwtorxK3JNQIEBZBEGdWia
D8mCEuxNH6P5XNBmLlxwgyKJQQ+ScQCGMFuQhOaCJzQWVCEcLbCF8YIwdPQCnOEwkw2jtkeZFS3A
Q4g3cuNqTjBkK0MN0X6PNDDTHUz6Abg5OJ8f+sJRLBemYuR3CTEWC2sxp2XPg18YjB2zx12ykBkT
Ta38TSQR1BHAn30pjZniWPYAHa2F7WhTxbkZF+LjNMMfdd+CA9ktTEgjHtN8pZGCl3vA41V1nc0I
yUSFWxsldvNUL4TJgJN7tYW+B3kSs/IMjp6BlNgcKGKMhI10HhsW9ojGRMrDKplRlsZCtcyKGsKl
utAu9YV8iaCYMacBgL5S7UmDHjd1azUO7zNWqohSq6n4sDq0KDzCsNeurKSANqvGdyQOdp94XcF6
bORHYQT9fWjFq0AUEJ+TQDwNpn6TxGX5IFBfJHod3Y8p7SpbusnxA/tEpLAiqDfNWDz4fTm5US3p
qIu7B20EjSeX16YgOgoqXyGnFLubfJeGWgEi0VRWfVGWj7C3rvVKpuEI8sSp0yhwtfqZNQ7xdMLm
M6NjJ8b+uYC8s5b5EaZMGbBq29dAHrZKqj5jVrjyo5DkshCYceCb94rvb4VjvPRTfwAaR320I1gD
cXix68ypABYtbqc5llDU0hb7yktuimONftqT2ua6xDvys1CGzchkctuQenk9aHUzrVpSPb7oQTS4
ZtiNXtPVwZXZh4eSv0EhBoyC6miHgYdRRUuAgjLeXb9ty11YaXfgVRW3IsYglfUblj1mOcBHCC3U
e3Xs7I0WpaYPMV4Eawh3wcpXB/vRyUycyZMwWVdCpJOG/N2CQE/UVA4JqM7LTRAlN36fXzeg9D2t
i1y9Hu+TKH1MGvFJ6sZGcvvKEK9tZdwKKY1vpiAdHq2MFcUsB7HiL3ropeEubqP2kHbwTpV0lHb6
SKO+irJbXjv9AQ4wn3xRq17IXLS1CWxBBAPcDJneYwjbcNsZ5mhsHbBSaiZZO0lHqpAmCZBHVl4w
7GCBaUSpuo8oLHV2pS5ufcfX93XXzYjnVHlUWtUG/6Y9DlXp4GXrs2+GCuHTTkv7wZdYTiZTHgHk
sVSDjrpr6DUkHj0jrV4Z+Pr3XV9kb4Y15p9oZStb0YXjZkSndttIQ34vV/WrGgfaVSllq3yk3uGO
koDOb6i1A3Wg/Fnnyj2SYDWG6KinO3kM8r1Z9BTzOIbNLajMhbsaPcTB0HHGUZPuLi9Da1WEqWB1
bQqs8VH/IAoHZlwYHqoh/CwXjfSosFX1MAFX6ygqPvtt17lJH/xIMGLI9G1id85G20uBTGcWFebG
L4X2ain+MZbT6ZiQuIUmRGf/MoFZHfvO7fWog0xFnAp8eK8ME7ELCu0b4b0qzSz9FYq+N/uNSlU2
15ETSHuLyJV21SXmiqZR6yqx/6lQSd4empHfb7FnjfJPouyNO5jxENS14bZWKr7m0HDirQWO/arR
nStJmDikWLvyLJuuRolMn6SG/E/s08ZWrOShNQP11dCSJ7+fvoxq+Iaco3uU8GYcVCi/34KmJDfk
KjRi4MORUU7YuMysULdlrtfZVZzLxK2umVBVhapKmPkvvjwW8gNFp47alNKCpPXsRgzGW0kozYDJ
SkQ6nXO/xFqTtnpdP1UNDqlrNa0oCyNG6pzkzQdmSA9L+FXfrC22ClOxGnIZsNRdWdkhkZdJb3UW
u2lBeeMHgA0szZhTRmVISaAJtEzcAf9uNYjCZZSm1yAWW/oniZoqWIFsG8b+YxxqTbknVkQavtKb
DqwZvc8+Srs2x4lI0m2YhgQQHapUUtTiwcbENohPAal38K3ocid2/dAJRxXxd7+sgjJd1X7nv8lO
aEWpSxwNP6kmzOebHsSo2qFnTVTTTAVSa6ebw7bVCvMpdiDUpHIlko1ZEPSCLbUjSO6ukmJJO8aE
b35BsFrI60wNFflzEYU6HZ/lKPd/p9r/QiL90al2/z3Kmn88R9mPn/z39+z1H0348x/b6mf2/TXK
fta/n3iXv+rXiRfv4F946tBBUxtCc4jW73+OvPM/4hBMxdThnCTPOsz/PfQqGode1YbEMBebF43o
P8+8ivoXpU/qF5AKqU7K0KH++/+dJJvWZ3/+nfl1Vj6jl4H5hAM3kxANAQL/zspXviNVNp101LVd
xvcPhpxF3wSly/bGqfE7xbVQjzqTxHNMght77r62HzpSC44ytV65V1Hd6ZSOiMOoyngLrD7+EqdM
UNkw5J9gqjahp4AbxZ6QwtvutXbPRiEd1y3d5l1cq5daT6datOWONHyxs0xKgclx7i+MOINYhIsA
kY7qehWMdvqgF+ii4hj3njGyNvh1jfjWaWZiap7calWtPyJjFNspKSq31hBWDbHyECd6f53Eueq1
oXKEd26s/akedw1RVLvfhtLDr3Ll769hfsr/KmIuv5kChsJAmKWgWB1OCw92RZOGuBqwOVqabpp+
GtZBnz73hBd5UVqSRONjt/34mmcS2F8XpXaCzJtiNyacswohL8lB46zGK6eL1aOIx+eiJ42Ptdrx
8ln/albmJgZiBUneijZFmzmXiqenBZdfP8FC5YO12ERQf277ssqiH62On1BkFfFbGtvYUVeyL4Oi
tV5ihNatXNvVipQ2eLLMcmsxqph52fisTbrnN2GkzABH8aNI6WPHGjW9jx/SmUlp+YWQCKgxmcCg
eD1n38dkZVLaZuyaHTrN3W1L4lMFP71rCJkD7V4Cn0pidAmAK+SBhcn8lGivlLgg4qYe28bVqG7B
+m8T/jiBIdQssuicr6Mdw4D8XNATK2tiKZx91V4SF/3h4c48LsqqqMSoBJ/9dI5yWUbqeUwSUj4b
nKv0/zN3HttxY9mafpVaPUc1vFnr9gQmfDBI0UmaYFEUBe8OcOCevj9kZXaVVLcqu2Z3lpKSwQgE
cPbe//5N2NROSsbfOvmjsrZ/AvX/ImbbrhWecJt/qgOKZum/wmeuNZqe9GACmLqy7Cb8Q6nv+b4Z
pyoqqyK+6tL4JgcCVyAMT5FbrFhjoC9EaEv8HsF99n5gfPuTt/XPl4F3hRIFVbOroXfZ9i//sCCQ
Hq79quRdwRIZg9VM2dq1A0kErk0enyJ/56H+RxXy1n7Uj4P4+Biub+1/bT/6TtcgsiQdfjuc//6n
2/ghBik+/sL/2P9lJ+vvb0PW1L/+zE8vwQH/+7vZsNef/kBAGkaED/JDLJ8+eln+7dclH832f/7/
/uNfqHC8ytPSfvyf//XeyHrYXo2wkfofi5y2sXz/9x+15p9Q4FMjvr/98w/87tzrYcJLLwl3YVPQ
sED5oyga5l89gNlNl8AxiMMhMP0fQDA1EQIiQcwYnGwoLT/0dyCYvwDb12mW2dPDPP3jjf1++v77
ovjz8uS3x4WDkd8P6Ice9VcNzAgdH7dcOQQeJtwHFODykq8N04PZCc85gKqWQzAlan6EmpOuO8Wp
QuJOFgH6Yg7nZHWmI0qkl6nSCUjJ3PlB74YvskFV0irTXT1my7NSOcaTrsBYDxrJ4IWmaN6RMbde
Zp4udK/tcA+ju7v2VmX3J2PSvCQqZ6aYSFfsSuw89MPGycmKQd+5BZtetOC2npUBMuH+ynAkBxnA
88hiUjG1uPgorS19hEASs+cg6k0kdF6SugrcPtzuomWO9b71h7yyCeBqzGSeiS8gIRT5MPJ4YzKd
89SNdndundSN1nbJVdwbaOaN2EIHj/6qIsooSRg0xDQd3abWCWEgas/XhrW+MgOLimnMyGRUF5kG
2b2l1Nl3OPLyUKrMhvq+loASn2JFUBH8XHWbhyResmM/zGZymtZMUzs81wDGSJt3suQoDOQTRi9j
FeEC18mEVYIH+NkqqtFXNKX60lXz7FzKrmUe6GZynhMiIG8zcXZBvgzTs6tWWn41vXyWd6XX8roE
RqCnxiPWejNkIvgMhAiXT6qNFT3Q/G+jAlyppEp2NOqsOLdsjgqjmnmMxzSqCjf3QqHP8bMmkNIe
MWCMcSjAgM1WTl5B8DEsfFJgST5zLOc9sUl1JL80t5yzSiwRIxo3EawtAVkvkq6EqcPRNhbBzC8F
CXYTgiitPpe7lkdXDWBYrdXbKkcNG1otZgS1yPY2PnCqXUEz2ioJ1mkhI27KLHzRp6Ii2bPNLDb2
gMfvg56LJZznFQIUoUHqlxlDmCRCEZ6pj7ool2QPQh+/DO6YvJUmOUaguugKfZTpHhBcnhaPMoFV
4FvugqFwOTuYD6iaI3H8U3N3O28beXbtmfFWkdK5WWZbViGMG+PWJw7hlqjMcMHXxq7vYNJX2TGe
XPMHu80KtuRmbUwcOv4Gxm+Ox2bTFszxiulccIjXSRfsHO9Q/uaUnEL7+kTuq8LWfDMp9ZfZ9K6F
6uarX2Iif4Q/mGHVt+am8AnZWp6EJVIE8lMhv7lZOwCPCdP5njq99PzSmdXPAv7mswHVKg5aY4G1
lMq8MMOYzhx9YddUxUWvCXa6yiU1vL3VYJHkEwVd1+dEFPhid5tFtvzNLRsyJc7ZQ6dmxIySpIGj
NgSdqzkm/RFH6/KsYcOv7ZR28+FuYOitOAovI/7crjpMYSyINeeC2G2zW4nj0iPzN2/vfkSlAPWR
QJiwd1k3FXr1oggLR/DVGbnb1s0oXN0sw20y0+5stYZAAVqW7bK6JqcwzwDeIvs313ETyofzsLbO
XO7mzZjcEUn/Ib3aM3bMyfPnTGwCa3IMcVuZDe1Ad0luWdqMmzKIF3J2nePMN2Jo6sNIiJAWaovG
2kOXBHKKvRVjKLFb47kvdoZ+YcoFIpVbssxguzty3CpfHR10Db9Vn/+oLF+zd9H0zY/h1/L6U4H+
t8X7f2Ih3qx+/3UhPsvpLRt+qtzbD/y/hSzjBncHtJff165/28ea9l8tNICMJNToTcXLDvePOqz+
FUuazeaV8vN78f6jDrt/3eQXsCEw0kdCxUj9H9RhDKh+mosQIFLKERwgKtm8ixEF/Ny74YUhzUqQ
kKqxIq39hD0bKzPoLaYIVNDBRhA+rbTEsVn1PAVC2ijMlFZFCyNjAR2DexJKLfTzZgFaamITJ680
PunNIrOgHmNciGxvFrFfZWk7BxaT3hywoEhYlxZ2wRaLgIr6wG+a30WSL2T6xuqWW06iu8F+ZpxP
W+onSOboag82Yc3E4JDUTWAF4ZkBO42R6F4pXdA9Mktbv201ksLVpihITR1bklCdrj6CtM8KphtC
vSqxa7uHui/Ti8gqk9wSU2dxY85mdl/pzlofJ51ca3DoXozhVDfuErp1PERFuWQ3dR3u1qFw70DA
lKvuESjFBxRm/pBTRr+wLLSAoElYHA/woPXZt3jZdPbil018RPAcq5uXGjmvxWZyWzvznNoksXSK
8RgjLZHfPZkrVlQmdemwrJ4U60RC95TsSqbFPgIMi8NuaeBIF05sgpqmi2jvEmVpLN8akY5REhpd
u5NjStCLjRMQ55DmHQiz1Fb8zVMjfahTnJbgyxpIFE384O8H0RkymgxCxIzEcetDbjTtGQ+p2vxm
k6WMwEkb9B81mzfObC+/Z8VjswngKpMlnNmPsaaVl17ksI/FvC787SgmVqUYJJPdObfvaTFgdF5D
p/lsJfp0KAl72U7a9s4yljeS1BxsJbiMcHst0lfNU1yK8tUpoAswpzZrAPpc+uwXVSuCkzr5ZMrT
IsJoyCJtmW9D6YGuSLqdkcrR1UngOViVYcdPui6C21n82Wj9M6SwPTrspeEw8B80xWCoPz86ZpNi
BYHpEVYiWbbbNnV7Xd0I1LTf1UTGlz0Sck2Xh4eGOWLH0+MZUde1fbAmoz2Tde08tPDU/dVt02tc
a/Xzsl05VoB/Zo1gbiPY3+GP39+rsxHumBo3Ytov73VYYCfCPwsTQq2zDamJi/s4610AIiMvZj/H
zR89NFi9OLR6/xU6gjqfjVYvvMjo+jEsRFnj89mbGxud/Pgf9mAnP7zZItha8eqD4hXmo54WFJe8
ErRCKC+bcwqnHnVW/cPO3asxOc0d+sF5RyAkkQpTL7FQZMr98BYrf2jbdfhasdLuWPfXmEmQ2Wk4
QZ9q8UtlKcrHksTNQ2e65V1le+T6xp3RStgevESAvW7CG4sRk8uqIL4gZYCo/gSr+IXy9bfLSHnl
P+BJbm6aP1/GXJudcUp1GeZFZn1qKjF+lp39XKSZfliScjhaalIEtUiXqGMLS77o4LwxG/f3jjJp
R3vMhueYVVRYlONydlMl3TndUOwWRf8zRvUvA9Z2dyLoxzKTk/2/kV97Y50SvViT8S50+cpWkpV3
3q47BDY6sWR2t8MSwOGL10lX/ofq999gbVvAzK932+aKDpEW3BN3gV8uk+eJ1K0W8uWT2bKP2I66
B40tPrHCS/vkKqN2Z1T6sBuzvtota09QWNMAHHikUzTrGhG68hFXiXIxF71iaenqp7lg5fXv3+XG
kfrlXYLxqlwc0Cf0u/8ECeb1XDV2KsPSzSknouxDDCHiR8JDqR3rwkDRk7yUspaUeljasYzwNVth
exSfvaSfDmNmm591k2On6HTlTsRKH2nuiCMO2a+H2SnlPql1dnNpnP4ux/yPmq1/20b91HD9y7bs
f2CztcH3/7rXCtaP9/TnYIftB/7Wa5HQAMavm6jiNiGBvhk//K3ZAtPfuKOg/ZgG0ejY9EG/N1uW
9ldW3DRUmPFZOGO53K2/N1uQ6TZMS8WoiW5sA+//k2YLUPCXY3ijziObZuIw+D2kJv1yDC9J4SpQ
QXGXEo372NT5rZ9X78CKguWS0h+7xUNjnG9px1kMDiqdN1AH9z6rVCeC/o7Yx/2mQvzKuixK0MgV
rdlfxrbBVWEwSemz6juSks5ORQZeMU8sR2vnzpFoyyyIxyt+fJA0tyyj+VyCsbc4CJAWFuUW4Vxe
cxVJc1Xgp+Vpc/Ws6itLtvdmig/mIH70ind1egN1oPMp1cedNKO0fEm9j2Y+j94LuMrBik/JdKrz
7KK5sHWNLXJmQUJYBmq9+PGy98hg6wzr3Wu/8e6CMbmqNmLLWFujKqvuB28OVb2I3Dxj5Hwpx/q4
FHPkSkKcknNv9YGDPjVfH9fyqmcC22eM1CzlPS/UZ3yvj5O33iHG8+euoh49TSi5IGLfcvGFjNag
JcW8XQA3wC2S9IRI6rqYgbCzvWN/M9NwkS+k8u25lhPUNy+7zsadDp8BQeLg1ojNrA8lUZ7qXuqY
hhHJY94vShxqSv8kkjcX3QXjalI+xijBS53Umg4OhKYzNcb3U7pGVqqTnaleU7M9rCpagIre/Aof
Ya9Y4j2ek1OP7ak/zkDa83RxVMgkRDdzAnHSZN8KsZuLNyZz1M+QQZYSYqKShbq+z5L2YSHjyRsV
BCY3cyCWlOXGcESHmT8k/No0MWDhnozxXugvOaiUtJagJSd2OEEN8utx3Hb9NSFvXnpMZXPBOVwP
CgXzpFh8SsoMCdR9XFtR6tCTC3Gf2OOjcAvgeWvZ94Rg+G3On5Sl+jKjGfMde3lIGvdsjCz/ncyF
Q7nu1GH1ApQxu3ZSP/VMAkzNxWc4hgi16PnMVfuhqR80mk6oN+N1yV/UvtonYwkjqgrE+NqyZDkO
LbCSBdE8LyYfct1zDxVqRJAxqXlAPDk6vaM3gNAM9Tkzuzxg03azlyscyh+5M99hxB7WwgoZVvYx
MXVWgbmgCEeSugglPGd4EZv1eUkfRTeFnQ7b3XqDVQgP0DskOKSWsgotdbzvN7pi4176DQM0tGjb
UNTp91Rbd6ZWvg66fIyz+gjRwR9XN1yWAZnmE4CIb2bWA6ShgIypY4l91mRM16VR373S+pIu2nsu
PnvroVfaMKZn9ipxNBswAuc0khRe1TdhOY/k+1b+7JEDpnIb2iOebvFDPFY/0sTiWxmw5zUnTeMu
pwPQrTu5jsObo4t3JKan9LcvY6ANU4WfjajlFBOSU9qdyCz/kirxq+du4J5l/Og99YN2kqhYd/Qi
JixsirKIPPmzTmalFEkISnfvraSIQriZpdLtKlCRYC3UeqdNM9yJ5AvRhlv0WeHclMVgOENNljYm
NvHJsoQLlnS7GZrhDLWAJal4BssIxMzZoJYHIqvomb+As2SW9Rl94gFvRvh1xmM2vGsxSNlA2pYN
wjW36Tc02Xeps7BC3YS+EgClIEOLNGKFIyg211sprfkT5+gUas5y0Woea8xUv0+qG7kNPFNHP0N1
6Eg1UC4Z5jZHDnRzD8df1rQEpj7ed4nzOdYgjY6N+Vg4uu+gdI7MAdIgrrYdmVr940I0MzJu/QHa
y42M+P0KSbS2Z/fklpPc4RGyHmLhVFGjKTY4E4+mIycatCL7iqLh3LgeLVF8c0e0lEpxcRtzeSIZ
7hWo8L7I83PukE9XQ5M0z1IhibYds48hVT6tE/N35tkfItbzAF6oG/ZLnh68Rd8s/tz8JMxqDitr
vh+lpXwxBm8s+eJdOFGWDnUTyz9/FDlh9J0dOgtPk6nEF+go4i4D2/UrcDS/NcuLY8XdIR6WyeVM
rYe7oTMz8GeijAtPRm5mwDQ1FGxmXFBFtTWeIclVxzxW7aM7ePYj2JkMHUg+nN/qFXvJ+PMg635n
Y9TzAn9k2llL2j5wg+RRPyTZBWXvfE7YPoVJbzYHu2R/Dh+jY1BWOr/igGUqtmOqIoYoZHxdHeHt
MEjjy1NcwmXSfYLFF8fau6Uy6dCPkl+fqcVj4sZdJKRwowSzmqO2wt3Tm+/tkDxqCuRbwMXdon/q
s8a4xOaQoONvZSQ4se7FRi2xmVjqO2GYw85Ih/FbqniDv5bmoiH8MljdsznjvNXrO2dy13Bax+7W
G6uMFvtJseb2OOcO5+OCx+yc/DC28pfoX/HoVcOUwDKPofxUtMO8LwHOzQzLbbODczkXxXEgjz6y
5VqF6VJ8GeZU3VlTO/iOl76WCRw61bgkBJsezcV5zIqlvppOXryTIaTAPZ3yU1ysuJ5XFrnU+dyG
C+Q13+w8lytTanti0+wd1522ABJnleedbyYaN6zdYRjb9PcWsqPIqktQ2hZ5u9VWw67qtlczJA78
o6huda2/GVo5760WkWyfpgcIaU+Tod8YXCYCGK3uIlUaBecFFoe3X3FzBR6a8adqlm9EHUtOiTk7
u9YUB6yqlwMQjb7v+aoDpbsu855IQJGtP5Ih00K4FoD1tniFw/6dsA0omShhGUY4DfTyqkHLM7L+
2CfLdSPNkcVNJGJ9GCz5pLO81UwqSry+z06BbRhdmtLuBZc9y8o9rk97G/IX02tsXuYZpl+z9UzW
Ket/o+4FaYbHmDaFTRUHU5+e1srN/EbIfRm7FKru2ljFyZurWwLEVk63rrcOxMTfITvYx4YdKSN7
nJjGrTe1SCl4NEytvePa00E8KlganVq8Jr8gjxjPKwHUIBwp93+qjtqNGHWJKfcECA8zZIujFR5m
v6qJ+wKyoH2R6DNZQeMcDuS4bpHdiHijoVvVKlyxmorMtW9ZM/WjdUgc4pGUjJDmwBKad+pawzlv
XtbfoHfNoEtxQxCiTRRLMqj7pl3TBzDMzTtcb8odVnZ49ayxCkm99HZ6ZVKdx8GKDFhpQb9SmGqv
W88j1KlPWgo/DswG/9C00C6jaPKvS7YiuwdkjlK8NUy/z9b4sYubevKNpXLxdMRXh/xw9Afwfotj
11rqIS/n7lWYM4uOydg8d8dsDBasWw6t2i7I5RftKnCKOvXmYP2oNKKSmmEaHjxVebOA+Ojmuny4
cweSreekoZ+pOlW5y6u02Em3zp5UOalHg4/uj6nqPDSSJiUfE+tY4pV1mL2uixqF6Kc1xutXNVIj
BCi1gkmbqhMMX6oH5P9lx/lhGAejNQ5zaScnwno/630/mzttUK1XDZJzsI5aGvaOzO89e0b87lW9
ITmjUbTlrRs/26P0jtDOwPISQP1ExLQpSz0FWtUrZ8IWF3/NPeMVw/r4c2X05ckwpqkmZHmlVWwX
520daYyVToOGarKF2U9Qd69zreSfBRKG46xZkPP0qWJhVJft+B3SjnmYR5jJ0O2/WvagciAaCnYE
0rzqjfsp80hbnhtyFfA9E+wYOqFD91VOXTKCeGZztedKKj66a3Cu5s4V84tZzOG0THf63JjcSuM8
n2nf+7Aba7C+RSEAuIi/Gua0KzVb9Y2ivmSqdvFSKuDilkdV4sc6Vc8spXY57imtOXM8NU/U1ZPR
u5Faj0M4Y1sR4RD0RZEaPueErs6Z00ad2qygIf29Lssk6GQdoElnVct5CTQWX0u9ubZaevT6N+5B
+CfF1BK7nbw0IGVtFd96GJE0gGp/bIihOeW4l/uFPqLjVfKEeEvzdZ2QgchR5+I7BILp7jdvtkfq
QFr79pJlp3wx2yddx0tAm1fzaS2RqiAz9Hx7YvIzYXjumlwTYZuL57VcvU8Fiep+nYDpDuSuQi0K
ZeYkO8y7m1uHkAjvNW58NyliHyMZkmpb5ZQ45k5vvU+L9rXJLESoQ2CNYh+DQ1NRIqfqA7OuuTL5
TAK43vpSmffzUrDB5OqNuIGDvIJfsmNLamVvVn1y52njd9nDu3XpsMO0VMWuzLjVUY4rE09VJviE
fGBmgKk4qyxNw3nc8jcd4EdJH0qdUKpzPSTg2jrAdS9PtSrv23TS/AzWwr70jAEmfLpvFRFavRmH
Pemhqx/X/RyVMLUZVIRT76gOzrUYLfor7CQPVmbgYyE4Enr0Eiw7i97emZXKsnyo7ajqy+6WGhv3
VyuzsIoT98wox0OgxXq105My3zUoRg/4d6YnJSvr51lRvMh0tfS+1NE8DKnhvBqlXPClEgImTZsp
/rzO3mvnJuu9Pdrjc24v5SP2OPpBJfN8J0U84Hhbetarbg3lNR27/FqSovFYl0oaYFpi6n5P0Bbj
zNQdNexJXid4Lk9JWVdvQEjDt5H+4oQHsXJS7VTrd7LThmdvdCR2HXV+UlK3/GonxVwGYzGOe7OG
rY9FWeXdeZM9fEYfEz8WIk8+aTKjEG2+jOip4qx6kkR/f11tMy3YFDsYyMy49YSG184HFrAxSvTa
eYJzCPmhLua7wmrV86pljGAON6btVNpjrHdK2GRCudZmshwrHD7vYrBRHUYbUokgL40B28G1sy8c
+ut5xbdi4s7BHoeg85ibhmTcURXmI6F66efZc4SA/r30r9KzYF2Y66y/ACDMR3ZDZuRWRRMpVn5c
saw8snkSA1o6oX+aMSsqmGOlFer1UnBpRgqzCzddd7P0pcxNE0S2Tu49fUx/SBNjJb/HUaTw42Yl
DBmifbxfLUQjeqxru1U6TIaO0i7nwkOK6HuFe9rIB/7c1BvB2ojyqb6k3LWZNx+1GWETMcBIwvsQ
qfTkm4P9VCninjoL5XPERifeHAyk+ahWKSMMPj1lPGUHbYa1RouJ1K5ete9exf7EECx4CiNjtZZX
H6zRhjsUN8csrsaIxU0aSUvzsTJxCXcrPjexXu51J91NnhnlBmc2rIIHHBnhTLgTbVfxpW5mi9Fc
/wx95K61uprHHDMe1xToqK0YyIHoafoGfQraeh3PJU7NVfpjBSuBReSPUn0lSfroyTKaTE36OrID
X+jryVXjGE9J4zTXXUE2AlF9BNdfGvjsY+EI32MAM/CQZBrd5scH1yls/pLVGGCqFy7jg70+5/Ac
lhK0ATzJJTC+kemTuuXxrpARQjrUo+o0B0sIje2OljDwae1Vbz8G/bY2dFrWPPkl4SygHk6gFazj
0lltAmUCyYD+6Ntu6HlnKAmG3pU8Q9ngE1H1kWv1DoLmRztn5TPeVdd+JpfN6Xraqio2D5re02Uj
rfSLvL0xSR25lN8VOMW+IWMlSvphVyTzG5uCew45zviB0BKj/b6MdaS2n2NlXQIbuCTHdX9TgpNS
1m1DWT66HAiEWNirytvXJMelorwMCVkNVcdM6rVnKVZ5VjHYIJA83fex7UViCz9e4dyERQVIiLkl
dKBkZ7oXg0zzPP/S2doN4dG7knpTmElqZqIUC1FAMTnedWPuqTquzxaniERTyV2aAqJ02D1EVVN1
h45HKKj0pn9INpeirnc5WjD01vqnopkvsXTpKovmBWp9CIfnDdh/xM0HexkN34uxOHgSVAKxCJqC
9aoJNjDwbNLcuyYQOTByGYpDl3dJ0Ma9FfUGG1yyj7/FpXqRXmzfcWZPUVL3Z9QZq6+JxotqD4t5
kN6Np3pRwYEiOzHzt2TNuQntrnldm/mHNg3Wbt0GT0xY8yghTbQYzNOWcQCY8VZmmB2ZiX2RvYJI
lZ3HDdGbd50nY76h/iUyrGlDPV3OTRtHqHh0qpL1Q7XRq7DovKJj7n3HefRE27yQ4O5EZgl+OymQ
Rby2nDBnzgVxmy2+XuVsXRQQp0d4dGOQdBNElH64E8W6t7PkoSLy1DdG/WVh1o661bsjpJHrVVer
CiTDMhtu1a6ChVQ3yXPRGCV7GmmfbfzV/KFOj/3a7NyYu1Sk872Gh8hTBbyYuYayS6p1DcwydfZN
0zk7tu/5PsfjiGTyxn1Q0uK9m5J7LL9OvJMXauJV6cmrdRBJljW41oJ4z8+pjXGSHa3MDCAUZwEm
7WpkKc19F3vAixbeXRgcwUAvZWDXQxdhtXX26Hi6el6+Uqw0evsM57vZvchCA0TV1Tyc1EXcj5mG
AZaor9rQn9kbGSFGeEboTvlDAZ/81MfJhzamRQRn5t22WDjbyDwf53LlsS+aB8UQHJJilrukFM0D
xIGC3qORyP405F99seqn1mqty1J6ya1R9OzQax7sGyK3MIuom6AzjYDCdc8ipw2y1n4xZLGfFhTk
utO29xSefd2p3kFbXes2ENHp15zBaFZvml09ulbHeWV8H1us/qhKfCPwjUJu0SIoaW3COu+eLWdG
S2RyouJ4jM8N3D09HGT3YthfMxMkOplV45aSHRc3oaM/jGkZleqbAg736DYWoSC2251QDgmIP5r5
uOhLscdQfnyq475hTzzLW45TeaQ1xVHEq3q1UrlEWe5+wUONxjATLx2QGDA7B6+EeASnEJ8rSHdB
2y0pn3RuLznCmdCL+UfJvvactjEWvrdRt+ZTDpEKfbeDZA0B5KgAlJLdg/41IhCk9nMb57yBSCAa
FUBZ2R0LLz6qmoKyOvNHPKRbdw707JmmVw9GoR+wz8wjyxqifGUgBnZ9VV27v6Z9avlm5VhB30kN
Ff64F5y5xLJjcm7ik6Qz7RvVQQyAIi2OXP3nohsIBeoa61w3bBbjTBIcbXopiAFtVzP0/ZVyaUET
WaiDefuDdBZUSkUXZe4meWzXfGfrsmfSS6FUqAWbiRhazq4fqnc9cc64i1xmDNWOhSw+iyVRz6O0
xako8MGskvaAnIx0nXgdcW5ukeZpKMEn2WsfrloO+0mXl3K77ErFU2L03WnMygFmwhKNusG1FN88
Lc4bX4lnjEGs6TK53ORZ7JxY04hd5ZpjaAg9OVVa/y5Lp3/KY/sDIWc4JuZJgiBPKWGAo0ypSIk3
BTKXFMl6UDUYbFX/rXOtNwTzHqK+0XhCvfTEbXCPgVYWtkbyQfejX9DZQXO1rTN+cudkzNGUJkDA
3jJlUW20CS1HHKlloWIFb8K5VKYj0rgaez8GyKYyrkU+3+NTfLOT5FWRC5CDWe03f4Z9l+snbK8J
a+roBcoqvej5dDIrG48k3asZ28HKQDrlFpvBUWVFVZWfin7yfCO/pvLkVAeneKqL69CKG2NqCOt+
BysRugQ0zW1PzrkI08hRnE0UoIcV0y+Y4c5txdVU09toag/o5UoyzIpoEKtCc+PdoETM/jrN884r
PxTXtypu/EZtFNLxUB42WX8wsD+dh/zRGqrkaMnpponuJCYITaa+3MmCtVGnfo/tjJM+y6x9lw0J
3NGpuTmwMvHBgmiwWvA8SmMJS+erKtQftNoHR3Hrjf++Uxb3EdPeSw1/aIjl9xrT/QskYQ96SNVG
emJhCaMkZ7EwwbXO+jokFm6Q6AOr+q5Sygcvgfo5c2yt3kkxlkM9wF5cvX5vz95p8vDL4PJngTbV
ft8tD6Or3lpq3qQ+Q+GlvUuDHL0jeTBuaJUQT0X/yNfq0yhVQTzSJPWxBwdpe4BJCh41njhcWW9m
s57loocO32aSAIjVK1XDidPvEKauWs3Ui8sHAHDZHBPLeyWupfYHdpAOXuNucm9v+LymvEoLC1l1
yW8jVqwhGV8AonmzYojIIzUZDbaZ0rGOYCqfva55aEY+yzx7xxqto0z23aqgt56VfWV5XwxeUnJP
T0bBzlN+H3Exdzo1FBYEqTsPMWJiE27l6Ncu7gK7S3clU2Mree61L6UO+ayyv01p/DWhttntFGEM
pOskQYmrXStXc5Yn9sGBi++CHJ1blsVnTAw6SnGOIURLYD0WyZEAa3vE8HXYo8xyw7TrgN8wxvRL
dX30WOw+df1sPbbOkmMRlmhPRjPl+BdgyDH6AFbNmWEZIz3i2SwvroJEMt8tJkZjBndxzvwBQo2B
N6R2WGurckwaJTl0mvvh1RyNGstbv9bXMizJX/Zx4Zj8vBOBTRhIoJv4vMKIDuptCEJUVB67atMg
yVuRCToqdfHoA0tkWo3yUEhxUsrkgfw38HTzBm+mOIm02iubK4DpDWddd9OTZyrTbnaT16JNb4so
jhoGJ2ELEzkCvnP8BCApyPty5PrMZ+SbznPedD8QE0xQ3Jk785VfoEzeo8MJiLXoAMhVl+ZeMcz2
rOjDITfLEMPST5Wu+y6TysOIg8hDOqQs0DyFz9RmNFO6p1zatN9VxXBbO93HmoIeZ90Py/sQdzfV
+lQ38UFWY2BVJXOcYCNcNju91/fmUn9yRUuyncc8951Iih1t/WFwC04Wjq5jluOjIce96rm7DLit
Szq23PbOyw26DMLwWjWcrEuujYHTnAdyVlLz6f+ydybLcSPZtv2VazVHGuCAoxncwQ0gIhjBYN+I
5ARGkSIAR983X/8WlFn1JGZVynL27NmdyDLVENEA7n7O2XttO22vTJbzKK4vwfUHE05axxxXkolm
PXtm0W77NrX8rk/Fo4ZmyjftiFpmHMPQ8WETDFBfBHb2+ziaceY/Wtm8C2V6GVvRLmoOagiy6SSd
eG9Fbx5leD9Lv+Y0oM0toxqxkdmHqNbdduJdeVuZJk92N+3M7i22drpZPWWqeQ1n7VofV22BGURD
vGYAA8/Kt013ylKcAclrEZM3QLmpWIbrbqeQGnaKrY6mTGY/53nGcjEkAQd6nzPg0ZF8+46eBbVM
wvuqhhgSGnTuUssgWhXqzWFxKbXJv7H1W5U50R0a5/q6yGkIVks9HNpGI5rc8gR26Sb5qmNnx5rA
Ha2Bk0H60I7Glkk9iZNoECPmjwnI+9QNrVVLwFud4/kCXk97DM1i3HeDJA4vL6zHIhEUbxNYDqRN
9BORZqbbKa6ucCwaz9LhCZbV3NG4zaKP1nKig56yRCtLL7/0RgfPZtRjop6VW91O8H7Ji1BXWWS4
mzRRsJ+V5c7HyVHI3ER7nXIcuJ841PvINQPTaBnkyafaC8+cvLxTjfbgkBHIpD97hqy3rUqdqVfG
IlqK/qaFCs1m9cjAvNyXs1VuwrFAKEuZUCSaj8QK8gO38xH/ah2kYfYmlH3NsO5RDNZBxPHHKFNK
jAo1PGb+LqOS7+3bznWPZMn0+2qSVx4YGGaS5pWe8LS0Hg6XislXFT6xyoMVKHt6wiakEzpDkjGg
E6LvrXWeFsBLFVMMS5TjRjO7m3kk08gt82tc4GeLZ15GmXVVS+dFE/LWHLWjMrvTksHkkGNDj2BM
+SoX7SxKUYuWtsO5MLqbdHXMze7JYnfdzM3CDm7F8qzKtB39UZInLLLeJ/M61+MAws/FROaVP07M
G3vGNHAnQmIX6RL2X2X60Ri95usc7n2qVJQktHjNdA0h7Z2PbgUig9RA60L0mGNUAemD2RpZRMd4
kMgD40vL7G/crmPosoR7c0pfeg8sRBVVeAniryaGAxnbZKtOotibhXYWRjgwxng6KzRjb1r1zoGE
7NmMfaBwMNGOzlXoPXIwvDSxUnJCSK4nJJ/gcy4xGm/mUE4b7O8nbLIY102Xpw+ajO2sazLsHzsE
VjPOoLhbOiRlzRtNw/SpWpy9Gw9Hw5rWgSIonMIL9LLK9pWkZAm7l7nKr1TYsve78Z0e25pfQ4Ww
h/C2R66mZ+KlsOaD1fVXXaF2Eb2KMK4+YAbqu0h490mJdqIla0hztg0wvsDqayAVrnnmzMW863Ji
WxeFZTW2LLbrzLqcOCl2uXk95O3BRu3pU0y+GjHDGd3WXgx45LQZjQ9lzJ5fqO9Tb5rIbo8O2rgK
velS6NEV8N3AbrsnobVXxdDg8JpvHe+r1++STL9kXFj5Tpdu0dAnFDCgekaotdQ+qT6cZSr5hh+j
BgFdGzyT+hD5YuCoYVxkDKhxX/luLg6rQ3Qystu5v3OdAyrmM7fIb6b8TqRaACxrlQLAwF50idh9
bijbwvQQedN5PTvpNh5xvqy4sY0qknNnabMt+IUrhYuPOR9dq2UpGSNR2dJR5nCrd+20q2pnD4Gm
8euUyh18p6+rDDlObr9rC4DGRN7JHvrkYqBv7Qdzo9Ot62CRbTQ17+KJvjnkDeWDSXrKqvmYOdZ7
1HRH2zNuGa0FDjpaehxHytWZeRhzTerLTWnjko2ImNyb9Rw4RbmfK7nvvdZlFtQYgep6jF+GoMGu
wd1izLBqVlAp1OVw6l393VL9BpztA2kmX0MnP5+94Vuf1e+aFu71PowCGxmBL/rmrXPVjSYtelF9
c+tKTtuDfUiqEaVVdPJUyxgq86deMdH70LVu2FrOtzZ1H5opvWyNee145eKyyepT13VX8bjoPjJa
FAwktoCW4CS0lOdlTAuyXFOEK5U9ccg96HXzmvXx00iUIHMI53wajcd5qD+QEhsbQQOP9rd2r/No
GzSg9sv8bZEtRMaSVTJCINy79ivt4xo1ktVv4cNfsxcfAURfuy6OXc3ar6oMJzN2DPXHwMrjmbeY
4i3gG5WzOKkiv6Jl5/hxGpcbb6xOWo5yKYbY5cfGDKuDuVXDSRXnHJpSncls1lZExEenpq2A/tAx
27Simxlt4Jhw+hVZNGsHtx70jY1Chlt5Oibf9foWnVu0Kcausr0rA2Y/+Jg49vmM8ofWzvxSaF+X
rkMQFd/3mrM3koGfOKh4a6ZufJ7EqFax4LL4CbPkfjTOCwYPfgP1w++ain43zyrbg7aHY0LtbQ+W
T/7lh1Te3Wz1NKeVoG+X771oeOnsnjyiU1ExgpkbPuhYJYEzNC9FM50wj6Qr+Rz+llUhybDlI0T0
gCGppMvRDqDz0ZvPRfyqNeoBDnh8XkyeCFKRya+4yT9sXIhjbLyOI3UWGLZnkahTMhOmOoloHUh9
7VrxXMJkk0xOVSd9jWcBNVHNCve0EFgSjBmHKFPkp3CC56KSA4FB13xd55qHFI2R0goaCCAobSrB
TCJD85CFGNfiq7698OLLqXtMHGUFnW0fyAM4RktzBpfz1s2y6qBXPFrSCO9lZyOO6BHBzCQX1954
tM3pSaravtQnQL5McO9wbG4iLz83puGyS5z7WvARmmLnxM3OoiO2GXNb23cap5zIfEbN3mho3SoP
f6tJ4mzdM8/K49ua3jQtuY0VezcGusYumr5EdvZSL7G570Z112rp24DgMHS+mRwbgBQeYf8w/5BH
0e01rK7pYZaI44FoI4G6WB8LHI24Ff1IPfTM9bz+NqEfMG4x2s0k9yQ6Q441+pWOiDkjNZzpGXV5
Io6F7PWjO6an2EES5urbh9jzjSu5TtgRo0XpTR3b8X1Sx+Fto/NGkaQCkJm75JuTFssZkbvat9TJ
0m0WD8Xdgvzxw4xddhgk4EbKTpSPSXyZ5HIkiACSNqPWufuSItK6REWb7wtXn1EU9Op81jr3MC+1
uXPjoj1ByIlPuUzjr4RRNWzp1K1m2NiUTpO+y0O9wYLjSqBWafgEK/819NCySPXq1MySRFe2zFo6
Bj2aI7bIAasTlpnmIsNueemYuX4w2uGxLVaPQUgXdGtqxaNTQfnaCHz2RyNzIwaa6XsT4XYo0CtE
2m4xrGCCWx8XxlXZxl9ml0QM3X5sExSmRlLUaxF17RRCBFrB+mYyXL+vla3d9B6NT/MV3lpN8Be4
nV6/ILPquk7BwPXhmUYD4ow+krZnopxva2sxz5Khu64T5xa9fXI72lWAAB69lCimY4NQOpgyGH7o
0HFdGE9J0p2X4k2RXIw5h7MSch2mzR3zeJXu0zkCeR9uQj15cvWLMQQFP54MO9o5zFwi+7p0hjOG
4mDcwF4Z37SR2WKsnaleg6lRv5jq6+J59JAfeW59+sEeYqHlhaixeddrdPuiVkMh0iKhcefl1XTC
805Hcirt0obpO1acFp1jSjAAnZJL0roOUjDEnSMEgyL5AgOwW6uXmlUlChYFJHHi2KQK5FjadelS
MbDwCYLkxaHM8+vasYYdnMGtmenhEzDPfIfDjF0WseMID25ayi9xsR+q5Bwr1Y1am0mTKsLtqLkQ
u1uPCnfS6TgPd1nvnSA+egQjeEWwuMl0wN1KgIEa0WPHKT0pdLPXuNbcRzqD8c5cPM79VYw7bdR3
Q7HOAdCtgSlGCoqVM8B/vzXS9czSJLZfu2yt2QTRIstw2Mn4IkqX3TAZX5auOW87tLmF3CdzhFhZ
ee+eYImkvaI9O8ZkwAaU0YWya1rz2nKuleN+yOZ9qtkLdXFKAoGaBs5ZGKaKZQqRhoXvmHI2ONfb
jQYTs+7jk9N9S1odYY7FEcmS8+L3U/bKlsujM6J+K6enYim3ZYHE1WVLZ1QOKs4rq81QczDLjTdH
vTUVVD1afRejw/m/538kktGN5JAN9KWD5dfScc0yxUIyutvErOJLlHRg3dkXc8ehMwq8KvKi+7mL
yi2wEOdbjkk90Om3BZFRHRn/XzSJ/siEOyahOBtRXEs4N2nWAgfIGdN+dxb8r8fiH4YJ2eE/myxO
376SbfQzWmL9F3+gJWwQwzgbfndWmPK7V1UizLCxLoDF/5ezAtLEao0T8M/5B2TUYor9w1lhmpgu
HJZvixxU0MMQ0v+OjVV+srEKXBvYOijhwDyZDKJ4sT8iSJpucMuImDh/Yr7bbNWQRu/ISLhPmHGl
F7pGFeyoDqm3Q/wmpUajAhLPtRfHRa+0zVRUvvcqIc9kqLLsIenG8CswMccKGgga17RqaOEg1gsX
WrJ58RKtzTGRNaRW0j5IT6QZpOzZTb6A1wO2wkmJrBb4Cs3gFvxMFWZ+ZBuscjQ6xo+s9uRDQQTT
vRqK9D4sBliHBXLEu9JZI0XKwapOhNWP9xwxk0tt6OcOuVkSnfrG6Owd1kiKRRTtq/1gooM/yLl5
6vDLhyw1DcuULfvoMm4XZOaO3doPSJF0N1jDzKb9UvVVdW6svX7PmmYaOz3JQRtX9oxacK6mz1FS
vWcEvysGxCTUGhb0vRqSaLYZch2GHBpRfG4iGvUXaAXmBT328osZG5eZLGRM6BXTddg86bxzzd5B
MNF30U7EZRdoLlNwlgGBkkonS9MgOGUeSNebdB1941CYzOnz+EVmOq31Apuch7vXoAtatLWJhAy5
i0l1VJBExO/Wr4VFIJMfYeonbNIg5GVQLtlsrdSvTF1T7Dn9SqTKSg9dMLnCM7Cj2dDDvdOO8jYh
GuvFdcPcY4wtkCqGSNsBCtBl3eZZSVk2tfZ0pXpGEHQRHIKMTEniUSCtrP9ihXbEBjSOnOWm0WNe
APGGwYLDPL03evGWlUOKQNUL693sGelHTgjKexJDBD0u4KANPy00+xsfF7g6fcE9gZA2hS/izPkB
7zAT68rr86/N3FbaztahKbPtgQumLOKYuWs4VKhA2R4k3EilzU3SLkbLZDIxkUnrbnhPrE/9UZol
0A5rcDoE0DJt761qye8yJ1OcQxUQvo1tVkw8Fuk+TVBZKYXansPT319N/6MP7Se32l/62v4fdKzh
cfyr1fQq/0TpWf/670up9H7DPgyfjhWSpZN45H8uq/L/LqPChlRnQ/PBvf87sedfy6jBUiyJ2MV9
vCJ9/qZB7bt99UeXsANygIRmBMEeqmAoAz+voknn0OJUrmRRcdGreARPpDstSghX9KbZYIi/aN1h
GNyhxiY2MdVL+4kD3VwCYQ+0qsFapk1m9VFpISnLulaFlworT7ip897hV2AuipmdgUK+qEL55rYd
clUzGuish56bVudQZajRTfIg7jRsSY86sVWScX2p5o3TiMIKLK9Cv2/rtX7TdVrMyWTB8eLSFgVz
hdNzwm4TUYcBMRHpmWE0MjsHLRQD92ybiU62h3hNTAj2sSo4NeV4XTfGTkrNzrZdZ5Q98gkljzJ2
VbhHzm4Rr9lXy3JszAZXlDW3Rrr1eIRwbsssSREfJIl575XpcD51KSRdkJeK/56U6/hJRKTYpotq
ljq37ZezJQdjubFQD2hHB/VWGqRjbN4NBm/SL+d0AWPrNL/IDf1uRv/pq8X4rXsWTkIdViJb5c9f
bRYa2JCVbcH6ZCx8NnAkr+mP5vmIFiuzbxQLJIR28CadiJ1LvdUJ/LOzxKaaGh13tSgW1z88Bde/
X/xHJB+7/0/+Wxc1A4QqBgIGjkhCNn9+SUaGIyQePdRJdPwvccJMQVmPGNLjqTuiRHR3f/t65CQ5
FhfFUy4+gxjHUB8ysdRcb2qXXd81yXPosiXlFIJvhlC/yuz9ZPYkHYuHSOdqjJm5nPmJD9BXtL1I
wXGDLOKtYaZj4McU0A+TMPvFW1spHT9+u98vxTKyRrlbfJir1fkHAltbeq1t6CY+l1m5gHum8i0Z
K/ID//oT/NNlWH4IguBXQfYyftqfL5NQK6olShyaWmK1yyz1Du6084urCPHpNIcSRkgOc/A3BZfj
Dvn5Ouk4WWOyjAzN8HphO7PpVE2BEY3mfBzMLqlpYWS6fMY8Z2j7wqFzxYFAVNtQ1aWLvAIIO3t5
RiYbq1CcTtPVWvQZhMONVvisgFCvrTHU3KumpSKVBaP5iD5z1KPijJAD7ZtHSZVfeHiGhrN+Wuwv
FpKvebvQbQVwxSIJlbuwJOIwWJUMXRc8JEwq3HHJnwn65rDkx94y53DDpojljvAFeACmZmZ3o6mx
RnQDOQqBykTl7cFohtZNodXreXV0bOx2IZxvrBlyiJpzxJJkQfhS67WMGc7AAiz9MJeOUfrISeV8
JMUbBXaU2rCItULO0a4wcprTRmEP+aWx5IVBd6unJ0ZhBjbkvEf8wJ2Y56m+jXSjU4CyEuwl9NTG
OTzlEGCSLXLYJbsMR72yH+wc6pXvFp2SX2EuFfTCRVvVe3RrbXGulwVeAypx5m1LmfQIeYX7tig9
u5FpmmDLaGsj6a4XYjXUY+7Fqrkx57of7nXPqdSZmxDcc7GkRTVsWpTP6MvCagSBHygpTGNnteHc
n3VLNdSnJcXh9Rgls6VusWfWzCLMJk4ul77QxPkCZGz+SshIwUvp3JoURaBIc1DnbhPvuKJbbtKp
StxgSSz5dU6z7GLUIubn8VBJZK2aaqv3MMpSNWxUF7n9GdQ5z9wsttHayIvyRtMetD7znIeUJw5z
YdK7JEEjzbDgvkBQeWhx0Fp3w2LEE8rjJCq2beRO037Ms2HxDVebh6usJvZxRd7XWfjE0cy0j4Zj
IWcm9dcoXvgu4ig7i7vRMSI4bHIQryLqHa3bV8aU12+RS77r6EdwCNALul4yQsszB20TmgmiQAd8
2B2qd6j6rjYS+gjneSjOMxMpw8ZreiCrqaMRdEKUgbNv49G095VVwtusphWX3/Hluvt2YDaA4Esz
nW3H66aDXDA5xt4Bv/8MUnf5PGMDFWujfIzoKXgFBu6xZATOjDMMt0naSx6xccZ4QFcg7I5uZw1A
9iowOFsLzg9zg9CdH9w5jE56YWXudjJlsqC91Dpv27ktPT05Ws1hUU5lka4wIXbRwgI8Ua8ZIg5y
weRuPxUzbebEqxgNF3HMEM2uTD060Uwj+IXgIlLjYlHJc9VhxtkXae29EG8aVTsgX04UaAIzwa6m
l2Yf7LyO8dAtSGiPcAJxMnakE2DvhItzIdIBfeEAcFLex4xrtLPS7PUB4bFeXOKecirWo6pMgwaD
wb018H5RgmpsLi77DIIjo1dmvuA8bxh6Bi2D1JyXvJAD7PDKM3qs7hpJEieUkpeTpnIcXRMOIu9s
Yt9gBbIW+Gn7qB8YuNTHGlUz8MQAlUcGIshN6jbQnKXKrX3CMNmIfsX2+LQHWKZhwT+RABPYatD7
fTpIsIQQ4YnvHmSsAlm2ce00tC4bYnTSbV85XvU45dq4HARg8mSva3gZOx4T71SU9dCd6Gbqxh69
qO76VLKzdxmr2hse/nqj+rT1wrqF++OyAxvsiLrpfOIsFEUYxUhd4iAeC+vKm3C5USujhlwM7Rdb
r/EJI/L9WsgZ2a/Y6DmEf9qsOE1WLAxOHOjNUOywI+Vo3UcmSKKUj7P0ktvKJKEzcUV0GboawZzA
oMBbxb+iw6677w+HgPWFUKOuRQQBe8IwP71pr9YBKzsFSADsnvYZW0301WI9ZOgc6o53cpFY2r+4
Hf58N3AMwNkjOcrZKyv7551aQS2yNMvCTl3Tve8KVtcM0eX2r7/OP1+FQyKtHaw2GLHoKf18lQGg
ZVwNa5zMOFgkBSE3HDx8n3/7KmJNTqa2WM+kK8Ltx0NUXXLuyfKEQKO402+alk7yqLXO219f5RMb
xzIFP5xSzXAlNyfX+/kquCBHUJcZ7ac6c7YktVroUZg6eqXHDrGK/GMN6fX3i/6tTub/p7W3xwf8
nzuZN0B5G6rt77jdw/t//8NY//4fxbf4jbL7O5BFuuC/Lf7k956m1H9zpE6DUtC7JKTe5Yb8gxZD
MQ4JlGKcagqcPM/9v4pxYf1mOWgD1wLatJ21mP8bPc1P97wJ32+9Mm1VMFNc59M971isogZeiaBt
KuvCgOhyTHRx88OH8W9KsD9dhCcXiDurpYScZ35GmPWUmxp2t4YRKppoNOeSweccHv76Kp8WJpPP
UtorpglyMECqzwGOyl3x2Lpogq4O9XM6tPcxoTa7ZNA4N+ma8XujiRYRlOV/86b4Bn5cB3+/HExF
Pjp3Bfivf/5DMQRIRQMzPjXQM9LX3oG8HzVexeBmNjZaLEcfXUryi/p67S//sPb+cU2eah5rCUjo
065YdiEgblPnmtmQnbC5eIcubWaGjOYQLAOIDWAaZ2TszQesWfMvVuFP2933qztc2oMHaVM9fVqF
h5n4nBwjZuDVJgqdEZ0IHZXWj11Mln/9Xf75UobkfhFEzlG2c/f8/OEmUYhikSEeA/iZdoXOCar2
2sYn0HUO/vpStAP+9KnCRsBhwy0odMTDnz7VnKqChHdaS1lFRYhbss+PiUBLSGycXWw5BjYvLn3i
lh6OaZD87o79IZN9/pLVyEQGGUNAUpmSF/U8hI9MEeIyaOY0+SAuxNxMReE8TXVaBlbFwDhEJaKE
y3bZmBCYqpIazF+qtn2alyz6YoEeftGMOLkPsa+YPoqNnjTSsMPgKEi7C/02jAWIHGtiZuZG5Ivk
hqWfYheFpG8vYXeixkQgbZEN2jC61JZHyXb+Fi6Q6bdYwVHkGkqwXw+x8D6mkqAFBMwAPIIaW1q3
iSEJnTsKgSVqGfcCWSoj7b7xHlFIhB9OuZJyekwI77SrauOAwVlS9nVZ/kDLGWWlSzlI3lS/PCS0
eu9nOVsPcYPPaFMQv0217QgyCCN29GflGvMbwUoGRlk5KoNTbq4uE3vUyEdBT5LicImzYhtRrvQB
gz4k3QX6NnLEJqjT6MTbLkAxwXHWImqRCfqAxrTlUE2jz44RG8jR1s5Bx+dNUFSodyvcmd90B6bD
kKq63+tNHT/pUiX3OjETDpN6ad8vnTly1lVO9u4mI915Gl7MqpVWXwo1L9vO0aN8EyU4tJYljq+a
ztOPeSWsHo4JEJhN07jU/BxvcVmN9qLZq7Rx3A0zahx/LlF1IaSdQf6Y2hkJTPalYbYt2BNvHbzm
WXuT6HpS7XURA8wq4b1cEPZKpkJE8A9aLEwmjyFTFODJVRd6eMxhAW5a9GOvVZVaNlSBSZ6nZkc8
mjEPwCpIgp2uMFQ67XYwLGh3SSSWs9i2yiAKayeAgtGnZ904Le8zUC94lvPStX5vZEh8CPCbPojb
KR8zwqhfW4RUXzR9VVUSMCRxxLluS5ahUdlP+JcEsvCmBIyjnEF8oezOMIRjI9shxrYPQ9W45C4m
w9fe7UyUHFWLSnsZPrquBdk8Gq1FaGeh34jeaItfRYqsK9TP6ycpCizY9CZX4NrnYIMK0ZfZ0Vkl
ARcVFd7Venb3o/dQRAI557RldId4no+jtzd9cVfVb6N5DsjYrz3S7k9ANUaFQcu8YOZBmyYT2m5q
/8hA/99T1D/E2nz9z6eou9f+Pfmv/2lev/5M3vv+z/44TMnfGP8iHMQAyxGXQ/Q/D1NMgTnK0AsF
mCkAgax/8k/OsfiNFAvT4QuneSlNj9rpjwExkw2TxZ+DFkHaOmnwf+csRfnz8/1Fmc6hzWJeAYnL
IQXlU5EWzU6UtSxsYD6MUtuHUZR/SywPxj2xKPI4SRY60cA89YUmdIx4Zjc/LvTvjMPA6uL5up1n
H01uzHcRkzdzJ6CsnQEdJo8nJtwH4HBMjeeMiL2JDKvB6kbgI9VMsgyd5ehdFlF94CD0UGAvRKui
F+fAdjrdN1EsfUkUj7pA9P0ecqS5darC2GFsVhiQjGd6f8pf8o7YWLcfaQrVhdkeqiaNXieBNh+q
IOKnxMluWbSB93HsSQ9pBCmPr+TE6/aQRBu4vf0GljugnAKTeNYMYEP6wrqWoY0FXWstnLnmeCNN
iRwl7SOH0PKwHPatNfTmZvBiHMRthwmP9nxKwYfdWR2qOl+s87AFY45TLtMTBjGNuiOmQwx7c5zm
KnDaMO0uaMImoPVacaG0Cq1jUjjySWfgND0I2TfFYQlVdu7QCf0Wxna2twBLQJdwY4boGcbthynG
qgWhyGNWkquI+EngORjp39K6TNlm8M32Wf7IlBjtKjrqMLdRMbsLmXng1+ZIBrJiV4y31jD09fCB
jptSUGFgcqsWGbbM+9DQvhleqfXXopZEQnh8YQikt+Q79GWjBTm7R6VfTPCSEP1gQ06iy4RWILw/
bm+kN3grhA08dLXPFp5xoVwXHPAy9E0S6L0VIviBdPE+sovygrmD0JrJtjmMde/Z/iAVODl3aUUK
O2MYwq1mTPaXULo0ClucoUNQLwTTcsBzvde+l1hjQQpBe2wG2Z2qrLNQNk4NZv5dGHc50qOpx5eZ
0an1+94EgNRZmTXc2lY+cGvlpm09SwmrVi4h4Keybwbviwfq4N7lUHRpVyrud3rcpTcO7LLhliNL
IQ9jWDXtIzIp+zFcPPUe64WJEaAcqhfIIfjByQago4WtHl8ww+rRnyBMXbvsiqnfg/4AkU96c/zQ
jk4672kxYp8bnWJ8sxuZRn5KV5BKP3Pct7bGE7NxKtHF5wQ6LjBuKpj7fie11jtmY7qgeZCc7uBi
ROeLGEF3wSGGy+RMiUi2TYFsEJ0dsZxubAzT2VAxGFxcS3o7Ew3ITZX34kGi7tUwlNbzM+4frj0U
nBP9Fh/obhjz1VLjdsYRsivS/IV5JywHHJZ1MoetD5Tce1BrGOi2Luf40JTziCJVqyIa9tFYT9sF
I/jyCuyqGbeNiVVyEztzVB1jldbtGYmd8YR1Yz1xFlFXXZEjomNcXbR0uQfhy9iynLkXN6NRG9ZV
TnMdvtBsOu/NVGS2r6GQAEk2NtV9j4qlO1QEBBCs3a/65Rj3X77NU3vY0RSmQYrOwcu3XYO+Gme/
Hb/iAbLOSmOMrxzHGKxdXmjpM+MGhbmowPPVItcWfCkhePjzqLJ4/BUC6m8L7dXrSkzi6MmRUXEZ
1erDcSe9343ZCtLrPIE43VliHc+QliXlceYcEmCrbexgajF75nqPwXEuo+KRjrh4WuiBAtBZ3PIL
gy75PBl9B5SmwbC+Bg6PNb45XC3cKg46uirBDcbgOYrQPE/kWvlFQrbzXFt9xAELTzOArPqKJq73
RWNhrdCr8Qzt4s7KD6VTYQ13AamEfr624LE5eRA94RMsGTpAWuX5rs67BEB5UmSFP4fodXe0rssA
rBAjsHOygiPnIGoPkSdCuxVF3jIUK8DnEVcbl3uzx+BFYq2Wy3DHsAfprRbmOh36ZE0KMVDH2UuD
OZZUYPtUlbYiuyaiY4QxgACV8SWniNwmojbtxO+FjqFpCHJVVgpXQh1BHsWzPgoztQYgnHkNBmcz
1nymKPCrcbHsS4JGssJAZlPo3B11I1oEe5qlrZJgPtxVgsdJOg+m7wk0mKyoPGpT1pj7lNSQiwu2
ReNEBu4k9G3SG/xcNK4DDf7dTN4k2kgYnoEgTh0TXpaSjLp3LfqfAIiaPnSGIIrAT/bbHmroeJ7L
mGDGTWKmYK2uNWsJkeZWlpfXW9Ua2ptk4NVvmjGa6pO1JsmhVTJeJEah9G52NOY50u1nkuHdprhL
ag+uI/BmZFhjLmcbvGPeNTcKGVh/Ck3LGc+UZAB3Jqe2/UCW1N5rkwfzqMMQjCOqwetGoiQ989DA
heKTjV3PfmlO4oXRS7zcayNJfWi2HHg1gybgdeTUeM6VgMxSASIUDRjSSSc5JaqY9G1c+CxrgG6G
DM53NYT++7rlxSsMB3lrB23uDvJpyIEfcXBv7KW76iggs02fR+iqKgy67c7hOJ4wRqyLxdxEiuXY
FDGHc3OZ7fwU632Ei4WF5DTmPRx8KudBLnu9SDDlMLCcxPWiF7npT+DQ0109FTaTfXLAzUAkg3iJ
WtOp8MEulcfMzFXt5Yh26MyFgnDV8Y68R+ZdpcuiYg1Qk0DvW8dMH9ih0ibVcPNhTtWLqy41UG24
oy6v9MJJa1yMHVJitZ7431ojxGQAcW98zmoNZXTeT9GlHLT5TlZhiBTeYtlsZqIzKd+Eysl5M0Qv
XoykiUHRepZVvpTgd54yo0vAhazJ5ih/mcEeci2qkxuvios7Y0Y99qipyZl1XxvSTBxZORjBZTWS
ZsR2htd8WCVv6rGEmeptS5UPWE6RnyFy5u5vw/MGc42+V4TULjvwGwA41hBAnBQJT0Qy+Vlt1eYx
snT1hjLNrrbuEGH6j7kXZ7xPUxy99MS6vyjm06a/KJsXqlB38J1mxepH5MibHGZzaOU9+CzwiJsc
FkK+42wYAtyZevxCGNXC7wSU5dZwF5zCyUykz3apSw/rtufVuLdEDEE+n2Vx3ZFn94JiFncJ6S7C
3Pddwq2CtadqtszJmJ+OjCBJ1CXuAXGiaeTJ8NIrHXfAWLeZ3M2u1w9EKmvI6ID0wM5k6D3jiFBm
9sTwkANOHueN3JteuMSHzq1mpp52xVZgL9geUSkTzZdtgBZRi4EZaoatGUmE4Yk2WzvOXfGFMY3i
S5FN6kqQD3XvkqAxQxI2TAlycDTBBtj/h7rzam4c2fL8V9mYd9yANxG7+0CCFClRriSVe0GojOA9
Eu7T7y/VPTMiqBVv9dvc6NtRHVWlRCYSJ0+e8zcom150GkewWpIPt9FEucp2e7rqdWYaXOVSr/mi
YgtcYUIrhPDBpTnKJsPMOb1FiapLbzXNQvUFESxvN8eT0l5OHiJdOQWUeDuCdrkMgAM9B1WLxSNo
F/d7TfFq8HM2jf2g9G2OhnDggLac0kngC0aCb2NDvAuQVGU3C7N9wVB3fKpEr130tFCiHY611aeZ
T3WCJNGyRWMH8y6bKexDHX2aPojV+4Du6G2jaO0vJ4oH9N1UVGXWMndcK7OiAoXXDbNbl4XJfkGm
iF3vhsC7/JaKDxQhb0A6Dun+OXSAMgWhvaXYaV5BnKCPRfvfiH7lKbikLfZSSOHqECg5afO89fZ1
b9hfSyVNrsquN1pUotShW6dz6fZIuqnjM2pekPMMp6Zm0ZEvRiutzeycvBrdvAPoxeha0QJwBWXb
AFjCGA2hj6IUzh1ZuvcMXqDcJmPHlugM7CPATQi+FyOh5uWT5faP0Tw4Yjd3yPTZvXRwAbae7MDj
CDZ/JIWMnK4Zf6Rq4pX7HPOibNXSX67pf2gOYFprEOVlNwot3wyVE8HvGwnsZzo9i2qtTnmONhK1
IcIV3UF3cRssG075uqgKRAaQ9lulsxU+gP2nzpjBiYtyG7Xwnkz1zoi7cjdzsA9nnmBReJdP4ABJ
5QKtmbZNk/K4jMphWc9pTKCscjW4aZXc3Abt1L68uaXf/VU/eYuwWvYmXydq2PQ8KNma0h/3eJg5
k5eRARakNVLI9J26zas16gkeplAD2sKeAgcR+uvIKpBL8VlrtQ1nNKKD9QiYNarOVKpP52068gLu
SrtPx176kHQIzASZGZdrUMOIXtpcootgCv+srcG0TVrUqgpjke8GAPrxtFEeKnsnIoe3XHXecz0x
STSC4owBzKIUzij0CbEaoHiB2YajLhbXGl0ubwnwbkivrUkYRSiBuwNi0ckUhuXFx+/ydOUcB0Qm
y0elBMjoYjTD5Z7ewQ8nLfL4aCYAThs1qPr2zM5cNGuYlauaukkPw6KLZSw7GfQNBIcO30YAKh1F
RMUiawwmBOJUoyo21C7jc/0h+ehvin9ySIr70ADoX9gGt87j1+Vp6BWLNs+llWL7AiXGuLOiqL9S
I2E/qvOQ/yToj2sVRH16Zj8uekUAb4m1Ggg02nUgGpY9X9QKRihnM0YKKF2k65RLxctoSaA75QGi
V0ebaaQFhwbTmfd5sntYZLqI8M9oo3C5WnSbS1utPHsyqSOkGQ2MEIgbpaI2h46G1KH+/ePds7Ai
pk1JW8im/0ZLDIds+prHa6xXcZXHmktu0xscOzgtcDAk2TQ9WX1OmsX4zn1gRdZnhKSC4sJqnOAm
Boz+9eMHOdlePAdhV4OBoiPCIjurb5tzU6smSMda+Trp6PogbzBzhdDQAQ/XKpRpSEOZfXZPv/OW
beK8oWPETNdquafjAMRN6g6Ewc6yPuclmCptHSc4XPhZAXccmquLPMkqbbwwv/l4wifv2VINlaYg
SFfym5OIh864vANH+Trrwd2p1kwLKoZj9hJGJleYjwdbrC6u3JYmG2U4x9oM5y021dTaQh1NDToZ
99MrgYAN8hmu/S1roXI0LpXBMwMuopIckMOLUEvBlxkuB6y8pIt0XFfRfXWohyYWaiXn4/nJtGzd
cfhGZTkYn7yTSOvGWVR56KV2KXJJjZdo/my2kbMuB3w2bHU8d3AuNgx1agaUw0naEtj7RbC1c3zw
euRd1w30w+8ZF9YvaOFtqJhYeARRB4roGMVnIu9ipzAoABduHBqIV3KTZUSgvdHQxZFwRmX4FVCC
gQ8vfmW6PZ55ae8MhDI2QGH+4UxZutBEE1p8Ooqw64nPAtIhujNZRoMl0dGL/HhDvjOUbcNNoIHr
AL5eIncGdZjUmEsAzlxV4r9OKiM9xeub6X081AnEnfUDMEFaQdeUDGAJZkCrxUpaw47WyJ1NFEGS
wqXgOXT9dVJbM2L3sxPeG2Ub3Mw5Vy24gzM6Xu6Yo/7Rm5mdofk8ZsPm48c6XQFTIrMstq0J0c1e
BN6i690qaWNKxDPXOjjJaOq4Itl48ld/PpTBzuGKTJJwstjxnEVjEYXRWqv7JwwlnvpcPKn8+s+H
IXnl7NI0afK1mFESJ2YFwhoJEC2h66tlqMcnLt5wiND8g8WD2Ac5wGCnsomOT4tY4F/dpxDOhjaf
ENifgxsIBSOYW3718axOP3kTkqLkDsINAG22GIoCS5Y2uEuuybKSHdVmvu+xF/M+T4kx9DfCawtG
ys+PR13cRPjmSf85HECMsEGw3T6eIOQ/JUgMNGeJcB5obu6aN4MlxK3XduzTKBq+zHEDqMGlnQOc
OT+TKb+zOx32p8vVANdvcuXj8bksDy7Ok/L87yv9zpFiMWUmc4Pcznmgj2d7OhpTBQsEFcHzGHdx
+CMiVQkoNwr6fdOTkisUvm20rM/HgtOBaPU5ZFYQCDgFJZnqbZahJQDpkFGh0DmPr18CjbN/9CXA
XNXt13TcVfXl6nVVOcaSaLmu7blHiNWcPtcjeufoGE+f/3TpbPJyk9VjOqcpzNB1bmhoFUvXJtIs
5ilX48t/8m2zESSqDWAcEdtZLFxmWWTANX1S14zKK+qtv3IDN6Qk6n59PJ+TxMGm208eSNbPPY17
2PEbsiIFfG4nBQNMLYFzPvTwvM9FqncGwV0XJ0Jybfd0kM7Jp7jEGhxhxqJ4MK2ofeGLMrd/PBVX
3uKBmhCisC05nko+lEDmWrj1aW+E95wvxVXdiXN32tMt7cj10sHbGgSKV4fPN6g28tsYtmcX4E1j
64ZvMrf+AhNr0mcPi9NzOO93hzNl2uqQisDHOZ5UMLVF4EyUSpH/mp4y8Cf7eqJUkYGs23y8fu8N
BXyYTJLLtHXysRo15hy0BhT8qVOkATMvRh0x5eJe1rF7jlx0siUoP+BraXLXU+FkLe+aMHcQO8XG
e4UVkblVuP9t1IjN9/GUTkYhazQBQ3BPZz9YmDQfxR+06JveZBj0V9huLRVXv5rcP144RmHRJNSR
45gz63gUUSW9Yjf4PYRc2oedkDQHbum584lc0qzPlDtOknBGA8RBECLhJ3VcfLGjMFoE6bAecuI0
/mwYONDDxa/xlujptyd2eMaf8701hCUEnoSTgrxuMZ6aJG5NS91bvZaUFRuH1NFzk90fvynmZTAd
nac9yZkCrjYlpDHMaxBKn67UfOQ66CIkhBzKn47kEukgeANpMbnzy1TgzQc8dTNA3hiWmZ7XAvL8
iADNKnFzrzkzkHWSyrAlZGaGzyXoGv59PFIbYvcC0FWGPWJ3j2jkdRwEODiBRjhUrYE+9TBU5W3l
0ewEvW9kcOumBHxHoyYohkVpgtJfS66KBLaqXKlTLg7gG1pq2UgCbbBOEzei663vVmlLUy2Erm4c
LZ9xg5yoHVD4nJ5sE0GdqzrA2Gfr4K0D3s4xY5ynSXGgw1pc/qMU2ZJ92tJp2NG//FIHg4E8YGCF
31oLN6utLm9ZTyPEoRtq6iiK0LzBKNZSi/ZpmCs3vGk7tPqh+KsGxmw69lotgIaDN2rQj10zDJKN
WRo2dWWYmL/nfrTzFbF80IEE2+MOs6nSRaip1b4nsKFoWzmCos8fv3fKDlzJqd3JOsxiH7eZ28KU
wdhFhOSwbaoUNJ7O7uPTr9N9PUvpLlLoBaJ7/M5xaKtUW+d4MN2ScpKRjcFN4QlyyEEJbrSpmvd/
Ni14xFy0AFXhLyzprYsBy2bAgwXCMLCRtH0ZPQhHWdGfgxsvgwCjEEipr1Iho1q+LGAnLtquFnCP
VTMapOIxadYMSfnh47ksTyBGwS3Wo/ZIIKAktwjXQRbrosXXit69KK8gACI81mbSHDIHt3vmovHO
lLih8YGS+pMIL9MF3CREXJZCwc1CMTFf41gIaVz+FQT+CKv4WOb887/l3/lZImwB6qp7ZST893/9
e6SQi9/lzXP+u13+qKOf3P7f198Go+9Dujj6j80r/eJe/G6mT79bkf31FH//yX/3N/8mcTxO1e//
8x8/S1F08qeFqC2+5XfokijxAZKRVXg++fN/QRhNHcihrLw43DeJ1ZIj/18aNzRsgKDDDnoFvhO7
/xPC6PzLoJrpUpxHBoVPjL31nxo3/DxSDcjflHUMlR/8JxhGtgYzOaqTkzDbPIIMJaSa9B6Ov/FW
WM2YdIq+jg0lR7bSAEfXRbhr/C6yaUBABlftBO2wVs+ftbxo1bXZJnjnuqHUfrM0djWNU/iigZ2W
7sro3HzE/GMUtAhzcAPrMuQBroZUUfW1g6XFT3dMi2A7NinhZSVE5yqXnlDiLllH6L9Z0hAteKKZ
kHr+CJp5yCR+p5Jycq9+ZXiN22MOD7fW8CuetK4uftp5wRm5Am0coWCidR4eIjfogJviIXa60cRX
aurGDuYEHk7oSnfo+rwYeTP0xtqrvXRTC6Mbd3nmiPbTGNRwTfMksgy/bhp9zKlCpKP1Ymiip2yg
d2JMr4U3NuqdS2PzR0KGowE+n2gLjCsxIiPzuc5yUeztYqz1i6nDzhMUfoDQQ+b1DVYEinCBqqxy
qPXfwbNMjxnayLe1QMMBxOAaOle4cwot+tkq9ucyMG66EJkv6ukHHXnwSVVXyWj8FnF0X2cDoEq4
01DHBcDQotZUcPQIX7pJea1AQX+aUcigYts2BykHsrGkuneO5DWP9SVITUSp46q+blPzsk/Cq7Dr
nsfhhprhtiiiqzS3/bR2xBrllwlNTirajRk5n+zOOnhhsabOeUBdejN35s4pwYe0NrCFtPo8zfV1
xQrr10pe1pdD097OU4QhwTTRCXGG6H6AX4/zxiyVsDtxOY7tDU531rZ1TGR2KVhsEBJKv85mOd5Q
JDVv6Jkf1A6CKBuDi8QuSq2HgYcEehF+tqPI2DWRkt7neg+2dOp1ZBODXThgwpGPU7gZXVcKmZtP
ndJU6z5xklWuY9FEV5aKdhdcZgli/P0EnhTnK9vbUeNXD05YPFCp9vFy/FylWHXSyUKjpEF/Hk3q
sarX7lxFT6hml5e23XgrbapdqfMdXaneb9tBz6+Aypnj0Dtn63RoDoNSA/R0yHQVfTMElyAZbsLC
TqwNwsTmYxl6CoLKKghcXxt6ELpsBDji1S62mk+xOTcrxwmKbd+MN7EjzY94+0ihlze9oVZr3v2r
oHbZRDgc2dOnvi53KFR3uIR2xQX96ycUjbZ5qHSrPMiHOwki4MjQzDUEGPZCbL0Si5q9lVZUpet8
EtcZqTRso+kyysR8FRS2sW0F/3JaPFtRirXvBDUnZa/W2o1B0xsp7TAZ18iP/NAKzFCKOv6BWKtZ
YS+Z/HIqkSIEac7PSCoZh26oRl+mnJexl8ZXjg03zZYgBzMdd+CHaywxRd0iET7rEbA5s1rN1dBs
20LApcFAIiF1wW5OCa5bgbOPDqrFZ1beHerQZr+htG+XW7Mdn1Mt+zUYCGFWXa7doOiZFTuzVKYD
QFPtIskAmKJ9x9+mke/4w6AqSPfBNr50Qr0LL2Y7ite01VF/LDpUPbthUwjKe1vdoEjsD0V9MQE/
4GMrhCASuDq6DrMHWAf/orAXB1LRJL/Na+VFU8Rti0ylHdgAaY1YoT85ld0jfmAo/0fjY4p/DLxu
kEFdR5WpzNYusfagSjv0xvw6OXi9/ciNWseO3F01brlPNDDmsavmZNRBYfxsPe4C6lC4ML4b71p3
tZu4JBSmsYe0KTL9d6Yd4SNZ3cRFa14Rz1eiQn476xP+EELZRDRA3WrfmSDReZshYg/UwbWXIkHX
xc7wGTD6+ncz5MFLEznfM0/ZGL2Hsr6R5qtZrdztNAZfgn66hsmu7EdclZ/0AiSyGng1IvTGDeQY
A6PGkoR63VY5VuSBgvxnMQDPtAD1NibSGUVyh2LGzZSGKNOX4Ga3vYPrIvaL7CwJLYMVh/JsLDU0
PTwEkbD2q3S40pL5GqC5seF74rfsUf2iwcZfm14bKfdaWFtXXOozQg0yA1VSPiCr7ruzyn+0CHYg
g+4pEIPcCBmEVkWcu7Ju0IkADht0rW/jcDzsqpqQAYOJBm+9JuZY/txyYIRlS1cUg9zAiL5ZwfDV
sUrnMMGqKupd6SLY+WqQkbWHGXW1KZn3gLXF15wCwgod5X3RHKx5P3o4g2IwmNZoAqfIaa8Ni71f
1p/DRu2uwmCE704VZBPp1RXQrXEt4p9EOvQPcey+Ri/D/GSMZvjL6H9nVbYxYGXilN226V1McECn
4t7rMLvXRnwH0wM3DQjnVX0b0wjDbcVWv1std3GvOGSR8cl2n6vO6g8h9kuoHu2aObiFQ3atlqLd
ITMGH63Ew5dOYfnDC8VtBQcCEd5rwHiXU5Ldp/oeyTxQVDF+uJdoUa9HoyAPKP1IHa6VWBzCScPS
WlOeMLMCKa7c1h09zrBo9rke/ib4DuHege2Gs3uEiYaZbWnbHVzlpdLuhQRot9mW5OBL7+HTktiY
0Bvwpbwq9WR94cLMYzwahzr9WREny+pRN364kPlwjV01yS+Qw3TMy1tyg606Dmu1uUbzbD3CsKqK
8JFCGZ+ZRigCx4WJfdtqWJfGOxszLuUBX74vtdjHlPXp5RGSAz+cf7vIpiPJgDa24oux3mbJsMsL
cWPPBJ/vM8qXgogCLn/Vo2XvuDdc9a75ZO/IJ9dZTsrTuLt6Bk4nkLEvCMZx4qdtdRHG/WWrj7tO
qy9s52fWWLfYY99FeblJ8WzKpb+Yh6uz8s1SDrmBLbpWqxopAcbtvXedCxkVv+Bj7tu5RnVso5u/
GhW1c12P7wSgTCcOL0dwwetmtjdNADNRaTeuUh88aJOrIBz6nkPbK+9n9JnNyETUQt/i1QtG37ut
kMtp03wn7Lu6jejnhCXkvijRr0F9ATQe0CoAYVPdJ4jMpbAlHHc9WOCWbSRwfKnhswN5u5+NCwsh
wbE3LigG+FrFbgEMWsFJvBxEhmJsMF4AwbgdRrQ1bHTUO152xTEczu39XCv63jKH4hK4SbwLJ/JS
FyR5jalTmXR8+0X3tZ1MYw/GFFSk7SAkg3BI3NzrQ/wpb26dKCl3fa7VvqjnW91tr7Smv9K7TWO4
qAo7pdqv0hw/NLVMP1lGjkoFHm076lnuGvYIeFgpwVeaL86U3nlYOob8ldVgev6Q5w/Ask0M0i2x
67HwWaMfiP9Ic4XFMrj8ajpgMPVQIzTrW5x3fH94S1yUHX4IaxPjWP4PWbT4aiIEezkMLbsbKggw
D5u0BzMuzGb06DnS7b3jJF/KMCI9HIyHYIo2UexdGDX62U67N63sUWfkoomblWIDXNXdz2YsfNSS
MUvUb8zuvtbljqeeUwljC8VmzVkM4DFeA0Q+aLEKbi9kYVBFTzBHVBJOjDXWD7s4LqftHHabgOR4
winWG9is8bjLbFzIM0DWEscNINqPgnxbKepXIybXHDUfV4uH3CxvEoQD0VE2nlq1+SL/lt1knzEa
e4gT5btnpddO331SNPWlU/qnAYnfVUNKsPICTATr1KQi5Cm3uEw9VFOwrbFizcf6Ws007I7ySyeW
OrcqsO1Rf9DM9mmEG2SUP9qMz8uBTItMypWa2ewA+7vWjt880Mdu41yHAo+fuTBw7fa2ih5eFHH1
NJbBjSmsnSiBVibCQxa8KaxN2KnG0+BAL7FtJdhYrjXxd2tiLpJyCvTVtRWl2V6PzY0DmF/FUr6m
8mpPfh7CtUzg3mCEteVSEMN7GS9A/3zv+ri5ivSx3gWo8Fdk9MhkbLIp3gjc8zojuw+DS68wvlFx
vJImw92IOxMEKPyeVR4WHGiGjT28oMsQ7SYlr9D59cadtBBAkP/b7Np4vRZTu8Ob5llHp2/U8RyH
+uESHXGeRGcOLWraHlgilk7pQ2V7dlrl0QscLGb7C7vU8B/MgDvaI5YaVwECviuzgrSq40KN2+it
nWAanns5zfv5KvFwlZwt6xJNoeTKHsmuTavaQfwjChlkyigWpTr6fXC7BvUCOZ6NjreuA5TzMiqH
rYPHQ+zECGubNDeLQ4BXcECmQpTZ4GnzPUvtDcRZLFiSje4AWJSaU1Z2QCvwMppvS7VaOeZXGu0b
o3sJS2Uj5uI+nnoEAsWqLBuSP0yfWSOzuFVhE+RFV/oWmXEwkFWF6v2sYydm9TuT0y0N3ZWSdr6a
J/Q8m2vFVj633a1TjA81IsxtyGUlfB7IJ33UrLGVsq/TqMdLYfhc9ka9hjzQr2bUXx+p7XM+GM2M
wXl4k7SAmYJYebGNcaNjZQSleAbeGU5Xtjbim4MhyKRyeamznzi5mfAVcNOhco9XQXARNC3K76Hh
Jl8ckdJscc2RXByCbPAzi2I4zGD0x/lTVHoZROui8swLXEG49cz5pP522kT/qQ1diCY4rh+Y8sT2
c1Q1+XdPxaxtbWRd/tIEBWG9ThKOl9zwpgdzyhysKMJpqq+jwUv2RieFUtHFwrgcKakamPGrmCoO
Ctptzx1OAYGotfY6sQ308cmymme00xBl1V8FWp0gpImYIt9GgfBVxFUDEzlwZqHtmuEiw6XEbNRL
41X8VRXC5rR+FYWFlaBgCVFLxVhHiseqZTBuHbvBszp9VZfVI+3GfhWcldKzeBiq341XPVrxqk2L
xh841lGZJjRrx2ITNSTJeAqbGL24ORXrVfwqd4u5M1TwKm8CBPMQK7qCJZSRXfUwAn0FKNdT+Cqf
S9iHvxCj4+uLV4HdQWrtmrmwq3X+qsOrGwKn6VTK887uMHZ+gAnBDQ82PIaKqA6DrmBWBrfIeUDn
mk0TS9HfZKzSR3SorCf0YYcXxdJQB57Vxsu43BVpvFY1NR8Q0pI3i2HE5gZsnJWgvmVmJHB6aaI0
NFPjnpEHANCN/wccRtyFGhISs+e6yUW5sT8FiG09usmM7BYtQ2jrWmUNyiFp4bOvuxGw6ba1iwEN
EHXO040xFyMucXaMHaVDxfTWNKuMr18I59ats5EyU1WKKzJLV1/PmiPKdTpyWK7xRcpkHB8szMJj
LXnQOrpIpAQeVikVVHJE4CBQPMdprnzWmmwKLzKsitWHYbBiGfVM9RttRg02AIxZbJiU+Sem5Rkb
MM1jUPOaWijrSZKn/oIl/FGt9N8rhP5PU6bVdarP//9q6FMRd79/vRK7/9cmj5vn7nd7XBzlr//N
75YitBIrDw5PowFogJn/WyxH+xddb4p8ICCAXQG7+K/iKGI5gHot0N5ACWiCaPy4v4ujuv4v25BN
Ko5BBzEx64+Ko8uaOhVbCe4EZwYOGzjtooBv44tSZzpmqzxLvwXLW2CXXdhnGmuyvvoGp8zM5PyQ
PZMFDrTFWIK3HTzXGBCtb4TuA+vH84jm5HdFiJIzT40PmuMAzujtxof8YEhBhvLuzbt5B82/7FIw
PPo5/M+h5wuebjF8Nsd5GQAZ9gcY8xslx+QaPwbDNxrMuz4eSq7XYqYMRZuXYeiL6ouhDHgQuq6M
po9Q+dbM58fBJkeAfQib2WlxlFRQCuz0+NvHw77zGllf2SdDjYmlXjQuG8wtrCxXmGGU4IMWeMoW
ytg55PWyVSbXEWklqUWkgt2RogNvXyOsKXt2A8vyVe6EB5xmiu8K467wcDIPapqKnx/PasnCkPtG
wv/Ax9ooOYFEOR7Qwx1PEwOWx17XU2iDAbZXqINRwQ/0ElUkOs/4KXM92Qpdt1+QEP0eo6i5RQWg
ejrzLHIJF2+WZwHypdm0E5AIPX6WlkKHo0Wh6ed9jxWi7fhYot1ClkdupMdzF82DdRm01zjtansw
ayuaVfZ3rC5CX1FFvf74cd7Z0kdPIzseb3ribo7rBCxjw7eoftPZa5/VIFQvVVrN0Zkt/c7esgCF
elCl6PLz+R4P1ZmyJDE28uuBKIXqz0NWtfoZjMS782FVJLAJexJbdubfzCdzqIoUBfAcjy/1EsAB
NQkniXaIOlcX/2Dp3gy12FRm0LmjnWChDS+Ns9+JKJyI6hob+T9U3/tr+6LFK8FnEF3MRdsJGU1q
TEQkv6KUBKlRra8GQ7h/vBUQCOPrIK6BXgAGdLx0yK12ZuW4pOtU8vd4ok97WJ35nsSj/QdDAQAC
gkG/jzaK3Cpv3hIim6AUTKfy8yHvPiMmoexm7OI+h23Q/CGIRWqQkeWYEgENMHkZazoBuIQyAcT3
AWXQqOTuzY3uHBBoCfjgB/Pzsd54PRo4G44nNNkoXBql9Dh0dO233RrJoZ1tb63a1EIHRFl+JHof
7P50Ax4PKiPNm1UUo1PnuEVW+BZqLhT+uqcmpDrdSss8+8xmP/145asCzsk2BN0ts5q3Y5V1PZpW
Y1PLGNBp6kYP4VOzC86oEJ0eDIBFrdfd53EsvHJo3szI0FwS695qfeqa2s5oK2eHUhF0ySFnGTXF
OoMEeOe1oQEpdTMdyTVYbg4L89wISXnqfG0ty3FzOawDHNqvUNafLjGFEhsPMvWZQHgao/iGTbmI
EB+NEyKZU0ah4eWR8FPPsNbYr+WXWdl0vptozZkJvrOg0hKGjYkKhgrK+Pi1RVHdjwCLmaAq+tvS
asSDOiO9XFYUWDE3c8czc3vnqOWUtcg0yVt0wsgiKrZh2o56HTc+BFMDOlVXQKqya7TuswFpPEQ+
9GRll431XMH8zddNJ7p7Txvq+9irIcl+/InI0Y4PW5Jb1piQhnyp6SwiZ9wVqZNnXYPpNsLLK6yB
NUgkXZdCIEEP6FObTPCpp9HWEL1KMHw+sxzvbDDiMjEbdX6pmbGIC33R6kh7ML7wumCLhWmFiybC
bNwpn0XiRftagPT+eM4n24tqMCmELuMeaAny+qNPFQV0DWfCVvhI4GBF1sc0YEuXi1tZ/P54pNOX
zVDw2UASMzcC+WKoqjNC14YxRzeP+6SfO3pw4dKv2jd2ZyDCUg9A2kowYPOE0e9aDyJn7w4mVvPZ
UMf+x0/zzrzB8jgIIkt9UEBki3kXGdrweJn6HeT5FSb19Scr06JHEGvJmUPl5LMC7CsZClyc5DZ/
lc9/E6fmArVsKHSdX6lltGniBEFAJRyfgohKSTgJ9+vHUzuJvowHEBMMNRBn+t+Lz9hW6L83ARGj
iTzvZ8odfQvXQ9l/PMrrCh19LQxjvGp2alw9XhXE3gb5pA8CwF4D06rS4ErDgo1SJmI+fqdAIcId
vWk26ShaiaeIUHoJk42DqtTlULndXa5AqaZKHZrUYLp48/GzvbcClin9M0DwSbzo8cu19QykbYFO
qiT7YUFgjNu5zKIz2aPcr4sFIDDLFIghwIbJLfbmvcYClZnMwrN6SuMqWkf9nB7iOQ0Dv6rxb8Ut
M7luCam+Tut1ZyEWoJzZxJqcyMkjQE3nPciwveRrhbjpamXQt34YpTpATzvw66Ao6R/o1hWGsOAQ
sgj7avTsnSf2qHfXDiLfuIhn+PrcaLsKycYzx/K7ywJPnlWRufsyouDToGMkKfiygjKmnVKp3BWm
Qe1ow4GP2UHpGndUGputXqAZP1WaEpwJaieBFOossCsYMpZN5rjMP8BrYkDhyK2ZaPVtxWqs7HRK
9wJs9susuCN7dNbOfOba6aiGhcQqlQbDoLm+FLK1hToqYZkNfuAYX8zmpig79A0VvwA3KHG3kBL2
mMmvx2jC4QajwXSPLlSPQH6Lfa5F1zYP59uPv4R3nokuNTUW1O4d7tGLLyHytDFSG5oeVmOIA41u
/aattPpuNkkhlGSmFTc51Y+PBz0NeGxJWMPkEoBcYQ0ffxhTXQzY95aqX7QOLqAvqXR/rPINR1v+
p0emlLQ34M5ybgLQfMVWv/kG88EswHuls4/yaHOP6CkOkgXkkZS+7Q6gqHuYDVM/I6p7usPloFTJ
KHlwfiyxtJoZBQU03QkKEauIPWOCB23b7rKpwj4hL9x4B1tBNfDBFtNNp58F854eXoxrkjBxsFDZ
XlYo6GJZILTj2VcRbsJSegivAqdsvw1Npp8J86ehFO4XGQlkD7nCyyJalVQyH5snvEmt4FdeBPHn
QhjfPt4wp/MBBC3hwoh0G7BC5S5+8xYxiEJ6ymWQQRXNQ60hxqOUkfEzbehsfTzU6d5kKG4BKuR6
xESWhJJhwpJCi5LJ10ST7e3WrFCZ1mJidovCThRPnvvHhxHoYYRLMFXkrIAxfDy5gXkBrOwmP0DV
fGc0tXKtD711JuSdvic5yut1C1VzkurFKGrYCKPK+NCVFO+dBMwMwjfp9uPVe3cU8mPw8ZSk8C44
HmVGb28Y43byM43cJW8T+0ok4Xhmz73zjtCQQJsddDdFGUf+/pvtkGLQQXUN0eoB1sW+LGspJRXU
n0wzQnwAnYcza/fO9tNc6tFUGJHsACJ/PN6YioSOBePlbqxcGomieCAxs8JB82k8dzy+NzmYYY58
S6TbS3X1NuuoOregn5Sgi/yEvnGihi+qmtyxe4ozu/2d98W9ipuEjFTybDqemYb4ml1Pbgfatva4
M+Fu0kW12H28K95ZP/ktacCpJdlIXawfmjSUKBVL+Dg1/c6D2CTZMb51hKSLfzIQlzTupxRol5tc
EU0DqdIQPpKgxad6KGAaU+46BLP484jEboBwJs9xOJaL8qPi5n3sBqrwVU+r7ozSMjaKo1QPYzUa
Z97Rq5bHcRIna9v/PZZ+/JJmM9JD1+HaXVdOeOhBNTVrA1wzvOlCC+6Nru3tba5oGvKVXjMXpFHV
iFxd4ZD4oWtVemsHyQyMJGHbzLTc9K4D69W7qE/j+V48DkpR/W6sXtfRzsonx89nNFj9j9/NUrIE
HT7MMuDXQs0iDcJL7XgaShMlUa+UvY+flboBMtxei7Hrvk4wAzaWhzCnEwRgWHJzVg56Gwe7yTGr
f7AV5WJK5RSqZ0sulZi40E5604MNAr8V6uS5EG3EhaQynhnqnQ9Z5nlkOihOkFotdv0EnRimMVzE
OqvT6wJ8MXDDUKkODcjwVRUZ9Tn3lndHpKWA5Db+CycOdVbBK+jTrvdNyib72LDFDgUUYJb4jWvX
RlpFdx+/03fCh0miQn+HJIl+3TJ8zFAITX3CPMgrS9BjEzA+3U7O7Jx3pgUriQ4SJA6SgKUoSZdh
rtgPmNLUCb6SyZCJyzpNmt2sxs2t0iIJ+/Gs3tup+Lkg8EJ51WE1Fzs1T/TE1stu9PER61chxmaA
qXRg30lSPgLzUJ5zA5F6HxGA4T5uPO+HK0iC/sF3Tw5HjZ6TgLKTJVf/zTGH5pSdIX2BBZfdaZsm
TYu9Qk0dQREk9A6jmUW3RuH2V5Me6esS3/VVh4LlmkY7RtqZqO6Qt1OpQE4YWwLR2EZDC4a7D0s0
XfgU4SvQp5pdXZw5nt8J97IfBW2NTAqu8XLjc38B+6IMfuVOsbrCtWzcefmg3RXFMPz8+F29twPZ
8XzS0gkT2t/xGnlDiOBqnrNGEcCPqKxqFOascPsPRuFjdmn2qYh/LPb5oHjurFeYodHBC3ZZm5SX
lYf85MejvHNBpF4Ar4gkkB664y0XrogGlRQEMe48tH8NWY08bj5HQERTlPb2ah56Yq1T2H2agrwA
iwt38KZv1WzvGfaLOqDCa5GRbCcnDe8s1G371USVYzdqav/542c9vTfyqNKgSn7ggJflN/tmb46x
ZY5ZybpT5Jj3UxXnhyxsEiBjQXAxZIBghVaZPz4e9N2N5dB4RTUB2pREJrwdtEbepy+9Evxal35p
wPivVRVAX+jN+ebjkd7dVm9GWkyvpcKZqCUjFX2BoQUY6utozoYzlZD35wPzi7a1AY1jEWdEZ8No
dRp8Ul03RCZMoAcZI022KnTcrc+Ek3enBM2G0gedYvyOjhcvSQOBiyVBLR1SbTtJ7F3TqtWZKb03
iqybAiWS5fpl9lo7IwfG/2PvTHrrRrZs/VcualxMkMF+UBPytNJRZ0lWMyHktM2+CzZB8te/j9nU
tZQqC5lADQp4Ny9y4rQodsHYe6/1LbubNpZSw9aYkyHIm+kjNtB7F+7Ho7x5H3ND71rDxLpSUsfd
DjWYqn6q589WE0Gy/fmj8E5bGsv02qLloYOw9HbqoQxr1iFxKx4DcKOx5eELAhmrzsa49B6U9I2z
yfTk49ToxT1gYe0U9UN6bpWz53y0QqxPxJutIIoc4p14B5hCOm+eyxEBl69ZndrMwihY6ad0W+rJ
w2S4ck+EzvfRTDfVgIA87bslcKY0BhCbflAOvXuPaRbB8WGjDVjrzZM0RIk+LRBCCZtsDvZo9EEN
ifKDr8hf+E9rqhpzLQOMFtAAZCuvD+M2WJ/dmksOzt89X8o4v8nZu17yre28jQCfeJZ2sbvNoNR/
IYe+hGrueo+Clt4LbhDjo334ew/dj7/Pm7eVJHdXwUVVGy+CNjVILgDzDLDAwvkn76rl8xGgRS8Q
Oby5wnnOtoRRCB+C2QSIHVmIkps8/mCRW9+Stw8TUq+1J0m1SZzH6wssBwVuWiVqk7FnH4IUuSDY
y3X2dGPpOeLwEcfBSYfxZ+LmyOq/C5tbbzBzHjKTqXWpDt+8xcxsY3eJbbWpsY6etWMmQ/j18tMH
7+97j6uDzIq9FP/D1fv6NEWb5DhdaXpIc05eCmHH6cZdBu1uRsp4btQTfqEpGzssWlXyKwEMUxJA
RR/a49Ib2oMSncUkItIY7KaglIsP3qb3vqRc01VR4NIUN99chTZvkdWPuqKZoZsH4OEzzrHevV48
rzw4NY5Ayyrtu59flHWdeHvr132ltXaE8GmI19ckjodU5CVr2lwX6TZNOkyEdQZK1n4yeu3zzw/2
3g1wufKMIdhVY6p+fTBRD/i/Zl4XBsbizGw9Eg8ye/gHXx70fB7poKxL7EleH2U0cpyeKdeR+ADE
/1V5vfSjvP35qbz3yoC5XWdnjNsxgr8+SIqwmi028wH01d3nqPeNy5KEj7NKk/1zpFn+NotM4ll0
ZXxweu/dMRcVA2Ranznp274kA7oxq9EIbcwYBxRpqMlZ2xBfti0d+LhBqZf5/c/P9d3bRjg1BD7E
e8bbEPK2hgXNbzRtlPL9DWZBa6ONabb7+VHeW1U5I5R0BCRAu3yzyqeJFJ5KjWkTRfhCzW7yzxjF
9Ecd3/cHb9p7Nw8aloWwlRYRAtPXN6+QloMqO8dMEZvqMseidx+5fXWYZKxtS277MSbA+LESkfkP
LiUtV31ti/LZtN68AY3udkxIyTwvzSn9nNaNGZYlSbY/v5Tv3TB6GvSjqISgXrxZzxeM7OlYmCx0
HVDS0lclQFZR+/9k3QYSsk7wVs2hv/4eP+z9Gz7ClUMyM/7aydj6yp/3zty0m5+fzXvrIkNLNpIo
eLhob65ZG/NESmuaMGFF6mIgLDnZqsGg86oTIkLsX0nIi16oDzQu7xb/K5WUQ68BZm+fkqbqcQ4Z
7C3VYOHqtavWvY76ubtncXQO0TiNxw4J6H6ps/FK+Ul1XSztR3jf9/Z5hGyhKKTEWkEVry+xtRhd
bUy8FYWKxK4w/HE/OnrzknVRup+Xyvqqi8V8ok7oCIfosELEWW9fx0X2N1N0164dF//fv8mbFS8j
cqLJk4UNvdMMGPcSsct8+RGM6p1HF8043wZ6BrT2324FwFhYMeZ3ttfLmCfgFswFz0fRGB/c3XeO
w56V3TP9fPbPbwe/TWmIpux6YwM7rjxNGXlYkP0/Ir++8+gy5AXVtMrbGI29+RSRsNJK20yMjeVp
uG5GZ/4V0n61l+hzGALGNnYs9A77n78wPs/Em286jytceBfcLamsb++UIEgsTgpjo9pE3OA1SnaQ
Macwx/cdDiC/zwiPbglWSeaVEtHoHxRK76zkyGToOiJqXyVDb85aJmSUJHFsbHxj0K9LCqGtW8n5
1sWi/fMzffdINMXYMjIB4oF5/XZ4vrHEBW7xjeq8+ZyIoHa75K12q5tkVf78UO88MChlYA6uw1wP
1eLrQ6Uqa1SUesZmRl4WTK6jcOok0Qdr3TtfJo/KDYGFQy+F/s/ro3jSjqSEMkYKq4uSyXe65CHO
vKHZRAQ4rYkWfXKZCLuzdnFV5dUHJ/mOVId90w/HXx+tH1Z0J+8Sp/dTsYlkK7/jtBuuRgu37ZKu
hs66tKo9+Ufl1tLcDsuANxl7P3KszyLVzqFQb+sUsEpsxd2v/+Dq+/qquWPz+xdCjqrGJatp0m6S
usTIOs3Fxp0d8cHp/y6Def3qsO/+Lf95HZlTCr0+f90dlK91JJ8SMEbSkAtA5XHBBGkZy5M5Y1Qr
PJnv7dFjPgZXJrkjcarON52R+KiAh6i6jDUGKmEPL0bDnW/09t2QSi0mhsurLqZhwSs3wBB0grGN
Pf2sLX180yAEPecYmyJrdqmUbrxx4jhtdjU2sudoajAGY2erCefQZmJGo2SaD8syzBT1fSfiU5ng
PAz4HeYJLMZMIFgptTnflxGKKq5UjK0llRMCEj2jnN4YIu7QuHQgOybpdf7WUEUKOLmyCm8L6i0+
zXaz3Kt6yeiqVZBqg8lrCdLyRkvFWyLPov4sV3PThykWC9x2CbxbfkoNtUcol36ZPuQqDohfLcUG
uk/9JCG9iUNFck616wzaaqSqZra7lSNim6ATXePtC2POEyYy9epCSZTp7EeVufuV4VaceXLo5kOO
4LJFeci46rwzuyLeoN+J43C0Guc2mrC3bKypV7gTPT9V4MszsgXqLrXzezNOJ/s+97rlRthqJqq3
mMjYoe7S2l0yEN8FXsVwyQkmY+5B0GzADARd46JutebRtjvy0IQrz5oZ2T+5bWlTh4UitrCidZGj
b59b7Uwb2S/BHhgWoiIj2wiyePZnspkizyU4zszG80IQwohXsOvgOaZWvzG8nHZ13DNQ3heDkxN2
E0XuKXNcUDZWtIhpT2yR/iDiMpuD3s7NyzSeE6g0CWv9kcZPZoZuLzoROlNStKcWS5HAad3J1d47
tOe+GaGvg+e3QBUdVlefEY1uexg9yMRXwq20z0ROjI9kKIMwdBVTAyCxlfNl5ol9cbxKXUkDK6VX
LiXjZ12JgEpHX82RmbrTLZDCAF+lOnNrPPMBGhuD6K247nuft7WccLp7sXep952vHRRBmtPT4Hm9
HWQAm3BB9j35acQ7ldmmGHXz+1QRZwbxxMz2oya17zUJnBaQDPwq0AMqnlgdNNYnFku4CUu1lA92
CYyFpD2aJSENweQ5yxrvCFu1/EbkTXqtjGnMrqLYtR7yFGwhkhtg2wEpPYm+ASoaSZ6YEqVu6fd4
gFXcFd2RALSOmEp7Th+qEa43SgkV1deTIMVvA0S3LcLFT+VXm0CbOsgLXLtB5Dbjcw8ftDm0gLjy
rZvF9gNReWrcg/ePRMgYybzKk8m3GXRCQ0zQ02jbvvCXLkismZeSmLoS8lLuN/rWlS6Bi0Jb/Ks8
LjSszRG/SIo1KQ4KbtqajDgbXyWlDmBAc/wCl0TTwFfZaUoWXW49pKj548Bzm4VInCRL882EBkVu
0UoZ3tHHKq1vUt9jQ1f5MHDCrlvSa8G7DP8YkOIQjhFWgxAre6WB0Cqqo2+lRK+kTWUyjpJDQ88a
RmESFFMLekbEGYHKgyYYIE9JOpAvrOdVs1GePWYXjtCUHaaL9GFRagn5Ixo8LuKhOjORG0qX6lEo
naTgYSzrbD/7krdT6IlXIvseo/wglTOA9xG4fUllYVFg+h31CLt8s7qZJs++1RLVCmADCxZtoLDK
WNGXKQlRQ4exPUKDO7Pg0KEIUOlDobHrXO0nR4IGZRTmLGfl2FVGtimhZKD5HWxiDUmCnbTI6L4g
k6sm7UbX1OKAaQPfqxX39ZR7RHADZxSM1v6zavHZeaikNmOXVpf0vvxbm6XozhZSo51GsvrWSZ3i
LIOIALlBpSwsEKlk64r7OTEy/pjw9XsQUw1PVFFr1Qd7xL8IQj20HkyWcAvQoEdAY77+0sWIG0c4
IdYmc+JbLhcQAiOaYWrpxYaIBDamlWw3ZpR/5atEvmemkcqAIDfwyfALm6G7/+0L//+9uv/BFf5h
s7MyFP8gHq7oxf/6j3s5xMPL/Mqeu/6N3+25mm3+oq8zQCBlKMJXJPmf/lzN9ghgJkwZBuF6G5lJ
/LdBVzP1X5iUU3igOCDxB+vlfzt0NYKbV5+rp//5Q52/wy98vQdnBroKOHXEhWzCGcu/Hf3XTj9a
loKitpSV/kQSXbfjm9He9fqU/GHohmMJM/L6943Yj7lXr7fHfxyLvAWTM6bj5L+pLGDupWba5ib1
BBAJZqHp9Qj2c0dLatjDLhhu84z1yiaU84Oa5vX2/48jc0wcACvT/20zwJvMthxFam5Ro9ek85YJ
hIG/N1j44yD0vxkuo2lD0fb6nSytoTfzmoOgMbvtMNFU0XiBZPWHx+udi/hmjvXXw7wpMoyx7mZy
Us2tkiM4gwpchmqldtdYGsr8hizWfT25MCYAzdWwCfKHdJlvEjT4H/Spfitn/r3d/vM3oRHHPxTI
b6n0qsDF4inuJ6Sn0Nx0IbTEMN1DAt6TzBcCBFA7cIGBDDGHbbwbFcJV+kL+9pkZYPn4YPv/7j1e
24J//Dbrn/9Q/FSVnjoW8YnbUSGNaG37pE3TR9adt6+Lq/OqYvCgmOGLDED09UEsa1YqGipz64jG
Bl1TFJeAPWEmm1N9+PmNfns+dMxWbz6zf1oqqB3f9PYt4idK0WfLVk/Zh7a54I72/UdyLuTM/Mo/
3kWOQ0cf/joLFdpf/23RNGhLo2UcJwdjCqhYm5PlQLOfqGF0mHCjrXFIkn2TmtYXUygyVdkGmc0z
sGh/jcTWvX48+roeTYEN7y+h1kiw1YKfmpj0jW0bW1BKdOvKJmKGRA2zMQjwoeEGWsXq4ErMtEI7
4Mvp1GVBVxd8iavGqW+IO+7t0PoNdkmTLi9CVyuEd1HOXJljljc2wWD1fOkl7k3p26dMrCnORauz
c9IAboYdG1UC29HPYS9mv3ePVaB2Qjm2lreZLK0vDun67z15Wp1P+ObUZLemqJqwkqqF2ee1xH1u
tKbyP0ftEEVXgznE/n5YyfwBkEN2vcQ3a9mvZbVYQO9UYzyRCB9pvHuNnm9jKoh+xQNpn9mrOWDa
fEbqMq66bN9bVirDqvTibrcsNtIfvZTWvtPcGmBXlmgxUdClsTOnbmVhJpH5OCVsNTaml/bHqYSO
emAboF0UC9DQMGeo8BXMZ2Nc+UWMI9yn/ynAfERQ3egmpcPWHnTtIkUx1e6V143zFnqA99WHS2h6
e9efiMzVZs7XZ9sc7TTTa3WMPX3xYmamPWxlOS7zrkon0VBIdy30ENlWW/Jx4X80UWxcCynSKHCc
2btmk08qKt6+G2nkzhfiK0yqraIvPqG3AYevEp/yISUROg2jeY3pMDVyFpPJlMOGtAufyOGpLGFA
WeBactuyp2B21GKTVknLPEiMlqzmsRHFr3w/nYJ6bmyfUqtifNxRVt0B5/SqgK+o9asG1esytpAW
B7ywcRsQ3z27WxRYMWDcPi6eAFMUWOpNfB0M473me85u8qKN0ujXOG46oHDLSpBLJ3JzhYtnktq5
epgJM0Uo18TxVWqaFDwumbg3HcODJTCrbmxCN9XG22ns26+qI+ntOEdr+GvXatIKCkdLHhZiNNmo
6h0SH48EYaJ3scxd9rBG82BiwnYazDEtwEB1440YzIIyx5zVpRkzgAihyQy3UuT9mlCtd/dekWOy
GxzcF4K84zhQ9Gn5LpDQF6RzaeWhlo76zZyUIOSWTDZRmMYr7mtZNNMIcx70K6FJWglt4WoHXStk
G1gDedRBlxvmV+aeo35e+6V+oRGS+iwaszX2PGbelWrHKuNi9hgXB7fQnx2fCOJAH1KSjeuqsT7R
geK9jBqr/l5PmvPSL3NEkK6sM6RlhZFdVVEz3/NIFV/JSjKKjUK1N/GWZRTXGQvlZRYbXKbMioxP
HWuIEVgLtyFskSs64VJ3zkVkl1YR0pxDjTp65UXTz729SXliPpXV1Iz0S2X5rTITcK0yM3Oe29mz
GJnPesN3q2rBUFkt0DJsT4sMPSsr7AN914XiFUlaTuelMmmf5e5ibWdJ+lE4iGEoUPsULZL1hfo7
FElTP5uKWFyeUnu8xoZgMQDwvPabDp1swCMEVDWYNWM62UNV2Kc0b3tokYlK552buku+6wgZt7bK
9lN92zqRbQXVaONF1hpehBvMGnD20qEGMJbAHotwnnW2R7BuA+N5sVvs7BGzWmtvLa1cTobU3M+I
q4i7JSN9vE06S0/2VWfqCUCslZmFCscukN2RinfREHB9vWi0YuDwGgV23aq7suMha7agpVwYz1Ek
2S82Hd4DgRopO+gAqqjbZTGZwGDd9YbpfTVsYsci93xh7eNp9hP/dmwzo9zkqWa1Ie113dk7hKux
DEpHo+dTUuXvhQ/ZN7AIslUh9WtaBioWSQ97GORtULYLX6DObQA4E9dd6UE/NGWz83LXVVu4RUN7
yHtP3VnMkYO5Swr1yZFNqodJRCrD+SK4zpBX54m06zEpvENlDWzSzGWy6QwosMaNO5GInCCdUOFS
pW27MWp++R2QKqGdG4Ow6ecxcgDw5LKi4s8GXmfymdt6yThe0prUmFznGc04XecKIAsjPWZb9PrQ
B7mR+nAh+t5oATiiTz3Z+HDhN8Q2gfa1npjFtqkB494xD2YKzofTfLCndnIPiFYm/5PmRFwwQtjb
CVqkLqdwTJBLrcg+uw55c4YlbPhuj8chBUi+HWqqjcAejKoLDL/PLlhWMz/wZOMcrVnUB72Jl1sD
vDHYvzGyb4sst/pARqJi0zi3mCsHIjEDgh/ooQWGKCTAUG9U35sud4uNLLMW4hbfcyPwlqrr924q
re6MYVdibdZlpwl0zo2+b+WKB6iqxdWcC+ex7ysYjcTer/jLUcOfE8HNOLVml7AMAh3PdxK29u8j
uf+NQnX8hs1cfvvXxUvT/Ws3VF9feqQj/xdg+6th4n/GSz186/p/BS9V/qpoXf/O70Wraf8CUQkf
IY5CoGo40P6sWSk9+WKyH6W7wiDlNy/wn8B98QtJQWtm6qrixarHNvJP4L7xyyorZ2rOBBhTOIyX
3+IO/l00klHwPxaRmDJebVjxlDNCgN7PDB6qFNOcdUP7w0bfIc+pSVKoAIafn42R9bk3neG6SeEi
DairDk5Lp2xUrsGiXSzn3jJd89DWu6rU3XCCByBphMdDgET4NOjsuXQN2aafm8t17VjTYUqzlidw
EtYedezG7PX5HB2RvktLpyeAgqydrkexJxAvQknO6+1Qgb/wHc0NUL+fy7noN6Zoa3tnJr12qRb3
szbgN0N2oe360cm+R3NtXIneqB5ybTau68HUbsTiyOtBpfoZ06nyZI+kavLpnFfA/iiTB6NMumfo
KAkc52WbyX3nDRfRVG9dFHSZP35rV2Z0MrifYjqIm9RY6P2QZ+GUYwkrYwafLp9F+iiG9JYYgFNi
y6Moyr09AzFNjvkLcH2y9KZru65eIqd9rpb2i5TAX8WwLVz/XEXNqXanXaqaazd2ro24ui4rGOi2
uRxUZNzBTd5oTrN3oq1yrysvu01kc1u5636kci/pf28h0AXtbGzRAp7nxXStvMcsdTdmGpHEXuy9
yT853XQaVQs9YGhgQmjPbe+wARHlTd/Ft/7MJ861s+d+wsnflw+Ot5yS3D2fx+gpr5cH1RXHyIDw
X3f3WGG28eDuSEi+mWMJrjBKwiqmfe/WTx1R5hMkJVuLrsaxnkH9ZuyYnsziFLffpnnZ1G12ytv6
k6gBezdlfO7W/m4q+zT0YsEege+Am3oXiVF+b9l0BDQDHc2/5CN8aDvvSrQcEXLO4s7ZIfay45LZ
oT3mmz678tOAuejVENvbVkYvTJW/Vu6y0fobTWRXWZJv5wXyaB7GxsEW10PVbTRJnfA0VkcvmT4n
BlvhHuf7OENO1sVLUwuGK1eWAQh3seTe9wtqCb0C/to/aoW2k9qy6+L63o7uahPUbfFJGhHO/Gk/
iGxPyzlL0utUi48a5EopSMJEo2n29iVJmZei8nZt/XnpHqJqOOL4f15crJSlfUBOybfLuZjH5cwt
redUxtdJlO8nnWVeo0Vv1Ryphb/GHieMzeKo5c/daJzR+z7YDdMKfQ6nmaeTFNdg9PatEBcU3vEl
08mzskmebfHCE3S+yG5njPpTLp4y75ORcJ9aQsqjNij5FtHFvdFzdVuNQOS9ZB/nLVRa8+hWj5XW
Mu5w7HOm+Fuv6U+m8s+Yo92ng73p+gYU1EUHcsXLh500PhEK9mBk7s5SF555MdjnpOA0gXLnvT9P
J2KTzqUDVic70+OCzhWWZ/rObmXuRdpvuy5+9otiQW4S3cyFunXXly/x/DtjPLTDJ6v9VkKKM7Od
BBpd2dlu6mmXwG9T3tGR7c7Tu5NZZzun8S9qRFsBDfO6ClU2BTVhpYAzA1m7TBvgLJvlla3Jx8K1
D7OI7pkCbbumOWl5Cata82/Gxj7XnJsxbrkMYl/78VEw/lPLvirldq7GQ2d3Wzt5ni37uus76AJd
sVeTTrE7XrJleVirJ8MjkbZJFXMaCUudfVh7YTt1yjnH+75rwFE2Bys+I0+Kr/jnjrJ5EAIUQTYB
1bf8e93Xr02fHpDGRlmjoR7KlO2uYxS7yfgyezO9+2UT++5ukfuWx5fBFASJ8bPQGQxKGX1PoiX0
9SViLpufo6g/0hlwgyaOzpuq+trAfmBBj4jrgB5M/+ZMLuPOSdQt5a1i422MW5RJaZg3hf/gVU3H
yt88+1EiT1aSNReSzXvYufo5k+UrU1tO7RwzuFMannZt9K6GiLeVFkqyt9Lsa0L5FxnFyfGJVfG6
ITuPyuRmBXMGtWHwcLiHkr8aNA7Mpd4QT3m13PZ28TLU42UHwe+8TSTzor7SD3ZujKe+EfB+iBy/
tPjyfLLLTlyr2TQuhf4IJMXuomJDdPhGZXoYp/dJ7KSbposLnl2qLy91d51/ofz0pQAxikq/XCCJ
k7MVdwc8Qzd9Cew8m+t7raTFA5m5QDB6Xu21HOx3Bpugn/IsoBZOg05GNoJsde4Xun8AXrXz67be
tnH6wJpfhOV8K6LNMjjpvtDrc5F5j20y3tfW2vCQ7r1MKUUUNyt3UecN7XAqq+u0hOFHXwDGrc1o
vSuns1HUX6Gf/7oM5h0Y2PMqU20YxfnBq/QrS+sA/Br6Y+M00UsjyU0hlDLoU96O6awijzJXARBg
NssgZcOE8RX0dbT8fcULogaJo4SKhmYKw3TDYQuePUC074+amcVHz5gusuUFTP+jmvmv6JDIbF+W
HgxaqoAq077qEDbKkYxAbdn7Vas2eWzOTOqXmGji4pJNKxsPWMYrenEcl0d9ML9r7JODxfDxZmY0
YW0zpg8yMRwbJutE+/2UF9GdsUTPuYpu/Ca5HCv/UVnqRfnimvHBzrT6r8l0bMWnuFawvddsGT5K
d6pFs5FRN25Me9QJA2CCKGo93avaqWhkOOVJyzTG1PkARXpSJst3cWsW8cQnn6CGkQg4OS7t3qJa
20XrFSsYJ4XCL6JdXRjDRZ94vNNz/7lqodYRuBydCO6hQWthUk2T/CJd+wmk9jBDj5jXU7qN3+ia
uTsPheVmGhDxgbL1gtxP+zO3T75WDml6fr6cIARBqV9SILtGOR6ryM5PSefkl6Uz63s6Uf0OVQBd
gq73Aup8/I3yIEpJppHBVfZcdksLE0nHm0icsLq9cqp9YWpmqA+PzfTUptYpthuN6iO6Nl2C5E0o
hWwvbNYp707r/auukMeJZcTU1UF2GBymXgZEb1/G+Re/pqwBCj1shU0XUbW3WKjzQGl0zPRcuyFj
Kd6aTXnH+PNsZqBIX1OGYzsmu8asbtspOS1VZrCw9QXpMbI5c+zBO696quiw10z3siFj7gKxb3Ht
yXX1bHPms1nvW7vamKsbctO4auZZo9s3Xjx7R5U0jz1pKTszPXR6pn1aqBzviYOd6Sj5DZ0SUhUo
q6ELbye6+0jE+nLflkW3T1rzgcQVdzt22vf/LGvfNLTRxFpsurfa2B9nIhQZ2NJ0a7Xh2Gpg4ldH
6dTMF7TtvqRduRGj+Dqw0cR9E4r0j5Hl/0bh1Xyrbnv57VtP5fV/odxykH3+z+XW0zdaSq9KrfW/
/wPfa/2ygjCQTXurGP23gup3fK9l/ILnkl6BTgOdf61gzD9KrRWo9UdpZYhf1rkdSX/IS+Efib9T
Wf0ejPzvUQBSav4PI+s3QR4axL8oguGg2khtnKD2qcv3Zsb+/XrJrYQvTtz78Ugq/bRuk+O209IT
FozS3iPXX67cBZnD0SGmYQ14FFq7F2bV0lnLlh66mSgRf7llVT7NJEu5YZvE8wNaFffJq/OFRKAo
rx88E/wqTXSwYQ1Y7lpzVTggQvHg9ZsrpzqSnjWSpyER8xIilc8zP4ROx3hvODHBWTFNOLMJ005m
2ve8GKxS0llIDAhzTDPTHI2Hlq3IKsBV0HL12NBIzTCRgJ28KCOaoe2q5ESbRlMXhUqrZLMUugCP
X8xZuVY5Xndtr1OmI/KdxKyCeZEEOjVzm9cvXq/j0PISx4zJ56QuSLaGq+VFIN3cRjUCMSsR+0yB
SjwlQ9+T8BRhfAbkoQb7BXWYp9+x0bBx/ubSXAg8Su1UIz4sk1ldfq5ox4/PdK0meU/u22SEDQ1y
4OOqispVSkQcOrla0FTKEG2dOV8uBclGN/4S+c+0fKbmSK04JhcT4Ni1X46VMZN8VbQ5sqGT4cQW
YcYPg38LoqUhNxJKBjEVUUzls5PUswKkW60QfQC7zxoZlxRjwPFYmyLXrRc9C8QCUHX8rqfo3JKt
v8yDQK1W0Y6614iLdVBbE1ntj5vYLJnKBKPdT2Z/KlowBYShoN7IfxVjMZKk0GQVkQll31vlIXM8
mX5vB0sTt6x91X5JXZmEtubn95He9C8Y5jNiIAriJ/xqHb/oUVact3insyOaNlleuFhy+QxVrv0I
TUyaB8ymTnNWqdKIDwwM5iisFxrky+AXN4qY5U1v+e1NMwyQ2Z2EvXfQKce44ePTH3sxqm3rlcO9
aJT/2Otl84WsnCshG/dBjzNtBkNlWje1KctfBcqpNrTMwQJ5CPbmkeAQ/O5TZhWPjT7pt20MOqwa
G/8Jc3p8EcfouTZ2Q3UZtrZf0/Efqp1KtVuzGRd0h3VxPqcFnQhrtvtnZU/NDS1N61lYkoQpkQDg
JMcuJf6pWMydpwjc6TW+jaUS6Xle6dpuJfmbVVMdUSLSfO9IMmFCToREaX+ndqy3wPYpjRb9bix6
MmsG4ZycPuNHWEJ+ir3q0/ibmK6wpu8E3Mjzea7Ftq7Y4/Fy5FsrQz5425VdXYf+ZGcM+kS7Zt7k
WelsiyrXHUrpwkzCvI+y/Ky1U9oLaWr45saTqvd2ox91+WWhG1O2NZ0mKR95DjL1dQUb+mHZqQjD
9FgW7aa0Y815irNu5vbOE0F+xBjZ7MySJao21QK3+nKZom4JNTIo3SufnYtDiiHi6qBe8uR7bjqE
B2mR03wandG/nqZUfvGMvHfXIFw3Cb2pFz0/Ka3vfQ3OCgEvqATJGCBp99H3MXBvpT4aOu7ufqHZ
O1uZAL/WJ31YZwZFrx7r4pH5lAQyaZhsFIVqrJm3PMvdXWLVafVSdkkuz3JL1dlBa5bY2BLoTaQL
rvHYrOmdq2R8MJ3Wm6hsx1qEzCGz5NQ2HlrAaJLdsnZsW6f45qpKZNdW0zbNrjdrKfUDM4B5uWVD
0GtENbaiOJeMybg6HW28ODDHEfnfD1+4d0QKr2fXLgIPA1mJL1wB/xGO6huNAtEqGGjdIWLK0mu0
XFxc2Jumkf2v/+A4MLIwyWAZQ07zuhVoIwtcXHOMgoWMoS9NouYvhkw+4oWuQ/0fP4vr2SDyYq+F
mZPU2zdD/wVWauEgml1DE8wD8LGUwqioPrGVnYK2ybuLOeKl+Pmp/cXAsh4VU76DBwhu6m9bgx/b
nIWqfI87tAZTI/zvtclk+qETBmS5S7YlYj7dI7Ymd7Fu/ZY4jsYsggb33uef/x6v5QG/30qk2dh3
SK7GqvzmEpNF7WZmR0RhXMU0BLL4xKeWdqk3y+PPj/TXhwYPwIojAOhnoJ5/I0TwWDfT2iB3rI8r
/85eImO3dPNHBry/ng/eCmRAOJGxqtHJfv3IVG6ZjSRuUZ/5vA+dL7pNElfRae6n5m+/BRBy4Esz
Usd6Aw/i9aGW2UY76lRRYKP+PveQeSZKfMS0eOd8kDWtWQ7Yb1fsxOuDFI6tU8Ix0Wk1VBmo90nD
6yOvvxZ50X9kon/nFjkrD4w323HZJ65//kPrnQgdZ4yx168wlUdNH+kGxHn6wXPw3hmxD8WDwjNA
m//NGTV2a2qppfxgMbM6YYY89P+PvfNorltNt/NfOeWJR1Ahh4FddRF2Zs6coEhKRM4ZLv93P6BO
ILfU4tUtT9rlvl06t49EYQP7wxfed61nJfukz2f2VUVT9e5vDzs6rtaCOVhwB8ri4Xp3T/pEnicv
IaUTvelWcg2rEhZG6v36KsuHfj+HkA0BeECnPaIugdbH7DEDex0MQ9WyQ43aWdNTR9Q7Xu5a6Ltd
kYtff/tyi0AQ+xtSFOznR++S0ZpKVDa6QU1aiO5GjvZ7IbXkfd1ZxakyTeonjNQfp0gwXRTaYDwz
G2Md+vgQg5nqVNVMFNatULfTNnjCCUL5vpdOJ500KbnPPrnij6OEK0LgZMFnmsMtfHTFKFDI6+GK
MLqL1WxUVDx4DlQPk8/iEH56c8ukoWBvxUJ0NOo1FTEHfmHDZvdNPlUyDCtdk7trw6SrFEhxdGM0
Azr4X3+FP7tBBj9vwcIMUt8kwO/GZa2nATNIZ9imJPVrAZmZJ5dJtWpKjvu/vtRyA+8H57LULB4s
fqW3xhf58VlS/Mt9Nr2+LdEX20eCsewzm/4TQdvxK7BcBX88gBT+wZtwPPO2JvmaRsaYT/vwOakT
AVxXlnvtlPZnGW2Y1a/v6qfXM1DWqnDdlgn4413FfpBOZky3zjLgQIYq1p8O5/d9z7TS2ZS3sk8e
44/jhL0BjVO83Szc0rFfMOpmYXFam7aE44mWl87WWw6N5FqVx2FXWxb9nEmvhs8cez+9LrOKuNwn
XJGjG23HXqqnjojOasjU67ScJCdPCZbMa619mYAGXQkFHqBfP90fx4yMskqFEckCB8HkaF+gRtZk
CI1lLZVZehxNKirPMuYO99eX+fEtoL+CfxYvorWILo/ujUJmT/6AbNFZI8AR5NxX5qBiHVuj/8kN
/fRKfCUUXLgYbKKPw6WPxZoqLsbkQpQa2kwU9FAYNUAOCVb7jAzy49hkb0whROJFYMfzA3dJD+pO
0rFJFH66ltNZd4TGeBkChUqeUn7Csf3xq8Iiu+TTY06He3kMy4uNovZnIceTMfSiI44+pWKtsD55
fj94EhRgzDKTMneEQB0Hy8cHGIblmIa5QSnXnwff7fSBxlk3yd3k6kKRW4T7mjzTuDfCe/oqNfoZ
kQBqG+mcUa4mXg9tgcGrmd0FufiZ0PWnD2HZUkDUW8D0R59O46TpI0IkjqXUkd749PMnHc3qr4fr
j6+ipllAAlntQS0w93x8BiYu09DsaCeETSIcCpCw54GIu0wym/JqMtrqPsLR8QmR+sdbw1eAKBn+
Ai4D7u/jRQfB8Dug5Kbd8FjXoTZlbmOl4Sez2zI9f1gkMI9zEbwCvGGyeQyeMlIy3oWx0e16yusX
LZoSwY7ShEpUJGeIpFAMacJpiHxOPaDgVD6L+frhlYHbirKEvRoYi8XU//EujbmJslYvuX6Z1Ycu
mClbqLWEXiOf6PbObfQZPWz5G4/ueMHfEpHGJhp+xtHc01k+oiimebsyQjW/Uf3Cn23WjkDdzlI8
WJ+sjz98jdhjdQ4+wKlQUmIX+XiDqClbaCW6ZkvtILuWDw0AdNlvL1LLVZhR2cSDYATk8vEqaT30
JtBKzU6TpCF8opDWWqI2jlTIkoOCpPxa+Vr/yWvx42EWgCaEIuY8dkZozI+ums+tX/cqVoXECrBp
SeN9pEu3uWWg3m6utax/VpFmqEZ/HRaoPX79Uh5ZJjjDwmRm201xiC2qiLP94z237dwO0pRqxE9q
tSeo4rwNg7hzklkbz/WKMppRtfFF1XTDWsDLusGEQuft668/xtH3y/4RSs/yMdjREWZ2DEeIpSLH
4TdnTmzkhK0vUllq4b/pdH+7ik5y33K+BR+gHt1rmgTTXEZW5iAanJyoCokfmhPpk0d6NBnA1OZU
wTeJtlrSsdQfzXNRLg9MREPtWIRhB6vc162ntonM1BFkpZ7QD2lDvGrCCqDu0E3p/PTrZ3n0ai7X
hxK4bHnYji8BSx+/UU0OSjOcMTDT1BUuWTl6cu0VfZRXAu3f9vdOpFyNtQ2lJbQUiM4/EDx1SmRB
Puqt0wa0IRIefUiFN+4yWzcG8zNO6ts+8d28w+UWaDRvCwI8oGnq0Uw30iiuIwm5sqiYArZxqbfy
wdbrxhjWPXL9dtfFeAPdRqr16bqy+EAeUaGmsNatVKhO1drC6QrSse/1p1oEp+aqPWoB15AD6brX
iyxclEtGiT8jHwi6xrPYGS7+NfFxSuVa9OJEKq0VCVKEJtotO+cCKYKoxt+/xf/fE/xvmsjs/a97
gqfFH9lT/t+bP9KnnFnkW95G7bT9+j++/9zfMkyyRqhUsZtY6jvL+eV7b3BxAFJYYp/F4kNFcmHq
/CXDlL5w+gCbLUu0FSnR8OL+I8OkBGGip6TM8d1TeCS7/JUM03hb79+NUpltAJ+JYyOLI8P1OH8u
7Qc8whp0J8L1tnF0qGrlNCiL56KUZzuUUyYFBGWKftP55o7i5A5Y20mJQUdN9kAfdXsWxQejlAxH
0HFOK+O3gH7FlAUHFVEYkqDC9FdS9NS08iPW3clRoyKwcSsWTty3T30kOxXkgSRP7blpDrmm0ZfE
pS+r1RPSTVnexFdWfEaue415WbWncuWbnl44xc4qYSutUcxX5vlZSyvFMIihdsLwADOuW1eqlyl4
yD2/dWTJHvA4t6sptpGdE+9NA2MrCnTOPVF1y+7cSi5Ie4+KSz/eA32oCkfz3aUNmlCbWMvJKUnh
lrpNr9Kr2MUgj4v9tbpRxEt0VKKdBQ6/Kgnr8XxIV+lKuxN8d0LV9ogyqryidoJ5+VqQHHJFq8Bp
om+hdJlf1aZ9XaWnhXBL2wGj+GyjcghsAZvNbKdyeVLFa7E2abg5jTCuscAsIi4bJ4u7TccDyMeN
3l0UAtiLVdUZe1zWaZ46IHFtaU3UWiuTX+J099OL8Cg8Ti/i2z/Ft38uv4ZP7ev3X8Mn+aV9lV/+
+r/+NX6iK7xWX/pX9UVjTkJSITN/TTBuV/60stZVcpCN2FatxMbnbCsdYMJdWmaPKSndK5HSn1w8
oNqbQZhzkL5Pn1TF6ZGPJdcwqi9HcZu0Ht1UW3KKbTh7Y4ZbZG3VIBbPSA+TtNUQuljr9eKsrpxx
PkN2ocgX/F2GtObXjs5icWbWG4Pmyky3zs5IjrFzbRUKHoC7h9ExUQDVqa3A2NlV/PTC2rkanbG2
O8u2HntHPbNrjz9nPhWql0+28bjO6k1c0vA7Q9eIccVTxHXQOYbh6ONKSd3pnPsMCfgGRNK66nUx
2Or1dB4++witmvMs2hv5bgSysfcJddyEnepg00JndBkIL0FzlukHeZt2q2DNjxfh7Thejsqjlu/O
dXEVC/cM1UBlkidTSyJvHWS5w2LhmFOxwthEdBA5B4bgdv02SdypcCJ1XyNhVcbzsNso/Vqckdy4
leDl3DDiZcNuqxP88o6AKsYpg7Xmnyj+SXkgFH1cEVzfHsyLR42yrAUiKXSss7rdhaEXFLzfuPqu
G+G86Rf0MSX92o3FczqBw2t4HZ2euCvXhAnyuqqg5iKRfjoRbA07EPtDJ1edeV5F4UXZoEdymlMo
8w3tSM9SDjhb0mvhrA89/kZ58rTAayZvlFml/F0qH5Ls1Y/ugCHYyQTm5jA4avuE899r6IurIipN
jVO9oNkaYUXE9NrVmx5RhCQpbKxwn7axI0XPZLm7Y7PD6ZC0hxyteJkcLM6uPp1TPpvVeuW5+MRO
FiOPfIs8sLrMqtcEJEEwOVk6egbbkcuZHUNYki2AVc5kgjlDmxg34ib/GqGeY7vrIP4k3twuWstB
G8f/Nr+eIWPgo/GNxva4lVwMONC/JeMx8ScnNL5Zg3DXxiuMSSmGMmW/8PbT0jaD61C6U02NO13n
4irJb3PxVsRMAlj81HySY6rOYUMCmiPPuyHdK3g3RdPjlG7nqy49F6drFABqueqDQ3di3A3Mh5Jd
XGQXlggI0YY+Lrz9P/lZd9KcvP1r/t333xGZXlWbuWpeJjSyx7//V2uc5ltxQsJBM2yZGOf9fDcN
NCnshMYzPTuXyApkSeeVeopUTJqeGfagb4XxuUkzOtOn2pQyku4E0SMbN+p4pyqsKCJCUkQdqfgs
5UhHhUujFpwg2AalwJEwR5q6bWJYBziABjrf5rSDvhaW21q7yTx/8AbTTagcx3MXMVnr943IvMqW
rrzkqeZUz/DEAaTWAp7Ns2n7XNm1SHW3ZDSmeNBqa11g2OpsetpWeZ8O+ip1c2gqmN16bDRP+iF+
7ganShpHrU7C4lQPbguWR5/GWb5hx2gYQC1W82mJ7Fx1tNkZ5fucFNyW40HQC/R0Ry8yeXdQLZjy
7E2JfN4a2KdRWQjVE2UqL99pvLRRe4clzCtBVuKoXMkG1oDCX6VD+YrTxinhT8tUVGKcihac0ES+
8aXkmYX9IU7pRozCaKvoVlD9uHUnnmdkOPid7ojqhCvwQizoyAe9E1iKbXaS06nStsl1T0jLfaqL
RECYGDfJ+Ctqbxheh+BgNlgahrWuSzjUxBDI3LmgEEUWosC1aWy76hRdRFqueoJpeWM0U7EHhWxL
Tb+XrbNsvJLQLhLc6CWyCiamItvNoH9QBvjA+nklUMQVxkekpKdJLB1G3ERGOt5mqf5VzpEDqmdh
/l/Ypf67JcwvgQP0fP71DnRdsPX846p7/ho1bR29tO93oX/+9N/7UNqXSwscOj9HkT/3oNoXahXU
mxXKCJRl3+9BlS+0ZXS2rBQDaeMt/qG/9qDEy0NfYFNLhoz2W2K1ZUP9vjrD/pPZDBU67njindRF
IPe+bxeVFfQNwpGdyscRWGW66qQW1jiS77a9ma5imVAwQ7rDJHJeq2zBEXpOhXFCMVb1irbZa5m+
ybBOE+x9Jgj6rujVU8oYe5AGtwT9nYrhfNOP+sgyaOxSSgN93WykpOcVlp8nMdjVqnhZqHAOhcTK
Hei+XzOaX1mPDUeRXnVzMbs02bBOU2TXRRw/G0mifyv7Hp+7PMvSzZhb3VrTKhgznPN2vWm0SP0l
ZTuGtEnEVO9u26TSbEVOx0dx8mV3VLLSEdCtXYTgnZLmKUjK4gxiPzuLUn8pxWh0w1iDc1c32S6w
hn6Vgzc6A5oTbtS4QSJQUiZeOnQYDpQ4JWq11i/HKbkKRK14gYS0kJ8gKwqyqJ62cachE1bwctYg
7Qg/rPzeTnIToX1u3FUZ0+CEtcmJVZayzEwJptBq5ClieQ6Aa6vEY4atr0rWRldflTLTHlZm6Myp
79UFf4Yj7S7JmuDCysptW2GEyJhW6Sg4fpGsrT7z0mLaDn0BIzTcTVq0MZJ9MyR7M8YIo9ROnWE5
aLdYLJHT5Zz+C9vU5tMoquxyYrMV++HtFPT8geI0VFlurLrlDFI2z1pgrHK5O+erfxjL2RvKwJHM
e9SAq9mqbLzk2xkPDXshwcDHYeG5tBw9z22Le1LR9cSWfpBCgWSRsTvPqyl/KGOdJ6z0Bv4GCeHc
S6PMmhtrbFElnLBb7MPJrbLIidLcPwUFvq3ntF6Nufg4qop040/lVRNM4gZXeHxG2owiFDvNj7+p
/b4J4xUv28qIkXwI8pwgk9CuejREDOCXOmnSc/Y22qbpol1M7Fji8xGzqhcAoNJ3UvpplUiAwRUp
/8o4EJzZGCWXj5WsZNEv91manqW+gVRO5tjTVNphJOBmq6gTqi5RnR2jauhFtsGZOs+5HSRhzgZ+
uKfebThvM9FvlQX+3SZcif4KxFMmoX895153+fMf22Y58zfvp9t/fvZPVbD2hRotIMdFd7MU9TnE
f591Ne0LBeK3UhQ1LzwnTK1/nvxl/ctSlEdvBXcVbOfCtP5z1l1+SwHbTXA0nxChw28Rg45Kf2AV
9YUjy3pAT4lO/1HpT5IzXg8NLJghtk7SqY09FOE9bvrnrAsxngG8XQGxe/egzr+XFd6jg6Sjgt/b
VdFeqW+qEFypR1flX0T6FIeaK5VtYbeEulMygMA1RdmuV6PTqS7YMOrKOs7Sc8is0D8yTlRJHd7E
zLIu68jsiHmsrn5/rJ5EL3XRFK/tsVgdU+tLUaIrDML2f/6bjuhf1rH+47n746Rr2FD9U8L6czTz
c3+PZhF6LmFupASQX7tsB/4ezSK5ajp1qiVonRbWP6NZ+0I8JDQa5a3lsWwW/h7N/BZ/DTGILFS8
c8jhf6OO9VYpflfGYmARWrD07GBqUS43+HTvtxFCR7z7EkKJPzHYKRMb6yn2XXArpG6yRuOPixNI
DOGVJXHqmPVh0yPCQziN303D9KbN0rQZA32bz7wPYBiK/8Js+P/mCGML924W+AGtZuMDjJrwj1s8
o1H+s4nz7S/4PsoEXf0iYwenIUC13kCv9fcwW34LnR86BZRrNEYQE/w9ziTzyxKAYlJJR7T63Wbx
56zJbyki8yh6prfyJq6N3xhnS6/wn2FGP4bKK7tU4iEQgNBAPdqt4hSoS5qnZACrICbUAfxETi+1
n9ddOr2+e0w/mSw/zpXfr4UoYxGc8YZwEx+HtNikc8oe03fbXOs4dJHIrVdi6Vlhc/vrK731JI9v
C/UtTW+g38hAlk36O5HSOOeW5Ufc1jwg81WsfW/e5hklNAnQ8iqr6wjRbL/VE/KR/aG8nwxw8754
HkZB8Zgpr31wKUgqLkchE10Aho0/WbaiJDJEWEgr4We9leXWjz8vqlqJDjaJ0ai5Pn7e2KwzbRgk
y+0mhfNoU6GEH4rSNjDpw1vyJ1eAOO79+impH48qfCGsk4wwmN5EWizHpo9XTdNIS7sps8ipNjEa
V8VFUPWvKSa8C1yCJ2gGqPIKQ3ESRgI1RrCc6qRbJz2WgVxUNbcqYzeK2POrbeIwlh2l6SEPVSdl
fzsKybCKJOrjnNE0LCkG/sMsr/CoW4+ThhiPE8LVUOsXY9+MXqsKig3hSyUkBIuKZkTrRBND188M
5F8lNaa6tho3C0qvKcr0rqGyoox99Nl6/pNHQuAYX4SlcnrkPx8fST2MwRAlreUilwCJZWQaNdbk
a55mkR0RWeB2TXCP/UN3pMY/iL61S2t6UWUZ6OtffztHupW3b4dOKd8KzTYZ9dSRVnLCfKJm+C9c
0YpwOA8ZSe9kXdlxZmbO/AabxQ/rgdVOqGJQqSB2k9R7Z9Cqu6HX60+EjT/MFOxy3n2cY2GjpXYF
7ueFwyVQRg4Ay7i9UltI/m/rgXL+r+9+Wd4+vBBcjXHJ+c8SZfSpR8sfSKtMVXrLdKvKT21raHuP
2On+kzdgcbj9cBnKAczMSwwEs+DHrxsIzASDrAemRmah3Y/tozKOAN2i7iQTRo5Q8exOo4kXMlQE
25e03WSUk0v2lRFyptFT+D2F0az1MbssQbQ5cdpv8tz4ytG0sXvrpAPRfDIPYgDzuVv5udyD0YnW
girolOIbAbbNqTJHPdYz66bWQC/4jbovdSwkc5OUdhUsQGaY0F45xKDGsvZUImEEbtq2CjI4zGFR
u5lgrHMzhAAFm9kxUv9JEOOv9FAfgkCsDiY1SwF6kWuOYm1rFlNKEt30UTHbpl5JtCOwoXCd0OME
3UD1yItPnvNPxzKMEY4OEjUyHvfH5xyOaTXoSWq5RppO3jRiQQkWGplWbFpNuA77kOK8GOorfQoF
XN8u5RrgVJrp9PyY/eux9fGk8P3FYsLjwIBMANXF0ZpnWGXXmr5vukYNwk7BQEUpu8DE+mIRnNoM
DeDxVvxkQP/0okhioe8vIoXji4rzkDFJcNE8OO8BWK8CvccrVVcncNA5wNK2Z7Q9/PpO32CMx68R
m1S0rVScmJKPprN8EA0VuBXLu9aRK8IMbk5jsgZaaBe9QO2g6R7xyAl2XxiPxGpG+6zXNmaDOeaT
T7K8ST98kkVCsOxqEfsdzWZ+q81FCaXQDeqBzn4mUkoR0SuEBpVwETkIzOvFgRmM9c7HMeZWTWt6
8ItPS3YlO7LuhIJi8YgvfvPrj6b9sPgy1zAuoWdipSGJ72iuSaI0CDgHmNTSHxSjot4wnRKJYGvU
z+kzE9BuiRTKVGWrKM6s+9MJaC5mCw14YZxpLZZl1ij0rDbRv/jisMw1GeSOtAkR1SiXkVw3TtjE
1nq0Zv429AyOkeuOYna238cnFWY4r8yEhzGaAE7Qz9GTJ12k0ydMjI4xPSRDvLEG30eTGOQ0MSKw
AkIF/kMPn5ZmuB2CQCTSZT4YwVll5KMjZLQO86DZC2JFkDnmWKDy1PCDMXb1qTLcCIeEI1XpRZSo
nwBYf7ZSLErGZVZdxHlHk6oWVmXe+YYJGgJPpdLRA8HLL7fRTSTL9fep5beKMv/JY8i/LTiLh8m7
q6CUNRGpsV9bRA3/up7zvy69K+/y1nP/9x93MLW+1RTUOew/vT8N//Sv/LuwzkTAl8fKi3X77Vjy
d3GdA7G01HkYVcRA8c3/JfBQvlCdt0hU4qcQBy0yyH+K63iAKMnj+XgrAKm/c2D5Pj3/M5P89IO/
39sDR4Pol9WSE2S+Zteatglg9HhRUc4bTm4Q5Ic+XBPaeQLZ9SJW+1s6R24X0CLSVPg4SpjYdQex
odZOux5SLDrYzmpOk6pJH01z9J1eUMkJR4ZrQ4yR1xTb75Qa/EeUksw7LYhHs57UMxG0hBdH82uq
BQ8kC+SraTaHA1sJ+nOEkoppdjmU9N4y3OAXXTtBFeoLdVtKaQkHlU7UNOQu6Wch3gMrornXF3V1
WctU68MRGmnUReN6wpptpwZJO1Ier0Aoe3VOpzMz1RUr9V0Sh+W5GiEE0EyUmSwm18xUT2EdneaZ
fimGOJg1kUT3ysTXGoenBQCIuYhuCWS5ANFx4PjJ/l5e1xr4rixpOhBfJjwJTSGKMi5nR5NjyuyG
tVbFTvbyRjwBPvGKlRk2VgBnAiLZIevmwzSLUMlU1H1Zz8wG5PMbmMOnxtdPg3BsEMGA/1KgQWNd
rbUVcRrUqhtzC6WDKFfiRA55SctQ6uknN8leKZmg/Ny6Svx0W1jwbuRgXmdtMX6rm+qV4zGTqhYs
gtFp2wLmbKD4Drn5VPrj1k+wscsujtQY4a9NP8YbfOMsj9LXbqpRy7IFoGie4X026vJMnzHMdCnt
4jhOwX6FInNlE7TNVp5EYjZqQT3NayQcyNzqtcojtDsOzJ4vjpuikYyrQXo2iPF1urCJdlMUXoWB
PFPyz7PS1sjWI7HAtzuCT+6iaL6BFUv0RsBT7mCSVflYnE8Ybg9tPQzn8wI66IVB2EEtfGia0Fpn
QAhNI33pc6VaYZG121D2PVXrjR1NhZgeyBJbIk0HA7LWWujHm6ZdcDAAJ1VHLpGayJ29AE1LOd1Y
RnaWxM01IjoP+Rf6hw5IyCvW7BX8I9ardl2xEttNpzhdHnp9GdlhUG4LpDr19AjGxE66CnWE7jTA
QtpcWtcI6vus3FeBDD7zARK4bcWjp9WZB+SWgyNfBh3TKoZ9nWJlNtO1UZ+L4bgeFkQcttXTpDNB
z7LyKbdqpJ3kcOx8U0Q4JEhnlBRku0X3JBogOXsytW7epsf/O2vI8rf8XS1Fivbn37qUhT78D+9N
LHfRfauny29Nl7Z/VWWWP/mf/c0/65XXUwnD/wUHfbv8bQF8x/eT9+Jv/NfT/390S+f0w2y//MD3
yV0yvrAfQIBHPd6kMMI29fvcbkH8WBKI0UETTM02iCXmz7ldtb4w1WswPxDac1p/V/RU9S8Yi5ZN
HbQKguRE5bfmdiS6H7aJYMzZL7C0SIiyl4LtsactDiJco/MYOyLQz13TZY7FgWEcjHsfodCK7dnO
QiOHYkYpxQ1sRXzH46MRoZru5VR3UiLkri1t6ibkNGFyM8SFJ1SVM9G9H8JrsuyRQIXa2keQZmUK
rbVI0x0rYZCnMgzB6LqZFOAQarvtAXTVqsLxKASxxNyK4mBLU9GWk/u20YqDYsEh7HaTbNo5bDlb
HevEVZvILYLEjYxdEp7JnbUddSRfyOpP8sUvnYyXjTwiJroTJLBM1gSnx9hWGSfoVJzPVI47iIcJ
CvJl8mI4i2Jn8gSKMQLCr1lws4QlLJ0eRmloeW+TdSUh7mN7V+e0/xr/HvLeBu0dvPO4A/nvw/V+
LICshsNOKh85edhlZN7r4BA4xnfKA4DRkvklH+96oZNdFB3KxrAyt29Q4jQ6aqNOvKkAMpJJfdMl
6suMwBk9VHJTQPRCaBFZiQXnFl5Gg2IwzguOuuPeSoSN0dN+lqxVpybBbpDBD1kx7d7hUhl9mFH5
eGvQxmzMa8M6MyroY4RTOF0mOWMxntXQnpxcyrp1koOCjo3woor1VR2KG0Q2a7AfB3F8DPvYuoDp
Kt4SI1JdSwInd9Evblsg4wKhqQE32ojivdSW6HKqB1ktdy3ElaK+ikMakUzDVCJBpmVhu+RjwR7y
62KTAo4wrOfZFE6SZt636di7JdLKZh52Gumt6HSU7ZJn0ptVdLukxeBxy1hXxNoTzeK8nvzbQY2r
57nqhm9meecjytbG6alOYpdT4Dn8jvNaHpy0ulicHKTv2OwbXEsZAzfLiIDKSqOGf5bNB5mswqZW
rykYN7djl99MadLYI9SaDZj5eFXFMFtaEfFRh2mCKp1jKYpr5AD88huwp94gnURzeiHr5V73Bfrh
c+EsK0MYW6e+JNp+Fri0ZzdZrF2Uln9bFDxSpJ5JslNTGSlrisBKB+2VbRemix6cwOj1QZsoGYfm
UN2MQoHaCTS6nN1wbnc042scZE5R7BMWmyYLC1tB7q/tcaeuph5FjY7sx2quZdjLUfoyB/tgim9k
ur1hgRAiAX0FG1/vH+fs2WoudLZtSoj0rYBxD2lUGunz7tEaw4nk3I4Idz8I7bPkL0CdCihXeOHL
/HsFgREYS6duoKAFcHEEqttVdFNN4nnNWjwt4VGzugK+bEucxybOeuFIiRJdhZmnBwsQVmWV15Ue
XJSoBsZ0a/i9DNxD2kAR0Z2A/DJbBjSMkXhR4ynjRoBzNUZGtNfM+FxK6hOl6l6HKHrM6i705im+
L4LZWIchBO1eObVkBGGdEFUw3rTpRZqr4H4uS0Ip0oItqp+3rsi84ZGJdB2qfb+bRxPJ5WwBhaxy
1WbfzatVo4mNid6xc6s+lxvtqlaKy8QcThKrXsdpnL8meHZvU4MaMy42FXOyf03kLn+eqIARCW5z
mQTRSmvCXSA2mz4UTrpEdGv0u7XRPM49m8c2Y33W5GcprTep38KTFa781owdI35QYVLHQb7QsHts
F2nToc6Epxp0oA5VARVmFXhB9eSPVDmKnNCfXj7LldehQiIb6+N9p+5BKTlp2fUAl9rA6/Ug/DoA
prfh8wlobmsCzzYj8knRZ+enGDWpWNksPg7gmkCJo6kIc7PwkBW1YBpFa92Q1rCtTKOzk0YT3KZa
tj2TGwcq+wq/BSyoVPeZbCJQrEWcm0LDSjGLL31lgrYtUiSeczV5RDd6VXUnG9V9bODV8f37OtsJ
tWVeVtHXskl5n1PDSSrKc7xk8abn5YAqk1OxMM7A5qptgDh33SovRY1Tg1cDqYxS7ae02GZB/6jH
GXVu09+kgbJLGjSSDMOyYMgqT0Rns/nKPSXiOIGMMxlS2hGiU4zqgoIiNxz8nyGFa3G6b5jPqJc8
iOwIjSoL0PiopArOcDlTowA6bg6X5MV58VAfZOi0ZRZfhpp+xVmQrZ2YAvApM/MU4vYjfnI02d2I
bI40LPTGfX0VyYdGc9mwotfcyeLszuaFqQYPWQTmf8ghtpsUxw+qegV2igFGZVQMHtH2uDLaJKFN
1kExOpx2ziydyL9i29QHaul+Wz0KDS91tcN1RC5MZXdZbfeS4VlZ6oZG7SZCcFr1ALwL4UQb04fI
GLd6dZOl9b1ZklDILLjHegA8KlAmD4smIGW/WFCX6Yo8B+NULwNUrQgww75eHHkSpMahPwhDciFz
7a26OHayICBcb5ydzDjNg2FthBYxBOFpqprUyviWJ+urOtWroJJd00TnHmtEmYVpuu76aD/G1bZD
7kvswjJiCeUr6C9ZeYMWN8XmXarJQyEU1/6QP6uoFEfwW/aQ+W6GujVjBNPCXRVt0V91ubQKE/Or
PCa6Kwfq11a37lppgb0G7U7lzQehiZVhzmp9NcmSsCcYHLQSkbMowExHxCUvpA+jLjDhkUToZci6
1CG9l4Jp3I4VSWKVTAqQKcwccrkZsb+uRoBUloWRSIhWlOS92KjvNSVD3+9fSNUsraq2XCGysuw+
4oBXzmm0VpmqwnZeUfNcJYXltLNC4Xpc+aB7ldgputKJF6WY3m8NIj4RggFem6N5tEXIzdFceIkp
7YsC4W68xVIS2yLmrXVl8HQqxO95sgPGtUnxK/jqsIf8x+4AJHW0ZRGTnYQwEA5r65n+lT5GZ0Ut
250ofKMpYZeW4VoIOqWsuiqV7GISujNZHy+FsPBGxafMpyboZPWrpGofRPE1y5R1V7xKk7Ibmr0U
PAUaeE8l3w5i54zCsKEqiLodER+vDTX0ID8Jy5PefPTlndjfSrzRPvJwnJ5DudOmu9zKvUokVpKy
HYqoXMrxMvWuYN3STHLM4YnjO8ejcYUNI+IH+zEA3IS81VDdUdSuyXdw8mLcDFLIcpE9xssGrxVz
+a5OFxSq5hQKaNDBxGFBaKc8AAqXdWMvzfQuehByZFbFg6l75Lhj5Y5fRZNXqUv2gTocIjRntlH3
p3G4paO1H9PJzfVMPB3HCkWx+lIvMS3ENHhmXGygM61EhbOXX24A1eacJyO30haqfnGh0xAlUeo5
L6vNMHdAgNEIA17ayZG+TYkxKcR5XIHlvTEJn2vN6lJq4DoyDEL5ooteDTFxZylhthV30M52ypyf
Y1KM3DmjMl/TVVSM/0PdeexWkmRp+lUas7eEu7kw98XM4mp9qdXGQQYZrrW2p5/vVmVhsgqYQveu
G8hFIjPIIK8LO+eX/Qtd3cwf3ZreE3NhNcG6cMYNXsIXe2j2MaPTRWRxxcIemMuWDs+F7SAJn6eA
ppshn1wsHkSq0nAycS0Sr/Q2HTtvTt2Tc+5zFN9OZv12A/1cjvwKmCUhQ4gr9xMr2Lk0/S0zkrPK
mtzgIb93qubL9QwEexPXxJ3KY0wgZlaQZjfTaGsK4tbMK1jPfiy/SVBeBQ6rQ856f8jo+5actq2T
PPb6ubBRXTd8oGW7t1IYRy2JNy29s5G1B7NpXjobQMufX51ofEmVPGexeeScWI6SuaY0jrVFw6KM
zgSN7KSQyJN1f5zaWi4reyBqnqRZ4aocNaG9iaJE8iKW1bpKomPtGkizsZtod14QLrDMy/4pafWO
2sYVq87TzEdOONuqzW+rvC5OQyE9kn0JFIW2ePbyiVm3N6hMT/Q2gUUjtdCBRu4+25gtYOyNX4yu
zbtb8P7Hi02wae7avDyGYkvnTotrxrSLlQilu0KSTSWXIE2Ubb8+KtzNu1DO27oyrR2ssrPPknAV
d8Fj5urwLptEsRzapnpuNFDZIirzUV0FtMZ1ooF64ZqYFOyhyFc+ngqtDZtZehsAp7mm663cwt+o
PrtpEPkwokK8Tl4Z3AmIuWawJHanbtrMgbXXjVXtVO88TUJcaEmhm6L0uCOrcvJILR9NDFIktNHC
sqMoI6XesF97KhKvMMfAKIUKPoTr3yWGaHATMbGbMr3OidIbOabtPgOcwb6BzhfxD5xgeUj94EE1
loG7urpEwJnLoijuGsoplwPWjMRZQzXLFc0d1rqOKYlJ8uLTdJPkLk7C9tt0dLvzMqyuxFktx5jR
rbYsvRxRZm69UrSnTtnFEiUok0EcL+u4J9S+4yBrQkHQniEOzmA/SZFFKwJnqEVi03KKYqUm+TnI
1trQn1vTTCWRbta3GKTWzRdqaKw988+2MpHaV1WynI2qWLS+hrprN1XRwC/qa1en+1g1962Blp7x
L6KQCcnyt7r1F9ma8pkmxOsif6wiPRXavaq+ZtbkYZE91rmc6bEzBdtfGdOpMxbRlTmeMgGW3W3X
cdkCDaFSEVK9mcmExGpFcntntB9VQ8ZdYz5YldzNrTqVdb3urOI6cWcfU9Ibbe+9Mfrd6KvfRZys
0iL9aQYqoNrgE9stsb+/PP8lHM0Xy2wfm8x+cqY8OgRz9Eso99Np2o8yb9+V6B9ii99e2PKKjTVb
N9r9rEIeBSNez37EyEzWcyurlYWYOI6/c5b4Y0Rg+coj23IxDAQTOC26CBJTFiX0km4ZJJJevzaG
E25KoqdoKMhWiVddhKA5qdX3spqinZV9VGZPsLmB9iJ2umupanftIO5euX17Fo5wLhLbCjLocuOz
KOjSeGg5PuwsPcipOuRx/xVNOHlVoSteMi7cW+bz0gO1wNNbhuFrVkSPZZFdAqe9VJJS4oxhqtLf
FD0tCPOTy+gW2l/Tslx3HNeUnrIgj+vZM1ZGlmzZyh+yath0KVGWs5o/RzHset2Kk/LC3zFjDhW8
x6we7gpj+PY7F3jRTlj6FWW0unjztNoYLhQh0jyG9mJdNN5bk5AcjBG7WxQVHdJShUvSyAGkP+Kk
u4ujYOdod2HdDhLp1uvMS7I1PAXLKsHceI2wmWyb1uHONw+FaR2NsUfa3j/jwCI2PFfbYFKbgWr2
1BxRucATxNbSYZRc+LypUnfeNd0EVQ1C1FvyVSe4cmIbeMNsWbMpchq7fdS7jFLqE4voLvfaQ09Y
o9dVBMUDaUwBgaV+n9JA49PtwIg6D4F51zTRxaFjurPEC7gg/eiiAjt1Eg+aj7F1F7ZVf1LlHDGK
Tvshm1u21qTrXpmI+pNfy182Z10n9MocGf0IMgBNG0LnMlBcRa5iNZn7yJrjy6huw4mwIrxWuvKm
eyqvSdIeHXe8T4gCu6EZjxYiH/7Fmt8IhD+MNCOME0TPohuIOu+T9qt2nbU/fSfUnJDg/hTF02WI
rZ+yoK3HK8f6ElqVqJaO3czPYeCOGHpCKp9WNSevve7B13sO4CZEQV6Xu0S0OFCD4siP3S0To30s
Zq6g5iFZdyOuoMmarkPZrYeCXsfOyxb84WvGlRdkC4wlriYj3qS5W26NzitWHt2iK7u7feY6W3kE
uocEVkVZ9BI45dqzgWX6kU5GBzDnMvBoLE1WZCuZ36rM2zfVbG8Ku8XtU432wW3LB4LB41NPV/xa
UTlOiqmEk5gO1LnnuMcUZYNFkj7VTYUsYx4MMpeilKq+1OOp6rlD8ukX7gQqq6ruLukp1rqhFIWy
2UR2IzWKmOM3JnmKG4Pk+XodT9z23RC6F17y6asnAfYSdgHe1+/93OWLcGR+6dwc/garGLD0fOmd
dnqe83j+FJkR/k4L4M7+UudiF9fhLwsidhtWZLz1Kc1MHp57GsZifK7NIsVuMmQvJBlBpwXLsIIe
o73gsSdv1OimXapcytOtfTvZv6341pg+i3XuxPdTWWysRG+GIGQh82t9JgD/lYanfS6ah5GHmOSu
6KElmm9B++DvDkX2bUax3BES5RQlR2EaK2pulrbTbumae/KsXxbejSzOaJWwHvximGlOts6qH7/l
WHOK1uV+aNJjrPJsJ3XwkGBpq6W5NSagqZkU1t3Qcetnt88lyuKHhn64XPnTxggHTIO1Fb9mwXub
TCfZPfj5Q+0Wu3B0NnmlzSvAlOuE4Jy0MCaTgxO7Nj90O+McTJxiDQ+0qvA52wSpx8FXZT3GWlGF
rsHkGuttrtaN8ybB5cD0Jrxz3pBc4glzA8eS6CKxEgUEDllmzCL6DdDjoJSxM00gEDj1gyo5/jKT
ZcCsH4eAZGtIkXdh5P2iSF06NpjQAepRjXgPcUXfeeeSwYwSAeXy2qXucGl2uQJZqY+J89SGauXw
Mus4Y4kwWhdhfMxKE00FaE8MAtQaFMEYM6KBdiEpTlxKSZY0a8+MsxC/Lu3ws/eK+QP1UECtq8C5
F3HaVGKoF0X33oprCypN4YhXEfnAyTM7EJdEYbltsrKV5n1E3nO4MsJpfIvC+1x8lJ1cj7f6GBX+
vj1gLr2E2Oq2ojHeuox3MW4a4Pr5MoaPk/IOrXL2bmQshBPjs98O/mvK/TMFxn2flx8pEkdaD4K1
rLI9Ves81N1jyesiwD7qBqtSO8tb1RAhFedhsLfITnlB+9ti+jWZ2Ufrk6kdvLkAE/2wGWfvJ2HL
EQCgaZ+vSLtd3poBXNUfKJ7cILQqenyAj9H0I/PPzHsjKW4RRN8Usx/9ZljTxbZ00/eWVoz6YOTx
tgKFxquC9meka8PZtC1rg2lebF/gzsQm6xTtMQ9/V9T9pGZ+bgiAKkNj62HqDua5WUS1vTLoEIxq
HLkG1k8UmxuKGpWbblh0+eSoOpHRRyStPVrFvRjuMhMUOXX7XZPbuxhzTu24d07x6FmfWU973gy1
V8qHPGOpb2xB3c7f9EjptY3TY8DeRiy1tTbdDHNXQ87wLW9I9PeuHr9yO/wuTU7Cqa3uMk8C3th3
Tm6cNG+9uoj3machJ/KoODSGfL35md36lfKWAiYkGF9MK95U4e8JPqFOl418Lcbr2DkLP38p54kP
F3uqq/M7LXq6JTA8iekhHaAjUCpv3albZ6l3sOPhZDQloPBNiPgW624fV+NTJj+yEZHkoEiDtmkY
KRbuRAdicAyddzumV6+6lXL46rl3cLrPY3a61Z7GdXYsu2vg9+WTGUdgTmJX0+ZilhObIrq14DFO
giP5OUt62reWnDcJJm+djktiTjj4vWVX3NX4OzQ5CSnEv/1U9AjspMzPbrwOu49eHmYAXxo/YPpV
g0llTCCUD/A8ZnNil7LNY16dkesvEgDK6JB6+zbWexEeCibkKKFGcOXF66J4yfQ1c/ONY3wIjvHk
VJWHKVS7hBkimp4Ioz+P8TozZg6RgHuHYAmLUtNwRXHsKuOWua2Gtih3sf4OrGkFWXuf4VOpp1eP
BOhQIl3M2jMYczneoGeN/5A1crQ2Buo1HBPrzMTRYu0iHC4o2JwUFqskciOxGZVA12hBWxHTs1e1
c6WSxA9eOQKIYy/WRn10iqOTnV3jpRW7sgMuolbCRDX1MxUvVgvxhaSVM7BSD3XOHzXLcxADiUBd
Z4O7EYRjI0p+acwE+hqyY0CZW9ty7entXFm7Eh+3h1evbC6N5L4NYbPHdyu518hnCyLYFaB5Up2K
go6afglE3Fm8WGJeU3Jj+3plT+aXqb3HiCKhRZPfIZuXkBVQIB6RN746CmoEVmgvIQLt/EwCJ+Gp
vnqd59Fal7rfpaxgjFBrWr/2GKkWsAVE4iRotBgwo0s1IWhN6HwjKSJOn4YIchuYCQciuIgT7YOA
ztfa8PK9PbcsaNmpMgFts/5Emna5K0R17aLgc3Rp8xQsuF3/StBq/ZoMWXHAzMJYaKbVefab93R6
04ZuF0bb/iqz+NTQwGT1KWhPv4z7il7IVWd4m1xcceUtbiC5P8/bRgnewu6imq+Bwa88f4iiZhNG
ml2X8TOqXSCOnW33Yje120nO8WKGtb1Bvk8p+0WtW2dNGPU6Jxkjr05zzcBPIa//MpsvdXKxZED/
QrfQol6X3J+zlW0CJCTWcGe2v0ZL7OOy2Uvv0+/ihwQUVsZ3AR4WTzVrpWdmmXrTgCSnZGxk+7lf
R8GbHI+F8wjKfWlyi/m700tJGBPKF0Cotu4edZZES9FZ775D95L/7g3VqXKtlV/BstGou1A13csw
XEmmz8ZsfRfhlw14vMKHs/blRDtvoOIN2roLeIEFFlVNy9QeToPBD9ka8bIYnV3utCmFsU367urA
3aSzvOPZ6tYJPMlaR1sPRMIX7+zZPE4KFqjt31NdLKNUk8Rh3Yd5RCulG/8EbU10JY1jQ6gP8UQY
KQWCdYux1J+YUjxRrZKEO7k2QaeBQ1diVrtBoegsbAI3q0Z8lVS+FRoeV2CYpYHXO1LQPDwN2v50
DZ7wwp8eTNChyW9+9129x14kFnMadtBeIP4+8CQmXDiRabr3/cT4RKjr7lrdeweXFUXpjh6Azxmq
fUE61QRUBMQSDm6+V/58Rj1SI+oJ3RVtNUiXvKi+F07woHu2j96Jnn0ZkubhgXLQym3wPLXhLslN
655u6cC3Isbr6xiRpTeLcVzksfXpRzRyzDR0sHJO9rXmfYTvcx53pbSh0UMjDl5ZDH1uIV8fE9zC
W2/0xSGve9NZu3OYbhTQ+8omD6VS02s4cTXq0Z7WdvM6jt5ORM4nXsVNSvc5kiH5EhqaFUxu2mwk
XYu4lqHewxBvaE7YoAfbV9I4db5xURHxHwmK7lJO0yHRCG16n9CetDFWmRbGlprW7k6589EswwGh
C11/+yJ1so1RqRntTJJlr7KvMJxIUJJt29oyWhkyUT1rkiUF75PwKU77Si5UGwFeptRVGKtkTuge
ytYtEX0HYTm0SmWldextfqcW1gGMtkvJ3Q682NkEQVVuW6N4cNCpP5QmBKk/o4mqQllvrSLp1qkb
y2fVVud0zK01qybJGGpssF+w2wyUQpCnAFShI6N7rEFd1iD65t2YGREan9ntdpbG4bPop1yjmpDx
fF8PNRy5jfdzg7072t1qMxe5ZaLpqn71JDeklyKQFmBDWFrvY67q38MN5A1pCltWI0hTltbNbx0T
N4GAvf/hGaRsIrD6qy4btbbSBnQlTyCDK1Gfc74OJcOMp5jcFL4FbIw9LCAopjVU5vdQUR6fRZm8
a1z1grtALygV2iWINzZRX1jvUO4Q0+iUEZtpscbrx9ujGM2VURlEIOnYf8NgzJybdSNSQfkT0U7V
7WiWck41WcufTQjpHaJ3+KloD8sXc81kb6D0i0ZyXIIux6ata5A2N+pPNo/+bjTs4uQKQKcy2HEt
Ot6Nk3Mo6uanG8zq6vgRmyN0JOftpJYVRxNYjxhs5rrR2EdkXfF+H/uLmc3O21D45JmYbevTdjKR
IkTJ9kCQK2ZuwW6zjpOSyGE2mm0VCXDfILq5p0P4LPbgbM5+Glulj30X0DpRTC0Eii5X8ag/6IXJ
N0ausx8/IbR31QIWQcUOFRLuPC6S+7YPFT5ERrebH5mLjJbeGryUwSCX9DuM8t0senmtjUC+d+w1
+yp18rMcKQGTjSMvOfsDE07FRFXOJMrTRmia6GVqSq4jUqBhKGmS4Lk2y1OS4IR3xsjbVjVKMdu7
tVj5DYRKkFYuOTPn1JsFTOJke9+Vg10fRttoUD6n8mqUhf+FpM/cJloo9G2Ncw4IGN0YzAcHEGqG
KM7SazuI6VUNCDllI9079HXtxs0GkmHdynGPTWP5Fy+11GqoOpQwZAtQhiXAdKaamlDe/8NXNoZO
s42FYGcJ8Io0VlMYh6b17NNM5t2D2REfwnCmynXgQ+eygM2rMhYlmalpB9Fnde0ZSYiNqrycw7se
AJiKBXO4S92J36/zBKy0qcaN33fR2TFhg0OLpjceZVa5VHbb1AodzCcVrYlBoJtNncfTzs4z72NI
OyJUqJPW9YpTTDzIFNmPUlTNBfkEzDAH33ljy0VOGfgKR4O5jpFTFUAUgX/xQ1CTJsPC3CXK47LE
zt5snbspqHNOzcJEwEfrLdCGa7Iplsp8pcPNugPgIRCrdavMvLhpShFsEgQEFoL2L1NEJGshvMTk
mZXlCWwD/DtxhhXRtitPluhH58S7V1VIO2MwJkejSYZ1SVvOMlQ0HHpl0z0E2RTf47X4XUuVXxIG
SUQfY/A7rpp5XAR16J2x4NxNfjVvo7RAVtsYm15ZELmBBiWupFzGQxW+jRiwDsnovI5UAF3trpju
pOzIIE+ktebXknzWQbADROqOdRqYb7dX4cbxm/Qqq2J+Ho2Bi8A98RCm0tnOTcXXTjF3kd0YewLj
5ie3d0FdphxfBpkKqxh84t5oZH8PUlUJqPc5HqmFHHx3FVFITjaQsB2Kq7r8OYJJCDwC5PIsH49B
OncHb2xrnohQrCbP9H6ohYSlQRa8KStYX54hSJXa5vYwGfO/kzGazwByX2UPY9561dbXA0xylwLH
ZFgoL/TKsj4lLeM9pb/2PmpSY0eYJbfwaG1n+uJ063t7WpZA/D1VL0ujPtTs2fcV7eVnSEt7Y9bT
fLbmdl5TR8czljSUIRHe9zAFhXuW3thf58Ghvb2s0xevTECcKl/aOCvGqb9YsCT1IoiNgHlnSO8m
Co430Q2N7WT0MOeNdZ25tv2C4cRaQyepXUYNbZx42T2O1/402Cp4LcVsgLilbybowjIXrbnS01RS
YZqjobbHjTmQxRcwNT77Tv9GVjN+jPEGjpZz1r94o0VGWVmHZK7UbgecpFVX7Zp6ojd3SuU5SWyY
/7A0Now/8EgZrIRnQ1RqCNKrckxkWTkoEEzycUpH69LWLhEhqcZ7A8HUluP0FQSWsbTJU2mnkaTZ
ib6L9VQ1elh0MOlsDMSsrKspB/AURgBbnFMHOFDotVZjVqwYGDoODQaRIm1JrSZNLQfNyxadyfpC
w6MMU5PgosFFNOSzg6zC0k8/zYJLF0iEBVZO2A6+sJv+op5GlLghmpOuzoOfIjS90wzshyWnW2nK
28M6ybAllmppGKNx4AZNd74c1Vee+ogzISWviDgs/qJGbTMdubA8phQXQ0b83mW6C2g4B4EJJ3dv
EJ9UA+uGrM5zFxCMOLOXx22doXUK4ocOYSMjpjeU66SS8a5j/ljw13qvFIu2uxpl3bzw4oHLEnqm
GlZtexPQAwtOV5n2HZARKraLMjKw9bGY9okMEiSfPYX0tmqT14odAc1XjZGyIuTp95jX8dW+ZZ+X
7sBKlt7E68HoTwf0rzA6Ed+PSDhHDyaF81V9l9pz8NVOio+OkGDjOhN2+j13pf6dZhmpjtqY07UK
BUyBNdwY2Cn8QIHhXAVv8o0EgDrIATse4hgnuhczzU0kUnXHsQcmH6PO3Gk8su+EvJKW5ztM01ZW
UQhcx2cwrHJNgxZTdDS9Z+wPPImlADDsEHk89cGEO4F6q7MfBAOJOZq4MCnpLW2JH1j2Bso/XU60
7s5AFiTboo7NIiqmG12jY81Hr7lOob+bErTvFUfS3vUK80BeDol441Sc67YqVnEyz9epRM7TxOoh
gJ/cTMpK3iMvrd2lw9p67MXfekDddSMi/VEHU/XUdj7yrKSEclVT92K03FSLKTYaALpOHTEAIlAc
7y03fAOBR4xgzM0lqxNr2xGPc52MAH46ThW2SbevdqWbkYRE3dIan1h7T2cfBwMFSZxCKudN2mki
chuP1ptWz95FF4iueGbEKbJM+6sJ+TAjSxKdF4Y1NHsBjIcXxFwEdIjc6yRpuXYuiXlh5SbFcsKa
v06dxHzlZfLVwyruoYVp5wVaIHFMzJsinpJzMCc8I0GY8CyMjh4/XX/26dQ8ZwHUR0Sz7x0tvfnB
DcPmOy/ICqqDU53qLXj2QrkdIwAR+Rtl3k5zLRDYg1PafQHhcnQGVIdNt6C7CEltfrQLxPxd4zus
k4GeeOi9W+VfJwK1Y0BxfsFJ2O+cHMEWrWIWQ5Yo55dPPc9LnxfRLgPIgD2Hop8wPBiCwT5xV6qi
GmmVZUW5MOy6WUpKrHOz2VGv82IA//VLT5vhHQ5ZZTe7JgBer5oR8rhs9D5TgPdx2BAbaB9TgtKX
PcVeggrWwOtfRMn/sSL+NgmS78w//3VR/1OZ88+/jT/5z3nHtj/l5TP/af/1W/03NAfc1Pn/f3PA
omyL+PM/iPr5j91Po3/CcqDH7a/mgtvX/+kV8MlSo+WFgApk/6Z1Kxj7u1nAdP5Q0lPYeUkPcG3L
4Wv+YRZwyLtwyOCxMFXyQrwZXduS6fN//y9b/nHz295igAkrkLcQ4H94JO7+bvD6d0m/LNz/7BWQ
t8jrW+4+4JtDWYVzs9z+NeShxy+UD3ZCmSZNcwvMACAYAaPt2TR0xjFHpzarRh+mC02qFlRvo8kQ
RExw40fxHyWbhLwOID8C1j9DstifW+xSCQpLXSCxIiYiWU96VIgPBscMEbd2FJ07Mqu9PeJCKm/l
MPkTkZw5W+nkBm1zcYypQMfdzsZvtseRB2CgzmHdD1Rs4+sU2Ytw2lv3loudaUnVOihOQIPcQcnO
YEEDwXsheDB+bcIoJQ+3RwxqZp7zOI6Ry6/npDdJl57QYiOWhT1z1Mh/YPPdYWSnbLMufE5kxJ7N
ufNzUNFcts3RGwDWUKtn7jok8+wY25n/aOQ+0vCZIm8cGXxbq/CGy9gHcFWAcjX07lARL2kNOQN6
z6LWpYZc89OnuDHC5pjlHDWMRHObLuN0pIzN0HSlMSpRrgmxnNQPCGW6321U5MExs/ncV3WKmxan
bezHK2vMGg8ZNMbknbZbIzjRvoMXfnaMYG3WBiqEwG1wX6jKjz9G28DLBkfqX7HwOQCN3eiAvQ5Z
eBZJ636IJvfGRY/y/VeZGuqXsCs9o51J62Pn+BPKWc6nXRgkvKgtL49qaqiD6FmBnBDRi2uWVc5I
qYH2cNm3sjXQRnvDLQ4gCrjLIq8bhwX7pzy5acVE1fQkg8RFLF9kI8j+TSqoOPL8m13uKmoy+fBx
mem06N2FmdvxM1gxMwLPRfWcqDz8KmDewUuCknKSGvvAa+41ACyEXORirWb7b3+1YUAFIksBxzAM
504PMfmkZUUoFTguR+eG7VAGR9ftUbHr8gaLeIFrHjmUASqqJqYBvkoSQlNjN+oewf9uDZ6qJ994
9pN91sxlsqcrtv/Kkny8KFenX/FkdJfJdRkx8yE0T3rMIDl6xw0eO78J8acVLaoDMhPQJzR1Flsr
M47zt5HXeLEWubipHCnFDoNS382Ki7iy0lF9tOGNQNGkFDB7FTmFQNpro0fhS2qq+nj2fsXJIF49
3hakgYhBfPIjzfcF2W/Dzpkb6H7hDo5Y9jFZexXLvnm2xoEebksEULIlOgJ/ReqR+eLUnJ+LdGi7
JzlG+YDkWjfe0hG40w7s8z0BjaRP5CBMCA8u/jhNhAPTY/SNYgVVlu8LfZcSoPiKAVv+8oO8+QFx
rE2m0JyPbU7vQYbGN9D98S0zZPpgjagqtgMQGxI/aPtxWw4pog2J6PohGAhQgwExW5I6HNItFpNJ
mgOor0eGRlIYHVIyLxvv/djw5QJm31qqjlIR68ajt53+FbUKaU1PNy8aGhPgEHmXDp8oMgUk7Qzb
PnRUcKFNxhbwjU7Dfje7QVurFjRX871H5SyboQnXcV2WxIhHYZStcSr5920LnbUKqpGevgbHAWok
5reaFizkkFlsBw8GrzCuCosCsTlUEiOUTzFbZPMMQNxMXT2feFodnmtVTT9ajNk9VTtzBv4uOnTw
hEKiWOlJqR5lDW6RwJv94pQQNMqWNVZFcuuro/AB9ZY8ArSlSjfJIrJYzem1LSXiJN+JyZjtZkyU
i2qkLfhECd/sgIdbrGFiSoRagrx2+SUPmwLRlpfwMY5jfx/4UYF10SmdB0T8mFKn9LZqabpSiJmw
btx0pyVrj69JRYyBJ9KD8pj6l6oKEoFWjRiuRWFoFn6vAkBb+pXv8EYPXbFr1dSMxNRSPoNQP5Qv
2KBRw0WKnJ9dYYXeo8jSBjwMwMPZCCq1L9xYOYmN5D1W93WMj2alWi4S8Zah+XsusLFhlsjRiGpk
1tmBklQhnl1f8Mcjjit/qUTdmWslVecd2QdCYuQr0xfrniP7wx+VhdZwjG++B6U6tRHk4V8MN9UP
ZdkKk/wW1K04Bdzpqy+K7NWlArjflWWgjoFtZuip4rb/1UXxeB24ejfCTmGeGfwryHPBeit4nFjQ
UlxuQR9FH3+ZR/485/8aqffPQRmKU51kVirtLIIDaC3717pNGx6F9zjbkN8l7V0uwmjPqa0QCuAK
kUnhrDJ6J44zDO/fc0H+NGz+04jxV0PnX/2d/+c/Nw7+T8vMu32I/2Ym/Mk+saj90xDIF/yZBiD/
4ChxDI+KKosAl/8XkyetP/CQMn7Z7t8iHy2u5J9DoOPyvwg1uw2J/2iC+HMIdMw/pCtdj64HjCVU
Uf2XYvLo6eEn+0uwiLqFmtCNRheFwTQIB/svU+AAcpDGdDxB8cvURvGe+RtzqsEdes1p31YeKmeF
d6A3iZIW3t7Jwusw1vEt9F7f6rhj0nPs4qM20AuaPmIPXTpoz2ax9zVHsKzgkSW/CJ5v457U9Rkt
X5k9KoFHJUO9erOVHOo0Z8BMcMG1Bkcw4nCohrYXZFGH7QGAeuvmenoOPIJZIxgiK3DbFX8KJGJE
AUkN2ITVFQnV3MVVD3EDWJgrE95fOfn9hEdxh8X6vbLbeyYYagT6lseP+P0i0y9OOtoUXUXGyZSg
uTXn7wKEJMIx3W28uqq2rkWCEe9DZCYDk13l045DOC1USx2OR7Ri3/gxvXWpiqcwm6iRzsazNIqW
bHxRb+3wFkprNuWhCAtiUCJK6YvWSneun9Mgy968agwyy/I6E7s0aOOdBMXGCx4hSE97GoBTFUUb
zy76bTkGqLapkqf1OZLuEktO8mJ6Qc3wOOonStddqh6rAI4LzIBYFjSOt3Yib9Anm8iV313v7Qgv
0A9FOBxst6uXUY6VtvHMU1Kj85lKeSJLYz4keYDsmu9P9v+okAym3k8Nl5UBSqM26ktcWpwN03Od
2t9+GjfHTrVoZJvGPegKv0Og/U9H6CsunmGJZURuBuh3WI60Js6bPhoxOSWL/UgelIYU7szmbrKG
9CxU+WEb4CY2cO8iszJ/P9dlt0KKqZZTgK441v3eygAuA9FTOF/G46pKUwdzHNkQdRcf48b88CNa
DyqBoRhrMer+22AA6KGpukehj8qVSbb5MI1M41Sqs1001shcaufWZhJEiFs82hM69zNBSXZT+8+m
OIUZWeekS6UprSUT19Gp2hPDwLI23VNE2nNY5K8uyefcbFwLxIG4EJLGfJ7aAhmaA8+fE9FEJSFz
qr0byCpB0Q1UaDam3iFmpPPZgT3BwY/KqOzJ51gA9/o8nnb70k2Z41F8id8ji8f6iCauef6/HJ1X
c6Q4GEV/EVWAiK+ds/N47BfKnvGQESCJ9Ov39L7uVq17u0H6wr3nDlTJ1dIxJzEzLhtE6nz77Fd6
bsbFQU/AYKgwcDh6UjYUe4II1faBPjd6IO9d/Cks3dBtuESKpEaxtTPtzrMBViN9mUk7dy19cexJ
nJTfeR17oi7cSnbT2/q+0tQj1UeJG8trCufkKd4JJYb8WiQieKq0YsJOduzfsZxvca23SF73Mhdy
01TcpW3kDhvbL2xMObRWGBTqN0+y8KgZbqCYTYvHum07ZED+fBpxma+TgRHoKMy0LxdD2IgxiEQX
X0+PPNyXULnmBTIisR+4xdQ2VgUyQnVXHeoD1Gt8qYTRO3JO9l5nIdHsIiRVRJD4J5M46L0Wtm7V
OO6zlA0O6k+SHoaC6W74FQZdeB6Gzj6EeUmBNffTte8NPumZ6FBW40zyjNOzaA0W6yl3FUP1oeAk
ysCaZeMEGTsP3oJs/lhURq/oRvu4rJNjOsDEbwB+kBr1HEjyIoqENAfGyc1m8utwhwqcA7aY0kuu
LERMEdC8jm00PWXq+DfZJqyeIAwy7vOTRwnhPGTWxY+CODUPLGxK8b8WDWLdYlMc8vLT74kqXBhT
zZwfVztEeKFYwfN3BwATUYJO24L8jxe48VfeYMzDgB74gm5TH7KJYI2hYy+kQVDjQe5uWeRXbwyO
IwDmJIpMiQ7JH2jvyahhu+160e6FUDRBrh/ube4bRDcI2bdDrVHtGAJbkZd6W68QGOiGOVQ5edDy
zvYaCM5JFGYvhq5jvQXT91DDmJpnc8yW5bXknkj78DS1JFthX3DiYeuZkCtsvkO814UGpTJldwaa
WplAfQfMCljZ87HzS8Jsz3jurZqixzTOT0QbrrrB8FbKJ6rWbqNdjCe+g3WGqTZtMaYGoQ12TetB
D++jl734/6v85yePteIfOdM+VhERJMR1r6YYWnFI5s6Imxq/Df0EXYehOSraY+F8D0V0nV1Efj4O
wIn3jFiUMBP2Q0xvcaFuVXdDKWEuwjUagh724HiSqHWCMX5t0+ivrAnHYeDxhlV23PtdPPBhR+rK
ZnSRjvrdcIa/kKLjg/uh7ewfT1h0iP2idDd+1+Z4IOx6S35tgZXXm5Fd68l6Z/rKoqjskwenQuOb
Kj65mny20cx050Zf3SwJBKjEMT1UusyvLpYKkigiv95nM+E84dhFz62M0i8rKJ1fQcQqY4UOUO+9
vs7vVvkwv07CKU9xk4Bug0f9WyOEm/QsvjMYNutUFcF3X7IWVybjyYlHagYxsWhW2vUPFrPqYlXa
Y3xEpDMfuqbqXkcC+G5zaLcPShWcFlmJGI/AvmZftnXHM3f/Z8yLfmSPpiBnbt6bGIOvjrLgsSxQ
GltqPtaBj8gzGk4ZjI8PhuAeIIopP8xZxstZ9eYJ1uuyRau0KXEH/FkWVhacTD2LqczUl8xRDFk4
+neYC18kFheEI/o7aVK0Wg3u0hrSzsodFueYsvbYsR0ktDAI6u9hyOIrD9anZHCz4idKmXLEvn3s
chijIJqi56w24Y2kb2c9qyU4sG++JVH2USeuPkK5/2j8+u6Q6XkhjL3qezq7cS7t17EgVUmXcXUw
7EUIDZjke11L4GpczvzoWXe1xgFmapUvCY3CGJGVBRXTarnSQChYu3wGlMETlG7bRi+XlLHeflzY
k5igfShiqBloq2wMaWYMIMcTlFMwMSnw+R00O7b3IPZXJXOmGopNinclHxL50aCR2nl4Jk6JprPb
RIqJB6iedFMIhEwm9qutK6KnUocZUqGadBC89VvKLjSBVZPvjTPWv2rHBdKgub2GEUNoPvQJNvW2
JjKq2uAcp8TrryqlYe4oLDej518tTeAX6XdvTF43oeu/dLL+ZO33UpU2wSaIvDXSX8WsMguSx9RJ
cMtGSGuZ4iOCxViwzez5dVlK/93QN9dzPu/jShZ/Itabm9o3zUk12fAoVfQQzJLtfOkj4qhz/V0s
yXhblGON65HR5tZvowaTWPqo+6F8D1lMvwkEQg9BiyKTzEm8Wy1aVijk8rXiW7zEKQkDuc88Sw4h
zK1hRnvnjm659mPyIBxk8XpIpr8l5J9zF1k7sXgOrCPUV0VS/0kFkRcuthQ/bndhOd56sgbvectB
MKIRDLDh8ZD6bfscTsvRK2ess+kxMCKjGvC2KojWeG1PbhH9zqfpffRbPBM2Lhif4m5K97j5BG8m
zpxovu9z8ezPmRwONVENBSaXGTYDLgbzNBqUnAn+UT+PT85s4+AiV3hkc7JfFvMctQGroWqnRgu2
0x+knRs0W+eyYR7Ch+k/ayv6NDJBvYhTbojk2xDV/6LZ3bGXzEDJIPIfoxtusnGNR+raDNNeRPoU
oLvNJJrjRr4UKEoY3WN5WxwMvu5zOqb1zzBWwQZC2HTqjPEvbWlsVIdBcYbnKG9qRGpWRd6myLEn
oTmjaEpDiqQwwyaWBmCebIx3qf1hKe7fqUYHQfo8vxZnHR8prw4y9d6bHA+9cjjFFtQBXMg4F0m+
RkViY0Kf8Wfib7uTMlqkyjbpzmWm0k1ZzNWVgYU4wJNyHlu8docmbNnokzdkkMVbSKhEGjsfDrqz
T+17t3Sa8hUqAHfPjgxkW94QWeKI9LlG+PQ1zn21W8oCr7ptfkSGmJQB7h1OkJqN0xvs5Ek4Psxl
PG/jgmyzePHFQ117N7CLTxN7MCTHhfMV5hXZUqbKfoo8R18x2cV3s6jb1AycXyGvzjC8A+hv3mJA
OzBdcJBmeyhDd8Uz+mD4MT4OsXVYttMNAdvfoHHarRC9Rn3JTSpsxApMb+tt7wdk5LHvnKHoru2W
NLhOhNdZVhHZX213x6Mk4pQ38icxKtws8+xeY5G+KZd5fUK+YG7Ud1Eg9EBZizS/ndEWOeXV1UX6
FWMMJG0Mx9eylmgP1olD6FbFjPGLoROpMkOf74Zo2ZYiH7eUnqCsyyrDCBnuxrBmtcC1Vx/m3jvA
NroG4TK+4Dx4CiLEB2HTPUlY88wMf4eVvjK8wlqR5t8sjDs2pvkWPNHBgo7H9UbujE3YR88NfMX3
0h45jvJzJpghRYppoF3bAXCi6pIoKre4a5a9NyBxRrQh3pN+sje1J4Mv0t70R+85G6ExiQtrUwy4
+ilYtxICQdb6v+qaNEDaINaf4lCxEGhMHx967p995fNSjzHiPxPJszemb0OH7G6K5ie3yr8DL0GK
XkflHtvJ1yBZ8xr/J/LLLz1if2knESK3dO2d71NGq5ajCE3qCgQyFxsWrgvjtAC/Y/VocU4miR2u
XC0OjvU11Bbq9GHnj15wyN32NNUWroug+tLTwDjXLapj5I1UsxbvH9xRXJ8L6ol89MUr+ERssX4f
7QIBX0WxO0WXjM62dew1i7A/Ju+PArbH2bXt4uYtJLrFYWmYH5voDGDpJS5pa/zkHuAetp/RmMSH
aIiCA3Ns0rA0jIyucDhb4+VRWPWb7zQI4LyWJRDCCf5/TiLvfjEPZF5qDXhWR49ReE5Td17SgNaK
Gr/ZsELAssDruYpFX8AhsGuK5dp7Iyy0QkDqKMov1zpqVSlEX2FzsUKfIG7FxE6HtX7SZu7Q4S4L
Hqghwx2S371OleOD56nd7DFv2cN3Ti5RP1ByaL8ZLpJr/idG63mYNYPgwM7nS+0Hbyiy2wNBRPV3
Ip3+Fc2Lu+2WvPnpa4GZzZubXTh5BAu6CRZYwdY/RjGyAQuccOaIcicBTfzuWH5/tKI2X6wvGW7m
/k/hGnY6UcUGB0ftjvHrPZiOsUlWR2zSMlselAedKpy4deSYtSf7HmmYVKLcLvWyfJdZa+07K4CH
NJO/vkoqq33mp0GhUsWEzSU5pro5mIa1MR3GhGYIXzxTMB0PABihtBPPWoRoLXtrqg+amTyynqnh
l5l77JS+eRRD1z7SjUcX2cAWsGGdnCcrw4wxQxErI2PWc4GGoZtIGzVSLkzi23TbLP28q8IgP0a5
Zb/icc2vSeXCIrHC8lqAX5hrB719UqhTkaSgf3qrHn53Az+DnuL56EFLPs62D7up2+fgaNfpoIdd
lAYt787I0dpMEDtM4+IUCLmwh3HytjosCr7CmRCntsNF5IVdu6eEaeBj2NkhxNHxbLLlt7Drazqa
7mZXbbQVsuTJTENYgVI7hID30DWdguufBOYa8VzDxmItJ1W9TNX03ZYWlDFWvC+VItsynUme2cRp
8gFDCCQMsIhxA30K7jaipLsItt7WjZyZESpGMGgKw9sM3xFUQvrh5hHKxDyE+ESDc42ZQK9SdGZ3
MWbhfiRQBA5poEHc6pbvzcvBILXodxP7O/Fn0JJ8PWfqzWw1e0v+pdvqJUvmDwv+DnIcAlwRpm46
rPWrNJhPFj6bja3Ce6LoAM8965D+z3V01/UXqDdLiwUS5hR2YOAop2M3VikRpncISAI2b+MoJ91M
M5MLPdjRIZCmehfGyQ4NC0O+MWc59zzc54TJ/kOZetNzDmHtPapswkhbWBSqTTiYu4UVd6RsRpJp
k28tv03gYePPGO1l4Clc5psflj49XZM9SdnVJ3vBS+qllgC243In+nHh8ULoH6Y0CXiPaTmB4nMP
ibFI20QCFxTC2ttYNR9mWDsIodZdE+1IV8D0Nk3Ja9vIf5Iyje0CdcK6GEuUOzHQvn5xCxzD4AoY
KiLJt5V17B0a31DcheWBEt3avROSJ5W0uO4dGkm0W/YIcR0XLKbqXEcj3L54l/QBXDCSwwp8950d
Um+XEJ8gXyJ7strpBW57elETAY0GhuURRBjMEfqQjwCSSaXFcuibrD+znqSM8nyyTp1bmYXVa+sr
+qU2Z3zSjoSZ+RWFJ/s0pJadOLtewvU5Kfuk9Yx3tMrnB0l+GNGykbt3W11vChecdImaxliLnkkx
Cnc+uveNUw9fthv+JY3ro8pyKtyGnF6Ydk4lrEMbB7xNE0S2LnOYS6gEr1wxYBStygofvJd9Tq6/
hvtlOfkmWU7pKDeoGshJmorFefImeYcDLTt8XPAMuzjeCyeSVHodO0lyhrV+wCF7tZf2YYyphEma
w8GqKYkYtSAjcjm3WrMNavOLR5reMfOfahZIRFHav2nMTvFIER6i40WnsJdseP4xw9io2Hppaojv
curSvwl2Q9Lag12TeRAmlh5vFEf4O7kqJz14z7aPkw2Lyz94JvGWmXvzC8tMiMwdvmiw4EDpxET6
ZpHskrF8xnvCvgoe7zum2PKmXbaUIPqRvA8o3wIn+2gZp4yt92xFDayAk7TQFFt8kXEVox+WO2Yj
awRL7to2AZKqTJ3DQPS09e1wC7QT3GMg65PoezbZ/gUzNTr0wljrzswv8+Lo7ZzOv73ex1FoN/+c
XiHCs5N93obVpZpdxIRjtB8ZRx/younOU9tY26ElUi6czXVW9XgQJuNMwbd7LuPwIwzG5K/LlHOE
V4NstXtNgwrpY14J50xEBBGxLYv5u/dAlSF3yZwDb/LntaT+hcY45N4jKi3+NcKADBqF5TfzRRm7
7BneEhNMG2yB6wt1/mDnC0dOPztCXfVsy51Cj2xWFXtoBnGlQWs3t0NWfyMKJFFU1mxkYRBCQ1jP
bD4D/vgS3gfSAw4gBJoL1E3foisYE1JVl65q/wY69m5kAVjlKYkKFstYVaIPZxCqBbTmyD+4kwCz
d26ff+uimU6uSkf4zE42M7x26enLRv/ChESK7jJ96hRqBM/Ku822GScIJ9wpssSzz9KYOim7cGQw
a2NZfrFpTV6akOhqbxL2vrRKm3dVx7c0VfXL2JTZeUGkooG/+yyis8TeDAmpwcLy2N40hHzuDD4F
cEW0eZBqs7Pd6gKnbxEcwWtvyGfCqAG148kg3PND77PNCD5NouW02DEWLRiWc/hXQ9FCCiCZhc0/
Ji/qd8NI+SFUCLEti2JcmCbctYhgoRhhj45n8BvJgtFr6TnP4qyN1jN4s72txk/0o0/aGYrj0tZy
m85j+owhAVoHjY1vcQxZzVK+JZCbMRCzGU7YkrlUYJyuY7FffLUtiXruS686DSWdnpM6iIGLYYNI
bN46CSiPyWXPUdVMuAtNmIGPxMfpAmZu2ZMz2fEfQiSnLzVbSIgW7j82/T5Y/AUKK7TldOOOegGj
1CTmqTbzI1tujg1xL1bK4DbDP956cuQtHmU1Usu5e5Ev2VGlxRv9zRsPqbvu8eRIYX/cEcjgQ15N
tBz7Jn5qslH8Y+jV8ZP5wATsjjcoa8pqa6yaxyLx+1fCD8A42vbfdMS1WMG5BsImioMEoL2tEpTS
U9je8N/8eAu3MX5n8YBwYOUFYGdGhMLM7xfcEStwsmsDe/mTqXuzdaYGWyLYyo2kGlkpF11DYDJW
NqXjHwwmZRmoaZ15aIpBgDz3lj4mKmFXFNM0c9zjzh0QjrdTRsT7EhZ7a1xy/LgyCh51PZK3m9Rm
FwwpuL07FhuANjFfUxj8ji0ZcMbYyT9TVhaXeG39tqGPcp9wnc8rtBTNc9mZ6jdrt2azUNDSIjdX
NeX/lhYhUGX9wSjub0XU5B9IXxDnJmbfyuZvxNPNtQ7f0lotHTwvN2d7UjayOySSPlovXbyn9X+N
Hab/xEfplcyjv1x/1TZvkagDmK6ipLkWwp/hEDSYsGzVv3iI4q/3X1CH+JX9XniIlatn6MM5T9vi
wRdgLDlWCf4Kq4ImCwUFoN/yUBdts2+VUptwwFK9gONVAfnRsi7/oPN/C6bmNGbEzFvlIRU+4+yM
yFMNEgnXS/8rYju0JapBUDIX3U7ECbvZznoMPRxKvBBe/eBO9UCrnR8ACc0r0C4z3Mlo/FTkaLw4
Qtu/xqIIVqkmQMGlQXhuatyWU0l+JaPzYosKP7uwasyeu5nIV4cV1ZPtCqy7WoYQouID2pt410yp
A9nCtpj2LG31qigUNzV0vc1Ux9Yx0nHxAlhT7XjujL7TSIhLd715V4d1u+HcExt7DKC5BZ3eUNj+
4bZ09x1WFaxKLDPvGAZSY2Sy113+IiIrOIsa9UnQl5c2g9kwthn1bKV+pct9+gaVSAXdj+voowP/
ajfXefvWZ9EVghJBy5L6BbaEiyFFJgSz++6XCQKB8CcCX5g6Nze15R8yvXzEd6Jaoy4mdjqkF9St
LY88jM0tCnL/nMz/a4EBtNXpc8IHP6UqXs/lfYelsLtubHbHtJeNd44r9IhDDUawLd41TAGWWSH3
l9BXOVneqQu68QAugUxu3bzSFoIMGN1XC4DhqvXlY+Mo8C74lVZprHwQpRImxMy2KsOh6PWIfoRI
mO3WhO8WlLJcMcn/Ec5/0NHlaGAanTwFEg5DazX2vmfmWwbWX8ukNf9ruASlwcJcFF18dZu++9/o
77Ej7qar17HHhRv3Sxvzo0eNi6ShR1cVLYGUv6N0mrn2mcS6lVCP2UKyVp+dYvK/tUq2g3KyTc3I
eC0797XL6nWji3PXBaS5O8W4PKVLAVA/qOR2cXsBIgd2ZjliP3TuCVWcp0kP9UfXKRZqk2zCgKes
1Owj0Chycwp11ENFb2aeYrJ1TrmSl3yA0tMF+TXHBsdWtIae3+I/2pFSziI49N4GliXAUaziIeka
i+CcgtGtVfZMRRsRnfTETDmmPSLB5KNmZZHyhh75hh4wKDnrEBAPTYlY524dQwNg9eexpDmMKvH2
TlaYv3OBtV1NqX4u46WlZkVISGD4xMSU2Net30iolqMD3g3OyqfPQPDsqIGBtQ52CkfLxCPDYFsg
1qL6iGTvvUQyg1cyTO3B0zIAntncoUKmuHW5o6mQ0KxizS0YgcMytDtmvxr73KGtnUcktP3ZzNxX
GbzRTZxXdyuQskkMgmr0jZPIO8RF8DHejzriCdIVaBAWFgH7xrohndZDiLgl9i89J2F/cpbG2jcZ
A8oy+lBo8flUyDFR12LrTsy2yzllIemI67hUnP/ZIc36vwovk8J8qKduX+jqOcQVVA5nBmzrzJ1f
RccrnrPudQKsS+1vhx8oX/ClFNXVjyoYgM7vqmWeHHUvFoCGVU5grrAU/RnTXx0gCUT/PLpMVzt3
r1F6BoNz01M07uSA89eNR/jI/Wm0Mc9H4GjwxR1LFTBQG7b2PGzqodkWvEdNV25bjIbTaN9ff5bB
CPcaXZLrWwsmCdxjquWUXkjv6Wr32MKQzC3yEgpn7fKmFBHLwdTm+VS8lDi1O+yyIOCA9uhuv4z4
veJh3UQQ+Zae8YJ1yoigZf9cM9tnQZhUe4dC87hIz3lwa6N5Zmo4BTKc4JtbGhBGBdaJQenjQLO8
L8tqumUaVMzYmkPhsx1irMR3aNtvy2jtMzk1j6mVkzdtIqwLXpSBce/kpo2VAF4EzNXVBh9cwiyq
ZKx4dUb3MwxzhCHSKY+8G155ydO6e8S95q013BAipA2Vv+Q2g8XwPQW+tedofFgQD2PdD0bube8N
fAyHV55Vv7ktEAk0EoF4kcT7rAceq9gJth2azcpuFySD9k/UePNDHrbYFSdlaB6JD/JAwTGyDoP3
pTa8wBV7PWbpEK/3gcRxVYS04OJD0KJAXt3HLnBC+osmYgAhxnZjOhBWDJ7XJcfi1pfOIQm7jRcE
fB1R/pe+Zdt3ch+iHT5A0jrhruy2UTktmzQ3iOBVAs82ENDwBXOx3/HsHEXuspkeN4VEc7xEBNpV
A61jXz5KLO0oG37mLt5loOHGIcg4avNlvdjiGgIVjvDJ1GRgvKBC8fduB22Rmnq4kmm5820m+xBs
QsdynhRdHd1N9FyC47E8TMTVxFQWfeIaV6xhn0fJ2ufxI7+E9dDSKHwIR9Fo66SP9gbzDJJ4lbs3
hJN8CgZYrW02IYqv9p+grWOFWE/RYRhstbbm2UPtjX/Kz5j8T8Tz3RfAb2zCzyplie86XGuFuKMp
qii9xFb1QnpTfTaJ32HlB1/NcIbeLMktqhhgMKI6p3T4kkgVuwge7zjbMO+eFyv/BWNpP6l0H/XB
Y+6Fz25eC9i/mQXTDYtW6sQvqduxrsJnsHUKHLw5ud7nxuvQOdn8XqvJz+x/oRMVKMitsH93JAAj
28mw3fsiKt4ah7tsP2RZWuxYRJsYATxT76UTN8x9KMTS8EmqdJ3gf65bw0DG4daLbX7EsQAvjeEq
AMCX+TZD6LCTGQpnNwZ2QdYNRku3W4LXGH3sRmYwE/ohtd8mzFHFhj7fjzf8cV5nXyKS9quSN90O
2p2vF/lURnV6opJEehaL+wwLwuF6cJz0JwOuiZE8WpHlspG6crEalZCqO6/ehvfBJnAiWMEzBZHl
DTdfhdVa2c5DKGGsoMJpV40FbixOXrCL349YQUSu56bHMEv7a0bANfgJmBIT9kC0cRnQHP2OfIyW
QJjlKPs6fZpBKhI4zwQJrA3irh8bitUyujlknWjeCtUx5F8EJIR4ALUSFNbaVa2Ne8p/nWX2aHMM
4UF5KnjgcGz1p7aSN3vCL1rKt/v8c6dCRx6JUyVjcQQ/YAu2A/i82XHJPH6biUKDzWnd+tLlUAgY
MYBpUyzQ+2dkZqwzl+3EuH0lq3TnpctDRD7OEtxXw3dZuHTEs2PhynVxqPl29UrKQru3fQk2K1nY
EkOBDiF2YGAmQn5Fy95zhzMwqztFJpvS2d7KYmNhugSvlMn5m8BEoGjhHMMFMelaZEzWCt1dhpB6
tekWaLwKDeIYzvKZejI4h8Y23D6NdQEz4O8r9/9XCn5863UutNEiXZt4AgBI96ZtJs3RNG3DxMaY
kuGsHjBnUJ2l7MAHVNHS4IOpHHT9ocixSEPk2805ZL447M5tK619X0oNBLUOV7mo6o/UZO46BHx4
aXIqvq4df7eBGA+FZwNoT5QEVwZMyCz9smdbF93wpP4MLBMATqbjFid3/mgNyl35nM8gqeytipM/
dWOo6bIU7olSB2uIx1093CtXj6qMAU1yie3xk8WrOqDp5PrEfrKxiLrcNI2dQlEOmM0vI15/5rGb
AtTihjBzxHHSs2+I6fp14LbTK9E7zom/9ZaL3N8s2QzDZ44k12nTJYCzCCfyC84HGEj2LgiH8pVK
f1rPjI5xEor4sc/y/qmTAH1njJ38qon3nfb2eEaKv1xxCONOCrAJbuMo8Y9e0FIaxQYKhWMMq/+6
eBKV754xK4zXFpWmWE3oW0DSzaHeRAFWQSZf81ONafTvWPst/XORRK/+4D5SRi7kIOoBTvyUa5ak
OHAtQngzrATbEmFbtYFFYW8slsKsK9iBbiw+PXZ4H8g+DIV/snWz7rNNoDysK0TB/9yh8znUkHKt
snhGw9f6HkrejBytsxJKUh+16kpU65Dv9HxXfVQ8pBHseJE+lq5cnlqXzOAVdjeKMYnpNVunpBLe
OTlQIyg38LdQb9U2hPUiQLvad9tWtOGO97knP2z50/qzBrefDau+RqIPso+qzcsKdYDeAkcoenQb
gPQh/UpulvjJBI7aIHy1z17Pfmzr5Q0e69IbnZhuEj2IxXxvE5fTORHuayvj6iEbKYfmobyMXtw+
OQNxGoChvmTnPYDzEqsCqAC2I7c71SW4Ryz2vK8SWLybMjbLPP7LBKJ/YE12rmCeYfxJuUoi51EU
YMQHKbeiISUrYvQeDr8zalqAaFuBqVPp4Wzz6+RF9yXj9L3AtWJnmdowCbgkQXycTLW1XeZ61IZb
ACOYb5zBKneG2xH7dCDSU5eaYR1Ofk6TM1vnBcfvptCZt6cKisAGjuKcFj5/EwXvfWc0fLpq3rXS
TqDdj+HOycCXEgtRbWN2gCeg6f4zsalIN2WWOF8qLAy6hjYZfi24Qa5jkxRfGlfWJpvxGm96kYDl
FRDdNcVthmSkTy5EsenfFGBPIupwu6ADgQOUqmFf0rmsiloW3Gym+AnqvNwy4H6WwgM7688PmWv/
SB+Tcmsd7QIWXSHBuU+3rh3WauxR8XkXS/YvSeN/g3jmim48+sY+FtC4o8TaTYXVvgUuu+EVGu5b
WeSAF7uyR6pbF3uCJbftMHFpI7LH62WiqYq+qj5kMSA0IKh+aeDN4Hn7mDSVXZbm+Mt7clNo8qqj
GBt/67ogK2TjPJixNyOsq8y/BCOj5xXNffqRQeCCAiyDX3j3llU5NdWRiQm0DlDGm4Q7MRz1Q53Z
7ltdVhT2pGPf66fsTDYCaL3BSXbCstwPxqzPNrugU1jxetAgWH9r41son3MZv9Utj0kp5/rktlFx
mPwGW18tlt+kzjH2YGf8g4JCXr16Ll5z5LKsJSzr2Lgd30frfA2++6eNqX4jODMPQDU/TGW8K+3K
/G67bnJAQt0/QYlVe4WK5TugRziatusebLv1HlHXu2fsRMVF8eU+cCqzu+irigk2v2TZN+MxLMry
G+s0imCUGfGEMcgzTPnE3JtL4y7ZDUdbvU3rfjMHpJb3vRODrovt92IKv4ts0OdhZN4cVKi6QaE6
t8KfY5ib3lOt03I8lF0lPtNGTZsQM9EL7+uaLSkgjDywj6ijL2U9/oNqf1x0qs8zlFRUJUMxHyrT
YkT3velnbFCA5RX2Og/2oExMv/HN/NcKB71V5AM/xaZF0l9qTNaLUz2Fw8xs0Y6gackKel3TzcFL
IfkPw6QBaW9LgjnC8h2ppv+pvbIkowJYp9KR+RtywJGTgQCZVprXiyE/Qyq1OO0+D1331o4Uro4o
vmVqsUgYPZBgmfpRVZ5osBhlvZOWCV/owFwAkinggYJvJ8/bz2JgxThaOa9NBBy6rec3iTEPsWOO
lcv3j64VyRvzIO8s6HyQFvDuz8XyAVgd7qk9xwrFYvMSOpjvIaQF80GNwWdm4vhS39cc0dQ0JIME
HoE/mAaWgR+1KZGehGHK+Z0PPzIgK3Fwa1y2kiHw0tjujskeUiwDHWgvEp1vGmEtu1HZqO7rrAoP
WvqMXyahmi1qsfoghsFnoY4hbAyX8IPeg42xDo6OMGfdueis2sQzh8D2k7MDwWgfagsAOo0s0w8n
Oc41flLjwBrt4gLEYRjdXGDGzCeIMcAouVdNBOvJZqzjlyW81yKLHpNFO8hMoPPxRiysoJbk1a0o
OZoohv2SIaukXKgOy0Imz4g3e29TcH2hAUQJ6TLrDZmqU/eRE9ihl9r6fcYtmDrvQxKkEC3je+It
U0bObYJbmJlQGAW9/VKzvF+nVhqvVRCo50rFJwKm5BrCwVWG2Z98gQLAMrK4sAwFTwrgZFuglgAh
0tDvkNTzH3dnslw3rnXpd6k5bxAEQIKDmpxOvdzbsicMS7bZt2D/9PXR99b/W5JLqhxVRE0yIzLD
5jk8JLCx91rf8s/hc6zHBlnEfpzzB11Mn4kcut+s2cjkWqKJ8eee9w7Yl3nV4lRb0DjCLJ/nxHmD
ApuGNJyHIfWg0dQEDGIUhMgB1yh1N/FwG174VXVbFeoDIaQWPZOtCEoriRnABERvXeOfk/FZVUXu
cWzr9x7b9LvJ5vasJDvlKBIAuNLxyZIySKHAdxbTJ69q3qE20OQahRbV7DaBXejGutkSbpClW0YI
x6mFCN/+fjiqSr+XqDZwxhGkWSdUap5HB4oYCebjvTEb/ddOBxcEDUi+k047/xAOEsaocPsLNJzp
ObU2y46/ms84sYhLaFraebXTnrfw/PehnwO0jsA8JI6jz3VHnmLS80yaGHsBitv+N1hUVg/oZ4Lz
FAtoTEzVfqzzG9dJ3dthcAQIWUXCaUHAQsnecwrxNe5rTUWDLIRjeT+w3iDBnWWbH2IMkTylnHF9
Uh2STDRvJ6+Vb6xBaS/jZXNeYrD/jGx8Ou/GZr6m9OqYqDkPK5HeLDpCQphu3jS2pdZZspK+0lZr
xeUMbUhO1wCCl9vf5rV/ZON70aD3f2f42673p03wP9f/f5n7KF9GOwxF/P1J8OP2J/7t4/PMv3yi
rSWv5m/bHfCF/8AcPO9fUgdCEayihNJY/f7Lx6fUvzwBaQiXnXCFfpT8iI9Pap8/5Rpj/ED8Ix+f
9jab3r+hDxc//uf/CDwgEjzTUrqSAGGXv4///wfMQU1pBHmAR22K4+zNKDedv0MNjx+4ds8on9BJ
NZiOGTkEyv9Jmwf3Sy4HzPCpyzHdN60vGJ3r/LZTaWT3C1oq2DRrKaJ9BrbrTihnI/h3NQYNsic8
Njf+M8lds/YIxPPmDk0+jLn3q+QkwN4cq55crm2UkiTCvBscHTg7MXs+dN6uZhJeeQVycRnG6JIE
Pw412/w5S5bouo9WLsvcOyfat2kC9yLQRQDcOWLKAoBryEETMpJuUYdP1ZexBK4X6DeeLN8kur9z
wL/MkyG8gZE1Te+wtOiL89M2gNZ4wrx4PkZeeUya+TyqMDBYQdbQjLA/k+OxmDfpveEAh+5O9pDO
XHmvvc9dSCgyCFqAVTQ2kbDvm6gjswSqp9t8b/vgNnKmQ2Wyq6YNGbbOFFUE9TnZlmvDnxyCCcUw
IYgVcXkz56AZZJ1Fjbn944hGqwNUbVwgCXKLwgGsEdGmanA/B4O8w05yWqryomtVNZ9KxrQSB05v
1vM5ZdMpEv3Na+fwa8EmTRJtxqyxtvOsD3XN8dd3TPyFDmV8J9oaXXAiC+fn5C2MyQWd7Zux46TJ
wsOscnY9wZRKdthTRJJyZmga0hR3IXCHTym2stvMODXDkliC4WN7ByjUBFdFjk3Ry/FYTfnY4cb3
E+BTPlL7FC/BsgVaYBBgIaMb4QPGOHVi6tCcllTeuMZl+j6GKIfgl0HMFZITWhtsl0zU+/Kd60P6
ZzzhniYyCHduN3+YxrZgngDFCFJjCG/AH6PzXFTwaguQPUdSJqtfSwLYhyefvRG86T7XjAgNasiL
PqjtOXnVHDUqmzwsfYVS3tHIU6ls8jcxg6JjDGMzViBCsjkaflUdapOwVcHJRiWSrlCUi7kM5nrG
ZjXX2Bfw46XUSf00Up/XUf2j5xB3l0x98wUV3wCqsgOGhCVIhpz9swlpfm35gUNfdD841nSf5zUs
viCDAGiOFQsWIA05Cz8EWzo9R/ulW0p9v1Rceod2eaHOymx1rWVG97/Ne+gCyJk0etps0cwvqvBB
UlLwjCUe/a6wHAkqKoONJF0k9t7G62D20DhhXWdR59VHJHOECRdUS+M+bcIJwmafTcd5dvOfVgUb
2L6ZwVRNKnL3mHP56qO7LFRBDb6CayL/yp9MbaaHQHaQmkUJiPg+z3LByGWy1VmLqRABdeA0w1li
cFGego6+JelgMfrVaqHdj7VGRR0pTIu84+HhO7I60fZuaf0SSaWg0KRs4xwEprGsr4tyyNILpEG+
vaj7IAddU5Vkf+k1F++KocM8FeWM6OAhOAZNYGAn2vMMVxzqFXgB12uGR+5smvsS03/Uof1MOJdE
+DQo4Jgjuo46zqhiIrzCVOfb1JpKl3YgvqZBjPQWq2JCGZLAFvZ2FbYieyiTkNZdNU+k38WC1/rA
rWqD3QQo4jyTPHaXSjSUYap2t0O/l25pUuF2fPbNgCY9DwzxDtKZp9MwUf8juxykfwLxizQ+ob3W
HPGygJSggTC9SSECCJTq5TIfWGF9eMvwEeW5WZGWkmHCAOxqpsYlHBOnCZ+lQVEJco1BH7Nf2x+m
QjBEzXyX5gdisbC9bkNr+otmiHrCUIsqS8hND4O7kIy79TwZF0R+3WQie2rbYhQXnluh6fGAoRKH
ElYaHr/RDrKuhU7ZJbi9arou46ECJoZB5iwerBnezhT9t0u9WBcBTgeboGCOV5/704QUdxZMJU5d
2zNEMSIiFcEbZSTOIH3CTUlTt/BwZsSQZbX0dXM99336E5FFZ5mqWsjbgV+XMDNGTxAaCnXiAuPh
TDjJWKKgC+LGqCM9Q1+fkFVQKRIETNzMxNn6O96h8TpqoertvLAYLsu48CHxuRJVJn9wFDSQLNrz
daalQ1+UkwhcVV5J6/bpvO87zlEXMHqGYhO+4Tgs/RmQDAcY9a2rMhUfs3h0wf/BY2OUU+Hjk9no
Xw1zg3BscnL/erK6yA5ulOBvZlNHhe+IIUfFP2KIBu7bMYNnAoWyXbO22n3IvsN/wWHVHNo5IIBL
mskLYJR0ZtOJS7ImYATZb8sQ4AkMm2iC2Zhiy9ubLMqDA50V4IaRQnG3QxqSIKSQCR0DP/IZIQd1
Czo8Ltb6R2nb8X6Q9KBQ6A0+T6yN9HXK2fmnbWMcXqMf0venExcNB0V/ygrvQxvyl4syoYvnZon7
IddyYIRfFOX5UIRa0lkqlmu6udMXhbIBLnw/o3u1WX2w2eTda1pYBLVE02bynkSKuCq2V8WI5AFV
VFQVZ2VNiibISO28W7xyxagR1/FXHXyOoQ9ib1fDj3LuloKTsZo/sT1JzpsxItCd8ePwQSEPVRwb
+uXNsjh9uU+GycOzJLqIQTf8AAIhB2Zd3GD/Q9AoolWImsQDPOl+OCAdbx5MZSx59m1Xy7MyYhCz
m9wIYhRzIyDDCMjJxZxLWmWoI4M9njpwCCH6RypoI3/paJI/MMLS+nXaWX7zJqnB86vAIIlafKyY
Kk8mlj5gdRB3fCN+0VqnwSabkW4GB/8cZ8JaA9hsELETHKRbWrRrXgfva4voGWpybh+woA/+LpgG
fr6+9cmr4DTIjyR9j93IDSlUINkgqzcM+/qgKN7Lrm3LPd0edCs1FGVYAcEa8TQFIQIGRDoMIL1y
Oxfbam6BCKxCXQI1RhCO5iD28Vfn02lpApPu2aCd+TDJun2XMLlDCz5kyTfe2fDHatcJMdzqg7PX
i4EIQxQDjlbpT2MG+jqZ3xdwnt9tgQXfg1DTqg1XHFVHRtoc6mfXRMsRyGN7iXCA2gNBimBAWzZ4
LEgyBccelLjlMKbbVR1XlwbSLrSrd49aks4V/+zxEwQgcIqyQw0aQstR+39+rPr/k47ic9b4P9NR
Dj+rkljuP+ko2x/496lK6H8JrcEX+CQ/aDcM/guRZ/7lBga4r4LzIILQ385b/5uOEvwrILsOoIoH
3kbxr/9C5Gn1L/46iHabkwZsvhL/BJHHYe+PMxUrlZFcmSuB4vMVr+rjMxWyI0ZyaERAPW4w1hbk
WtQ3qHZTkrb+uCf/Qef8Se15TGH5fSkjoLmowBVCSrOx+v44vuVpEAGmROToSfRGXM7DeGvz6zkY
q2uCgJuzqSuLT1nDtL1Jx+Ti5ctL9fyrwiPUcsMAgg9W2///4/rM/paojMkkSMmaT94KLzG4w3kx
TpyIqhbRAKRAbsGSZPtYgEJgNBSLD4Ecg4c4C6K3ngo77GXFwlKN57VFfS46fD9R7pBI4K2ELZ4F
CLB+AfcOMtBrCbNQjFRUEk5RMgUmTIfMZEK5f81QzwCneVnA8Hxqk488Pybed6qN7nEQj1/oHnqf
MC9U5DuwXh+nqkg+vXxDgKr/7Y4ogIsKvrCkinh8R5bGxeOArmo/pSH19eAq73s16gAMSKMhEoCe
UV+oQ8T3wvpMaME2wppualSubCWy/bHClUWdm0QoB5MCd7BN4+bBivn3WaopI/LlMwMFDBdbdkYl
Kx84HGtxxqbVf4x6sGuHhGSDez0kbXFyUNvO56Zv6rt5MPQPUz9a3muUmdgoTTJvzGMHrHBooBGQ
jMaMMw9seSSKZJluab0lt+NMuOmlVcwx3lBbZDlE+qC0FxwaKmqMDMjyrgwbn6R438NLnk/M7jCT
q6Q7JHDPg32IXPy7W6Bw21X+wnjdDl7g36y0uZ0D5S2JvoIl/5y+5kSpOsI0OaXdHATgS8KUQgOi
3weMR3H8lsiE2aN0Msn3oAs8H+SNp3Ep4cEYoXsFVP3WVmt7zPuNqNBYhLEHd0VDu086Ag0OmU4p
6TkmMzVtIW8PZCkiv1Bkl80u/IZ1yuX16EREztiIQJB9pPzifYoQ0D0y96/EwcM4S5limAqdp2IO
vQe+sK+vUFz6jMHZkNN3mKmD6SaKnTA6ralp0lPK4AYwBU8FvWYyhYuLSEoUm9GYW+9Iyl9YvckE
iDaEtTROULJPhTwUmejIUK7IA5DkyIf7CYwl5sVotNH9sKokPaleEsLIj7SAHXdQaCKHCLGdB3mI
kNatoDMyzsy6BsoFbhonj4B5u+BBxsPLD//fFiOmJtCeJbYbVz/pJVmmL/noQpWJ6yA88xMOZ9bf
8t/x28MZ5ERxXEenPpHiRpJeMUS/Xr6+//zVC1WgXN8N/d9wrMevHkmlcYrqmIZVRtxa39XqCpxK
eumpUpzVIsyuX76e+MtCH2phfk8C2Tm0fHxBH8tPDah3QDOGpKBXqLW6ucI13NXm+9DOeDu8VR16
jUKDSAr3omgbeV8TobOc5mXLKEJGd1rxtl0BTibI4ZXPt63+/93c23YH5XpGhZhh6O4p6T7+fF7p
hjNHLZysTlS/hSrP9ITzyHFyST/bAakQFExkmVYcb7Cuzp7Yy17hRSqd/gyIlvvKbvV8t2CvdjUm
yZB9m5DQx5+ncmzlMqtx98juiEseswkrXbC1p1/54s8XYU19oNiPQrB2Wj9ZhAUZFxO2UHef1NP4
NkF1mpFEg+VgVyob/HRovDBXyrTPqK5LOrGDn8pWrfwEQaYYJsSGebdMd61eJYYTv2vdA6QFTgwO
bZzDUJd4Zl/+zM8fXi18WrGocrgzFCGP743RgQ7GaPvI49rcC1lbklCj8pQGhMCmKEvOXr6e2H78
/344AtdV2ni+hzgArj7vzJO3Fc9pPcSOt4mTC/UZHUoIvb3zcT3QwpQHvyXuF9UU1LYszPPP09TR
nZhQIZ1e/iCPHwrqFioXlxQLQyHjIoPYfss/Sohk1Y1oRNbulXGmd4Uhlwuu/fLx5auIv10GCOTW
Z/dNwKvx+DJiwm6WjSlhCSz8xI0n+JDKtvTfp0OxPAwE0px6262MzbdzfFxBYZjhD7iklpGXcYJR
hCgTs9z3eEA++sqb+njl3O6BCl3KRuV5BpRe+GQhYT7v4TyCjAtoJrpotXGOcyGSMwAGn+Ihz44G
q/4hIun3Cp2H/fDyvfnb1TlPGlf7PiMA9aSITDvcXQosC6qsHtxyXxAEUOcpYcfEPtkDMZLODY17
EGi0n4ZjB6PgFfjk4/f139/f8zykdJKFm4SIxz+OCdyEIo9nYIT4sO77JhLTrs9aZBQAnzHaFgzp
FjseX/7i4vECuV1XuxAEvVCzStIEfPLsSaB3XtegNoMiVZOcgr//UxG3lEYjeMMbarXg6FjgKrr0
M/qDM0CuU6rxrB5qXazNiVEzOUEvf6rHK8HvD0VoynZ2CXWovPDJqs0z4hJK5gz7NSLfMlBxfzG4
TPtUodYrMGbmy8vX2578PxcCbgIcNMTbv2t4+bSGl/MK9ytnFxOVDA8kMOpjLmgMOJ3pP9DBN0ek
qwt6htB/5f4/fye3K0tOSdvpwXs6fEIvURVE+Qx7mvvdIdZRfowC0I8vf78n2/TvG7rh0lnkQu4r
JrTHTxf2PL/QbUeqbZOU5zFyiRvZyZxWlKg+DsWW/DU494MVwUmVlhTqNIg/hbT+bxRk4ktb1vlF
1qnqux61eeXdU+7jIuL3pxPM+FgAfOGHrnnyDGLcRG4V+u3eNtPbuIVelDoQ/iHfEqdI+Y3aFLEU
6sF+w5Td6qE8AoDDAkjYSZLP+R6NTX4Ff1p3zMcl5GNmMGxvkigksBlF7z+UqBxSOEmI1Q6w8chO
SnKR3PkJnvEjQpT5DOxiccaDv2I9C79ksRtfB2wZ0TF3DOJR8McB26iGUkvZO/zSSZjcKWemmVPh
a19hDzZIlUsYnMCi5mZ5wLkJ/7GfjHdB36ikMVeCUqCrDu+gq3zaVMZgqFbt5L5xSFosUXz4I9FK
yE+B9kBMwVoaijE4uH2UvvGcifmPbYR34dY4ArBEeA1W/9BDxG/yBk57jdZ7P0yANnadApm8r5Zl
3IInfRwTnA6wD1dYUOzlshAmy4xBFAfKZ/NrjQ0BE/ATwk++GMJp13Jwmw+xzTGx655EMFrUQbmX
utTroSmc9JIBCtV0jK8TUf3Qf5y1rO+KKLU/TSzbFd9WCTBX2y77SUcpjC54NpWh67mAg4MAON1T
tqUdWh9bfXQVY/mTzxAHiVkhAQtkbpTHp8x4EYPPWixvqqEQP5GizfdGJMkth+NRfuTLhJ9HW+Uc
AVKrblAZVByLa6B+tLrreqIYZbK5L50BFQ0haLDkPAjj+dEnOQipZswatpualU/GztCa26KR6R0q
nhCvBbFb8R5+F3qSHtVTe5i9JDwD6QoaoG5wE8yiWlZwN5ro267AJ4RJGVkrJLf8xzLk62cVsZ6C
2NLRBT0+kjidCQjFPm+WEQOkdkJ+v8Jmnw0z3e/ZiCV5z0jK/epRl/7gGLG0gBHL9ZcPXOUuIXqv
wsw9i/liIXINiizkho+dk7cw14C91Z4I3zkFiu0DE7/sEglhTI50xT3fTDXEBVT+Ot9CUkBe5dBq
DC74XsHDpl2lp1oGOe9YreSlzo0fYbD0Nm9MLYfu6DU6Hq9iNXI8dHwLMMAS6xaD9RHBNrbJSTrG
qQUqHqJAzcEzn4m7QX+hd0QSSb7GYNz0Uvpg9g8pDm6ezahVEE6ihGOp8Ov2u1/mvd3rABw4bdQU
7ehM+5qY1WZuf5FPlHw3tURMpOdt+rakmPdwjMFSJfuRFhR3ckANneO1NJdL55NZ3Oa5czEuHqPC
PCnAl/Xs8/cRPup5FzDzaC755sCThkXH4ox4PQqvQbqabkwzQ9bsUUzR1l8lZ3cG99TQZ6qx27xL
68bd572v7GHA7FqdpZbnhBRzG8sTqSIEja197d1xYCdq16SRvM15WOddBxW1PPf80e0PXY+s87jZ
er2Dwmb0MRwQ7TEqycPbmt/IkAwbk+028nI3/IJpf906dW4PsY9eF56OMvyFRA/exTRjgTCCJ2s5
S2X+5wlP43jw+4FWUYEa9U5JoIi7wDGDcwFTLvjW1OSzoPKuxQPD1uadM7YM+wbSPP0zJ3UA7HlL
VF11uETKI+0X2uF+lzKZMYzvSSGU4VfPkeZXH4YRKPpq/ViXxbDd13l77WRoPy7LSjyQh859Myrj
Zt/pNGaHsYFxvgq9MVt6CdiCxGEtIcahmDixDeoeNZLwbvoYzN3RX7k1yL4LhjLN2NJEaKAxQLlj
Ph90xuLC4ICXMD8fpg/NwvYC400Q+qWWDDGR52ninuJ1LK/TVGiAW6ZPGoLsa/dKuu36FjF98cF1
p2rZNQU6XRyLnaaNA16uxmrX48YaMNIyTNMNo8++GpO9nX1x29TEIm6+2PhcrNuTT5hz/AOsRVzs
53x2L1OeiPBQFp1QNwK0C8mmfRkO+yAaHedkep9CyxaKU2hu13fO5FU/AZpkX/gb1C/L4BLj0txW
X03ZTeiy1zxlpEsgGfAmyfDqsBiFUYDZELOkxAVEmFqEYIw3E3k1jy7CXVBD1RvjNX20r1sARHu3
+x1/1i6fIRqMwZ5j/fxlLOq5uVwsD8s5eSQkRkHsAmIFvE+YAyPBojifxerTj0HkPTCGn9ZfrJzi
NswiTvCtNVMM5XNTI6yZ7KGDNi4ezGkOKKi6Fsv2ziUAakDXWOeIT+DG5x7KYBQC10ni27dFAjKE
uVXtoypA0sjcpJtB7zZVU36rVqJAeeKYdwX7ZV6d7DCKTi1nKax6eSOwTG6QmTrTGMFU4Bylx7SP
uFZNOINBlB2dancY+71qRMK6IRLYQop0l0OJ8uFdXuvhhDDG/4x60nm/1sx6L9aiBG42W3bCxEvc
jdUyDMMZ+OVjMdXONaPFJj1XUd5C/u3eg9JngAdsAtlna2/KsLI/y6Jovoh2etsRfLajprlEesbk
65XC7vnBBQa5ka5gjCokB9THhV1R83qmXQFJ2MvBE1QIsuM9hDoS2HFs5A+pzgZ/72XZ+ibzZmat
kOooDJpkIe+zdOB57JelWpzdkExDRupqMnzrmgL3Qd86ipCE0AVba90FHyWdmmJ4pdL/y/mDA/j2
0enybiqxJ2fwdhZNWcygqgASkHRlJCSLpUQFNTSi/+EG7QeVagycici7C5pK7gP+ivljKme6xaML
4PS1W+rKZ6cBuhCK5gARQ95WnT6+p33CUaEiIJIkDlbly9Flinc+T7X87hsyCAlhSENsPh4eucA1
kBmaLm/NnuSD7HPpSnxqkxHju7CqKaqm2KVfyovsmx09md/kaJH81Ih8ykNY9MzqwsR0Cyc8byTg
IawWyl3HSX5MPWKfIzRtsNTe4PE+xLIp7tsOIe/lithgS38InPPB5ffajcJhMDiOS/QBZRp2tYnY
zo8Rj/t34m1mCVRpkL/o0rpfizVWBHWG7VD+hlhhDQWlMx+SVfXJXkUmzNG48sSd431AUuTHpf+p
SGccjUkku6+4OdQHSLTIRcpqbBF0QT07w2/oUd/1PbZMRXPduZJ1hhJLxwMSf98nkbOYl/xXarMW
NVNKLbCbqCf0QUlSQfFvuj5sFLYmM3brdzToGaYJDG81ycOh6xw81ce0fantSvwvQbawznSUb9Q+
NWIEAIuIeOroWMRD+2UIybM5DDpo5L7s6cnuKxsW32Js9BSCui6wn+lRnJnA5r+A8kUKxfuoTj1F
I0sR/ERA01y72acZkTt79N79m3DdvLa0hYprtjDMlC2CElj6OQbGHcfY5ob6VJNtWzu5s5vCpA5f
6ZI8PxjjL1U+0BZuv+Zw/PjR7GKAF66NRoz7pj6J3+7hTLIXEOfEckl2+svry/OTGb0IuqcIMRkW
+r9HPX90pnBPuXrqDMuyV+mrEMbBF/ha5UkAS4lfudbzpUwzROMadCu94FmrdiA2PC2iut/nAnkC
3xToarZSgTeBc0VPuzp65HgiNMzcW7/qvVeacM9vLYIXJqk0HJiPKrmtCn98VQGFGr6KY/cdNq7b
lWzwM3B3CpzKgI/Nhxr68q193vDRkiYHa3ewCWODJ6tMM69myi3lBeP/+M40mOQrMcwnQ8HyCY0A
AVt0P969fNG/3WMSTmgBeoScKPFku2As1I1IZqC6h2lzXYSQqzPrjpfkXINQwM5yQURLhM4D3RAe
b/HPv/PmGoU/zFgqZIl9fI8dqCS0HtDd2BpTqoWhcAynaTwfFQaKIEHtRmCle/Hyd5Z/+dI8w97v
ZpIhFuTJFpOrMQAFOdq9LOz4o+IRUMiZOvaYKYXMfOodvFrAXlDUnVX+DHiV4J7le9IDRaUv06fQ
axqvqzC1rvGpBfuGU6wYhpvQw0K194KOU4mCh9efiIVyvrrSUhd74FXWpUHKnmQKZ0y+HPM6lDeh
hvqJBxE3HoCLrt5yKsca5Wpl5maHP6OAs+tV8cEwsibPqV0i/xAzObRn+EYsYzjXmXcTIdvREeFe
JF95Df/SkQokOmimj8blPXzSJc5KAJMcJ6b90FXRF/b9HOR1UQE6f/ln+UvPLaDZCuGfgYhL3/PJ
s8CVySGKBsh4Ah8O1SznCIGSGlzku0hNLL2U8V1K1OT02nd8/q77VBJoxxkBGP+Z5HuNCRz1Z7Sa
vpeIM4JNp2OsMrNvwo1GkIXTK1XOX66n0F0oWtvKc9XTqY87dvWqurInaCJcb9nGWwwc1Ry96Xnj
U4ySS+q8cnuf/4wMAEPusGT05ftbDs+fy1kwQEQPmp4hvI9lL+kNUgSeZ8BsL/+Mz18u2jaQ5ySb
fiB4uR9fRwy1tZ1i1Q4Wm77lnc+AKnPgi0Xn3A0lHQ5NIX5BX3I8ytLJ3r58+b9sUFrRt6V/TfHF
ufDx5V2kfqs7or4Y596chgF/sRiaeV+6bn338qX+8iOCwQ0ZoLBL0bN9sna6UJwKlmW+abAuH5Ih
9iLSDwlQxwRFhECS28///ILAlbYfjykV6pzH363oHdfp6o2HiuXshLarJL3YLz+2gY+Ryp+yV67n
bVvO4zY42APfYxzFeIj378krWVeLb32XZ6YrOVTt87aSHBJK7IItcUtnwopwPcunYfnYwBHBZNmG
6rMDYBu0S9BCtPHzLGlOkR6HW4vsFVxPFiuC1fQ8vM96RyPNbADE7pY6bNzDFFvx2jzjL4+jDrfZ
NytFQEP9yT0rh8SKRdJYiukAX3bDnEPeTukDtNrtdoGO48t5IrCbSBkJVwzP1yvvw/NtnUVNoX7R
20CBwcLjHy2mlTZUoDb3gY3A15pSns3u0vzqo9ynfRDPAISRY7z8pPzlZWcl9Vwt0dKgz3+yZjch
zEbbEQIy40olijGn1ZZk680/vwpKK4a0vOvbLOHJV6uDXmD76/c+TKR3HRUSJu2guXr5KuIvx68g
lEHAkFKyTHtPXmneq4CmCmge2hffaCV3V1gfaIJz1rhImx5fHzCRt/R/aZj3LbCmNPFuRzIdTzlp
gcQoj4QIv/KrPhsVCxdRh8/bz4kOXZP2Hn/3ce3CNs1nHNyxE70hTqo5N0Qsf+5Fswx73538o2mi
0iXwMs2+8hBsaa1QkF+5N9tlnryhzHEY17E3o6cJnvzQJCTKBGAfR9MBQwUoR+V9snmJUpisr4B5
lXW+Bjn0YDou8/zTdGMIFz9NxAO1M8L7OjcmPr78of7yxBtGymIbIHrcoie3xo7WlCT/IQFxou+V
ipcLaX15iWx8PYYpJ0MMDO4rN+J58bBpTRgV0b9jdKaeFOumcEwxxwnuz2rNLuIoLg5CAcSjN9zu
A/aC44rh9zoBCvnwj78tdjW2VUnpzid4ssDEM2tyFsKFmkh6fZswXX3jeBg5YuwG54vu+ntU//X3
ly/qPb/HaAwDwTc12z739NWr0zLeemS8en5NlqijB6+/pa4BN2LZXwGz5D2p8kkbMrCJqA0HWKPY
pq/hFvVfcENnIyMLlVT7BRcWASKxIo5BmaEAKZBXU0Y7sxG3yM6Wd0Nu1M+k1yxfUkQ0ZWI969Pa
qpLwLSpe/yyZUg9icmyXm3KN7Cv77PMtHYEDm7qLEIZX/Wn7xSlIJagNvUNnwOvcKTiaFFb4hqK0
vnj5vj671O/jZkBtFgYoXjel7J9FUh5l8Dlrg8Lc6z+urTOfQenGAJQk+p8+sOzitJK2yTVjE/P0
JUlNCdl8os1FRz89TKKNLrD6VXvXEXAVrYjg+zT2vfQqe3r5Oz6XffCwGrGpwbTUis/w+EtGmZQ6
wj+FXapwPxB2guFhoR/eYbE7X5fVf1tUKACdlVEegxR5azNbvxO4dXdDHwfwplp7a+tt+Xj5kz3b
tXw+Gb1z3uFNeOw/2U/csJTQ08W6h9kR3SRm8K90nMvLl6+CbfTpokmFjxx60yMH9P/Vk7JG54NX
trUH7bBG83dKSSxN9n1AZO0Rz5m5Q69f37kz3uO91TMBOFGVTYxKZU16FUZEqIkTY8oC5i2tmR0o
l+5bOOfmvoYTKI5JNVXmxuO0Xh2n3HU/OE47vimN7Vus1m4W76iQWiyJHhAE2oabWUhA508u1NR6
UI3ruAf1jIyZiROdp+RIqnfbncQ4mBsCRCJS6QK63Ds3T2goLip1iXrEEicJXbM0C2GZfbVCIPv0
yg41kwrKodsxU1x/Du0AP7ZOCmJguoR4hcu43SKepm6w48bHdu3FlPvkQ/hEQC4XTehEjOxY6x0M
I3Kw5wNj0eB9aRYSgtaYB+KXbCf9KWzn8Yc29VqdJ2WZwUsIZIPOsOuWBPjX3MgTB1cGZh2aZCzx
40ieE2DVb0ySbLgbnbiktBxm+vJgDVpYs+DQQC6WEWLnwIl/6iAm48W6WJsYzbbqIW2VV+NAa4ev
eR2pXwycvat19lCLOl3ehEeftJgKqGJR3TAAEtnlmuVYOXy0Vyh4ZNx/YPAHq8rllEdLfPnN+UTf
MuxcfykkMlHL6ShIfd85zJOEnGRV032oNHAisLSwtA567JGxTn21fq6ayv1U98qAO8UgA86Bh8Hs
mOrArEJl2kaHwU7Nm1jN0wPgiNk9wnZcvvVrtFHp2qb85Awt4T5J3hsS6PxcgrjlSFeCsffcCBHc
BHJuQuFLQsEqchihXlyduwiQunOaB7Bl87YBN6wyF0tr4FBwkxaQbO6SfMFgiHbF+wUKqLP7iKP8
wBGJJQ5mrGNAJLmiAzWKyWcXTl59gygPQCYEIgaeZZlPMd6fahsXELTeXLR9Q3oDArZpQSc0DAp/
beVCW4viQJ4RkzTfN0x75TVo5PDkkhinjsPStRnhGT7ZG1mquruOVe5t7SemJrupHW4QHFVfsgTW
6MB0vj7aArfoYYC2ASnE68L3IYkcH7NwJpCOAMPo3mWceG/XcYLhgc74rqRW88mDFCvCecSl6HVS
OBAkkbV6g70TSLGDx+8cOkHbF6Wp433CWN5AUVnbBw4Aw0WZS4n/rIRsdEhgeTzQUYXjakfw8pVa
yZLvteLGjBbYALyRwLSnhGkwP/Hi1AXIOGapu9Agh4bMzSu5S8o2/KFrv70rVtrdhEhJhZLFE82V
AAb0c5nGmLXAT0ZeaOsnORg6AEC7Ma3AyND7hXUrUUTBLTV6dE8QqDWuXorPW8r/iFQrp0aYR284
9l7Zo56vx9uww0Og6iPGIZ7i8UaR9tAn0olmL/azcbOTYphwmvW1/ehZ7UbbBQtKSOcFkSeas8eX
6SNkVEwtGRIP+J2ZiA/+N3yUxEFFjrnkWbJvvcLgEFTNclYkdfsVrQHPDGlFwGM2UdjqtefzgmAG
53x2xiT5K5A151PNz/C/2DuT5biVLNv+S44L1+COxoFBTgLRsBcbUSQ1gYkShb7v8fVvgXplxQiy
GKYaltUg09JSVxcBwOHNOXuvXR9Zoz5aPRWBwthZHDpC7w7hDXW3nu6u7oGLUvk2kLm6z22HhkVM
m+2cxl8M4d0ex1smHv+2or18Cpg0uhnyIOnOF92TTYtC1A+0QQi1/Hxx+2ADwyEXgz6/Tris8/vP
kj1ommMKIYUsi43ndnHWF2bePBVFeGQL+v4ExGtjw4tumTCdpem4fylUFAX28AaYF+1eQkcR7bPr
dOIXqiL2l250q13RTY5Htyi4xPxenPd0eI8cDt8v5QAhqNm9bmUEbc/9H4Gf0WDRpN2ZZVLbDROk
bqcanwyrNa96OoZHjjYfXo72B80IwYg9vOexpwrpKGqhfdgbV4GeZc+jOScwXxZrkxv5R76Nd9UL
njG9Fkw5bNfw/Rz0BBJWGQ1yJl4mDUO9k2RlvdKyfLokzzjY+K6vTkhfcG4bOlGbGjJ5cmQ8vTtn
LD+A+hZKVOnyfA/2isRPTsM8YqbSC1Wsoy5TJEzM6ocVxy99nA2PcOKth78dw1yTbRn1GlOirjm4
aV1Lw0w2xej5URLTQYvK0xFZCFLUQB2Z4awPXqgQMAFRW3KAk2r5nt40eXx30kKTpqtHUyuKvAjx
yrjqahOi8uCqDrxY3zxRd0iDnRlbVGlJe4ouZt9naefLNm8BMnQPkRbLu5a4l3aF42TuwCKV4t7W
hF+BFbSuloiXG51OOwhMK8O/ZBQ1BQFtLvVn2Gkmjk40hruUUtt9XrrhD/j/AeoszsnnQ5+7l3PU
O+FWmj3si6mNs2sSkaZ+ZWNDVetSVPNutNw0WscpaRebqo7zH5OCOLHJNKN8tkg2AUg5DiYHNhOF
TKtBRVpFkL+lN8B+t3bKCPrf1J6JA5MN9B2vHdw6uARaNFY3fRY6mUeVSrk0vvqIFRUz4bGywUev
glFmc6yVvIzDYwmth9a2jIoT0ZhC7rblxZhxd1o/IMVC4ZEfGdofXI/jD4VNDno0oV67RG9ePSnz
EbmjBRsYV7RY0UxfQ5ilwF4RUZiuGdj6sSnz/eyMDYhWosMNurDyDmYrfFuWJvieUN3O89XIgrYK
SqO4QinT/CjaMNmGmPLXyhbTlpJYjcoYsblK7MfS1acTdGvOpo+J24zJkaiPzG0f/jgWesA7nLYd
56CQoVUDiWomp6JKjNGDEdL0j9teUcGy7fnIOfuDaQXVLd82Mg96q4fOg7bLhlAzFNdywQpGVVVd
lN2sn6MyJbIRcO/OR1995AblR2+ck7ZBz499hnIOJpauiMNIs7jDPnSxRFWTbfvneWKH5rY0JQz3
rgFNsVVDKh/IO8c+CSBeXwloGICugMEQT5NjxAADR0FrVQekPZSOb6Q0AuPqAYlWe0cqEKSgmvCP
cTtnlfOFf6epNtTluk1PZjBJX2Vc/EYaTI+w0/rWOTKlvRfQcLCXUjjYvkzb4FXuT2k9H+5IoBvZ
5HZXf4uoSG0p4JJnvGBMQLEQskuzXSMoDeVamGKPR6bYmlhr7Oairtz65PPp/INdJL/HAcvEmVvX
D80stSh9F/E0us28TCJ2sfRnVrSOgiPnegzJB7VQzvLSZO9D1wev86F0nihuUKTNMHh6MEUnndAL
Mo8Qyt5MKseUb+eIOOl+xeEPWBKkSAh7HCChdBm4pBEBA0n1RngKihPqhlnY2a3O3kKdVSbbbw7l
jYD2q6bxhsrR+BClmk7SUjQA9TFhz0QIrkLwdj5NxvMkSGaTiBu7+MXJV7wkclQcxnUrv8XCG1+o
yQ2vkxQp8crWiFrYOoQoCjaQfvUg5hLdVqLQsXnIiOzfcKDSeTtBlOHTkLF1rDH4Wj/fqyGj6qMV
yRpPJ8vEKb4/YIJWga6IShI7Qpf4H1vDFwv2yRiQxMw9ykMlHijOyVvYai6iP6AP2Rl64uwr8er2
bdKbeXDD1qMxt5Dri+5C88fsRz7hhF6XxPggJebXdxvVgD24Uyom9J4VNar/eA//irb2vxQLwN76
v8cCnNYv6Y/81x4WgL/wBwugWf8sRyoOVhTIbSQPJvP+8NK0//6XJvR/QBcyDwrjVTS4TMP/CQaw
/mGVQpDiLNsw3GH8rabo2vDf/7LEP/SsFzv/0jDn71t/AwbYn5MttrVLW1oK5H50pTlU7Q8+mD5N
Q1e/9Copn2xhzVu3LOQmnjNtZ+UqW795Mtd/RvVbOMCBF/3P9fjli7kG6Rib6v3rJdIhVTDkepgE
iPYEMJ6BpAzktke8sW0heeyQ0yExM2ApI0a1Htn2QbVpzeK0bPLprB1GmOElcSVpJ9ZaJ4HxpnQP
j+xO9lfj199p0XalbWi4nAlfN65vdicubMI5j1PkZqr+XhHqeRYalQvupKqOzJvv3wCnRU74Oi8a
B+rrqvnmSqJrhD43rEa9G1a7YRztHYmHhLHGTvFdjai0P38F+2v/cmeKRtUiDWB00T48eOORTCOq
kgVMyoTCDURV06OCEkFpT6bLbshrmOiac+S9f3CTlPa5mhA0Tag27L/2NE4zpNVR7eWG0jwwCYsN
Hg5QTf7riVFovz+/x4Wb8aYv9+cmGSKSD0txbDs8N2GbDJjhEhyc5NVTP4pwLaJYRRVcUFZ8jDnz
sSPvhHZnqFK45KjV9h0YNuuX0oHkrgYyt/tVMNVketlABtQm1Loy9riHGctQbNpfU9EbP8Mh179X
kZXDS5CzcwcmWlQnn9/MR8+OAWJQDEJR8cet9WaA1BFEQSssKw8ROSDWuk52WTPOcKiSYpN38pgF
7oMBwthAe8dKzqJ0iIuwq7rx52EB5CRYfIe+I7VXMzoIRiq5Qkfq35FO3hwZlWJ/9/D6xlAAmZbO
K6MLoZan8OYuYTUFOEUww6Y9YB3YOQJ0bZzWNJyqeMOh1D8VErtBSqjDOspHUL0pmQQYhswjY/X9
p68w/rJVYn9hwTc7WI81y2lAwePwmMnXOouw5O0mAgfuUGLMfwCl8EKDF9zr6RQU+dvp0Hw/TEFm
LjUcRTGHjfj+Tcuutkn2MzB7gsY7h4xEME7YlUd2+x9eZdFgcLRjjjlUdjUWGoxKIeYzgiWIrS3I
2SyS+sg89v4qeLddg6XE4e3hDd+/F9Pq4zijGOqR3FZsc8PHa8LepZF//XqcV7c+/VfTls5h5z8P
2SYOYVvgaHMFKWrcCGH0tAwXxN7nX977kUBJlN3lMlXyfl63+m/GpBUXJTZguoKWHlXnWuGrU5nG
+qauYHB8fqkPnh5VF6zGGPz5zyvV5s2loDWPDq7OEq9AbKyofcUnKAPyI1d5/5Wx2aDfyXFnIRGg
Od1/SbSmNZnWXAZj6riJS9JaBGEMz2NvCOSQ+P8sWBzrPLTmjZUW7a4rCcxEeGkfGfnvJhm0jEyy
9HgZLwutZ/+HBMquNUyYxGv0FOmdnqm6pP1xno41LfQIfbwRuOLIh7Asbf+102aO4aJ0N2HLLsUm
GBT7F1VDjWFpGaJ5asSewTq48itNegjZqZ1Cc931euus06g86gt5N71xac71KH0pHGBsP7hflOFL
4Cn3G5qGWmFjJRYoDmE6a5m8qDWOZwOC76vYruV51yP+d2IVkHUoj1m5P3rwjDGdPQ3fKrWX/Wcg
Oh91bRGXXpKRMkCi4kWGYGcVEq3kBYGrkUnqHDuCuq+N+70nr/iAUOosppJlXTnYdMyW3RqkvCav
M8KZH8RLkCPN1msAiFinUJhHVKt1wJEAJoNTG9PpY08D8bwgKgJijJkZpNxPwKbJEY2BHZhOTrqC
1OwIfWhgT5tIQWldVdg1Xgy4hY9VZ2rZaWAG4WXYZAHZxok0G3K+6+QMT2JMaOEk8m9dLVtMRRbY
IUCejkNmIV2HS3pHRbNRqNrPSqMObiDQ0zZrWHvIb3FCojMxd6JtIuc9vh27eeFa9/qPyplMdgIi
ran0uXVESN3UuLctgbtyg1cNHDi+Z/pUPfE+zmo02+qbG+UAiooyoWUlCoi3FPcsDqY1/DuamH5l
nZhdqf30o9H6xi4ZjzHbF9pZ5dxcJ11jFV6lIgV6VDdv5hgw6abH5HLSMKMBNByzlO4DLB9CE/SK
nm/t3Ju1q2ZcogGKa8MYNXTPPsDSsUMXuB4GX/85GJUkw5z8zetKhos7e2pG2tQFvFHQMiO97cyf
iQwJwBUyeuxat7yeKjoGVWGJYVNgeq42ogwr2N/lEF6qXMn7Gu/+tMR2UeckxURwas8NhNjTNGAy
m1IL0LGM6e/PPQnaS16RQyWhLzVFllUS1RszpvAK8E5194Ms2ZCHcOFLdBGR+dTAV8GCVOoTHqqm
7EkkbPr6e0bAVeMB5Gw4Moy4y8NeFRCQoPYQliwF434Oq/KqhHvIk5CALT1Vwe5cBflsmtsGC82w
jVuwPTQWVZBivjVoW2vCjjKvYof4DZxjv+jDWQDXNtk48BVxJ/G/CaN+cMtyHta1W2tPKVAn+Ftj
gKHayDt6FkSWGBdthpmNgIN4fID8sAQYOXiBEIXowxPwTkZR7cbjD1XinlkNeVtdh1Yz2SX+xdKB
YuTgCd2aZjVfTSG9xI3eUqhcx92Y7sKOYFCv8rui93ogvd3angL/xJ7myd52MRxXr7Qq6JnYtQVt
PjeINknfoh/wfXi6my6MhstoSJPfPWGMRDmJPn0gYWq4tme9y9iSsnHxEJwGVxLVSoIhUJIbGOAx
pG9OmOuXMpPGvU65sdtg5y1Pw8wAuRU0aCYyamX91qUMFK+HVtnP1Mrmr0nJVmIVIIhoMC/n0S/V
d2JeBaJpnxJyLJt1mI5FuzVqI0IwDvrCRrVTuUC2aD2ddsEMsY14XysnosZBmg/zVgcyCfDKa9sS
v/w8DeL3RIaJ7tWQp9tNC2/FXc9qrouNlRg2cj5LaOeItEW+BhFM0ueY6zN7jDCyyNPtc77yELDi
hU01hnRSMjSbtWbagCLaLMVA3QW61q4zwmkwVlvaQPSEllqE+7Xl9BwbFgr6Wqui61ZzMCG3KBNI
9m4yeLG2U9iPUuuTGvhcWufrHJrcRqUVSSGkc7q/OtHxY31KqV+XbMWbbGCTsutL4nC8ocxOSjTY
t8v3bO6WnGjbY2bqnzSzdB+amY9oJQJAA6tugjqJ99XtczBwmfvi0k+ZOZAR/IQJ0AoAeE8S0HBY
4bEaBslBvQmC4i4iF4CaMa4AjSEqmwsKaRbpq51OuPxk1/ZNkw/MBmTwEgVeN2FxD1yd+N1Y161f
xLm131vOnwUni8Yi/ZhPei1IfbQwH/fsR1pqfISZggK6tfMoL72gzUe8qn2cy1XqgH31hmHU+9Ow
qfwviRkBlu5L8i6wqod6tSL+jOlZhORYEw5ntFiHA+NB0mD6Wk6+TjDTJLvvNOwqsnHagcxKMWgm
kVOFtFeE3lj1JpMEda6QM1aX7VTDycvnJiFqLnQv+RLL73CDi582gJwBoEKBZKgUFK2REpEZTI9S
m845hYdfdKdKk41O4VPCHAisX2C16pjIy1J+75I6RNPRuOWXuK0M9Ab5oq8RFI0uRYe7CqosHPNt
b1uNgZbfHJ3fvM4hvyVG1gK8A12kJZ7CnGCut4H8FaO5BHjAuFmDelD3jaal3+dQ6TMZEQImx5gO
nX5WUHFqvbRd2gttFg+P7DITnxVktsigrAFrQEDPihO/j8B2RKB9UgxYBpkPVKbHi5IwpMyjpGz9
7B0CRjf+xMewok6KZz4qZe/gtRw5DWd9hlTNyYraYhHTkJCgutZOq77AuDJU44xPWRSw/whNQsjm
x3N+EdsDmeyUpLC1Vyo0mczVTIpzQzCctpNmkXypktGf1hXGd42qpu/fT5xEGm/MqyIGFWukDyxa
LTPvYJWbkrIDVuHSn58BbTfhhhE63WWdXvE0MhDmq0n0ROXMdmGMRGxDvVgTGurW/KldYN7MkgpN
V5vBr5tyFZ1CS7cRF2SJenaUn5DWJoYSb6Y5MK2LsJ6JpCylvEBUI2tifpdboA5Rf6tMeipk9igS
XKKQVCvP1SY+yoD+w6ptivnRsOeS78kESIiURRm/s94ntUSGJc5FfKtMp52W5k/4hLTYS9LC+Snc
gIxpLKHl9150VYYcbDJvTbiE6Qq8bIzBXsewJP1e/FSV0l9s8BRrpbOBQunS+7+DHtgheSToogly
L/yHmj07QG3DKK31kCX+ReR0xi9jHtpNCu7vO0HtMNlDpAUAeY36Ok00eakVY1yz1KVPBAyP106k
oWq1IIxTLgftsWGCSba0y1hYdCPc0hAoTqOCdGJXFQglKiOH3hsQE/RSlNH8ZFmh+VUrzOFcKrRm
1CWbmhRZ8jefhgZqvEcQcrfOfIRDl6aRm80JwfLDwzAL9rQ8OJ1UaCUnT8ROh5W+nH+MndsIyMVz
8hXpm2RelTSbabymE6DolFzCylIQGSyfc5FbIfgkewvxUktifIR6nX3uCpcqH5aeQNGuS4Wlu+io
96yd5Z/xWHSn336HBGKVCaOEYNdX8CfbuBd3cwGefF1l0/wA2QnYTTNa01UMgdhe1dBcCDZkCLkU
OEe3vh1Nol5XvV+or9VQMjPjebetaKVCqwBzIILG3ca5D1SaOpT/o5MG6cCk13y1Cecol8xDSYRe
XDT3kNs5QvpNbT0yaNXXEKTUGescRD/AIqO2JrYBHwnbwcpdm3pkq1WVFlG1VoMDh1iXVRtu/bgs
/U0McM3CFI1s/UwnbOO0Ig4p2mmxBuNAplI+AqlgQbQzGCZehSlfsaLI8AKnvrF4PBL5zFGkhFSg
k7u6idwsfq6csUETVk/QYFDdUZyIsio6Nyd9xGUMXOBWR43nAkCQRbC0bpq71ucvYsgOh3sBVAOf
dQ9CpDHj7Gkifu126an+KjN9+ipUO6GdjSN9hFkUJWy/SjxCHD50/wmCFfxXFgJyV4mOkMFJ5A75
TRMVCIFTlUHTIIXA+FKFDYHVPp1+iHxDwPzu9MFwH+U27vcxnNintXFX8ePYCMBws1ztuoaYuBiS
ZX7aFwFTkqFpyS8z0dnwweQubybhSzip0CfPyrqc9JXqeodGr2FF7m4kTZxtWkYbapMYpkMQpFvO
17Hmg32OGlX+gteEWpi0KT9CndHMMDICqPVOYNsndpE2O1SwEgrQlCdeLyabaLIObBmW2f56nEJ2
50A6of4j8zWTtS6b6YtmD33vTZKj3w1WE5x//hwOZHn1s3ghOIVeRqjVWBuo/oBaCioq1WPmZ/kq
MvHLrq2hCIeTIhnGTWOCjd/YaUp5X3XoQutaEcSt9/oC+2EyfSGKRKFp7kSFLyOZyTBSGQFiRSYi
e2v3XajWQe7TF7ASbPdeK5OcsUTkOvbzJCVAxU/wWrsGM7OX12KoPUSj6hJBdGJsVT+OzAPsCFe1
0snL1kQ9JpR2l8O+Nun6DWkwk4WitCoMb3Y6mgbp1E7meqiq9lLB+O+8wK1ZRhPEuInBes+unH+a
kBdr8DmrG/2LHZgwGwPC6nJ2wxmvcKzn+gTICkLlkGTBaGX1iOhXvd2PX5dI6wtyaxJCMdnrnybY
UyC5cVA+rfKeAeenpXnb9eNwRl6VeOiFDjul49OE0txW43dfSmR1uaMDkqnYD1KwL+W2saq25gDH
Ur0pNXO88SF+Ey0Fl+grXXUNbngB+ZzMtm4m1Ir2BSAfhJC2p7EvgC8Q9+MtAQnMbGBoxXUAgfCl
FS3b+soP41VtZNlv12ibn1jpnfEqbubyCcZvtwRPADQnGw0dKxCTosxuuiYzHjskt8pzzBCNi4Og
g2Tv2gVGEuoNX04A8SPZhKy5IYlqMdAivynnh6atzfFc1iP9nyYejSvoa1bqEVDATJySnHky1xOn
uZFhb5PxpkjoatjzkjcSkZMzOLUkLmWcycXRxqn+pk3S7de8fPEFygtBJoBT+nXaNTGQLL2xzmix
2Sb0jT7kxnM3vHAbuClk1toIbPnXJexNRJF/TazQJl6oJaGsSoV7OcZ5ewGveOhXVVXbs0cBJX0a
VD3eDIGvvcROBY9jIiQ3OTN6Ytu8IetRRxfsXC/nYJlTBj8exIZ90nJQwdFBOmlVOjtZqebJVXna
nCBUjk5boxl/ETxgTDsk3h2oZUeLgjVNaUoKrmEFz2Zn6LywAm21ze7I8MbKgafap2JIyMSdeaAV
hiyOyosD0EzaHIcWOQMG9K7O1ddUB7V428IfPAnhUBdsmM3kx8xXbK0nrcsuUi3gaYekkF2heDJ/
x/VkvhCIXZ8jz1H9CZs3TnAjcrtvclYW8WgB8wUh6L6PU4NgRoSXswvGpCGIO6/y8LRuowJFO5jp
31XSxICKVTsGT0ASTApdkjSqdd/U+hm1CcuBcBXMSM9FxtZxRKp/WlRjYnJkhGy47eMKFUEBtCLd
sbICK24RrYIjmSF8E8hSa+cjGmvuCps3c0/Uc04mMCWa2cKVP1sZxtXawkhwlRjJ/H1s2/aiiSbt
ezVm2nfQ/MohO6iQrOqTmxvI8/GBeOSp8Yi1oayrM3KBpmDLibH8UeetT6p2PZOSXrYFoCESSQLn
yhQ5xg5SKaZN7wyQK6g06oToOGa2at3lmFwYoU9+XlMEXipSRRR1LeJ7qx3Mx4aPeDzFSWe+TNEw
31ZIBgKyS8iP5TS1QJqKWFgtSjbfof5ScQJZpZRlzhMmYf7vpHDuUf5k7i4yTfQERgF0itNE15Ae
KLiYN5jIq08Ho3cuXFBtPHEiv0+NWtqCcOKwYkuad8azsqnnLwCyJiezSln9WpV1fNYkeVcy+xZE
B+VFqmgd+wSs46CHsLtVAyW3VRPHlI5T1868DkF/tq6J87mizA75i2gdoL9VOzfffNXUX6rIIN5T
T8rQpwJk5yaJUFRoiFOS9a9oYqO5mtnswckd9e4mmwMtXNtBkjxSW+ZkGgHJM05rPmbWmAIf/Ubv
yqQ6I22XreTKrDlfrqxGkD84sdgMa/7Uab8Qz2c9R4KC8KpsJ43FMO/iBwnRzaX5bQKAtzM/HYg8
R1fOkITztRMU+n5Tn3cuZrb2DYDxKHtmiRsvGpHZ4XopSZLtqg9EgedV7JOYx39tAiCn+dpsC3Tr
TEs+oRkATq6rGqMJxQnpVGfUT+JzDhQToS8dB0qvakx7vtAg9htAwKkprJK+bFpQN1DH0tXYuyK5
G7m3fDt02oJPUERWtIbN4chwIIcHRh8OG3uS/TPrb9duMRSEl4SQBdYpHDqVn8YFBMqVQbwMnodg
GZSxDVk3LeLx8T+ABQo9bzVeLlXEa0Bf8+3gBO3Vf+R+gkUpG2itphDD1zqL9kmdUiPZft4ReV+s
X1AAfHC0xnUDEu1+odpmzTPyig0yeWnlbupl5c2tbgE6JH/SJz2H1c3AYtcH+ZE2wQddEgs9DmII
i6o97uuDLknraxQAQ7vwClux48zq8px9FKteHkTfxhZkHqbpfAnCCTeRXZMo0xFmQik52H3+DN41
oGh1YTZH7YFQBO3IwQ8ZYyfJ6gyDxqIGXRFQO7Kk8bXEA2L7zy/1rgHFpQxhY4Ujf0/hH91/3OlQ
9bK1+O6SHOp9RU7KxjL0YxrA91eh9UAPBlwOfmKakftXgX4Umqhcc4aVXu9klEW3I3z4v+3b0bYT
ggYX2kaUNYeillYMI8DoJvfI23NQG2bJLjQT2gg9ZfjPH9v7dootTbrEqP0koPlD0ZsfV33YGVxK
q0NAxENpats2cuxNFgNPc2eCDL0UbucR6/e7yy79FGHAjVnY5ZyeDp5j4lMIqZammW4HZ/OMDUAL
0vhcqIwS69y6mw6j0pHu4bsvkosa1KxREi7vzjzoYZHAFpaC9YGiN+e6rmfPPsCO2tVW/lz5Ylo3
fKoeKUzpkYf8/oNcrsx/0FOyHaBJun+7uuYvlUZgzEYvkRIG6ZDSIXFK6xz3lXGhjZKqmY2mui7r
7rxoAMV6FWFZ65mUwiNP4TUr5bCXBQ9b8NYtgl0Oe1kWmJyCY0fl6Sopb5NmTNeyp8w2jPj7+qG/
QPQNUQe3GzDVtj/tzTo9cU1E/Em4nOn6qNyWQSnXqlDVNVIYeeoHgoYImUx/PYfS80deYArgB5x/
D0QVUVVDc5XAxxpFAPu0UP3H1M8vejGgpW2lvsoQna3s9lin9YPvnAsv1ADMpGiaDmYTAfTUd9qu
gGg4jl/hGoHEMvTk5POP76OrLDpb+qmvhoWDAUluXFPaZUbWWyady7xQjyNJ6jf/g4sosdwFQi2p
DtahvkNmQAQahykjMU9wCqfXAFudY0N8GcJ7owrCoYNWCTf5khBw+HF1xlj3GRFgvKrOvDKWjM9e
2u4F231t1dCVWAm3BnzVmOENAEzQgE2XgJCxYkm2SpyfZJaMzh2sWfeF1Ts/Pn8IB7arpXVuIzqw
cOzCQ9flIehAguWEVhMXXplZv/UoqJ7IVb+1h7k4N4BjnaXNVHiz1VGRUYPqLgHvABlV3XBlBzhQ
C4KAd5LQnIfPf9e7Ken1Z7FPQB2FtEE/6OjXbjeZlP0LLytFtg2KiAJbD2jOzezkbK56zFA5dLTJ
/fX5dT94W+YyJBaNJiVX52BC4jCEx0AwKADt0n7wHfaxPuXfQSc0+vNLHRi9Xh8911qknhYgExp4
+5MfheZem6uINm+S0dstYa5l6WRsspQmdgufi3TZCEItXpQry8V7mbrzsUSEVxHywfBcSCZwmJAO
wgI5WHBSd2LX39Kh6E0J01omcpMialgpHcdzyms/FdPonlFeGn+UWiu/G+74u25tgbiB6lUltfBL
4pBQHVaVukZzCvIXF7h9F06U0xDja4LeUwnNkSg2i3JKpDsU0vRjAtQPBgwsfwzuhMqz0zl8cdR1
J70UHRsQYXYvFqDeW2wh2cZqEYfPytcQgLNajwbnrM/f4/KaDp6gpSAoLMsXo+ZwU4mdpS11Cjte
xpWfyZzUd7iM5C27Tf22mtxjn8YHkyOQIiyd2AP5Sl4lkm8URTmNX3jRMvNSBIS3KHi6L1NuGkfu
6oMPAQ+/BFlgIWKHFbg/OFlholjASfZyXuwd+M+KGSuIvgBAF18+f4AHIJrXD4H1BEsF2y1odYfc
uBHrLzMM/om6FaEnjAwCALSXc4F7HaIWzMd20AXNBZ1vJZLlDkLTNxH5F2yP/HPZV0cmn/dPWAmm
HHYkrzq0Q+hJmVY4Sgls9kxNxDuz4TQCjTo4soa/HzdsLRHO0MhiGmBXu/+EXRlghucb8oIUX1CO
PWINK284yZHpXhU5BZzPH/P7N8r1cJQy0RDSCsRo/3qmlsDjk1zPlHm0bXCvwkYW/mKNOkaN+fBS
5ACx3mH946y3f6mI0mxajWXqqa6rT61lGz0nwMmgssZHxukH72o5SSGnXwRgnOn2L+UmdNZUyojp
0wg6aWabuxBE65GrfPiu4FowTDkL0ILdvwokfLKyB27Ip9HJa7Lq85y6lNeOJm1CO+mPbIA+fIBv
rrf8+ZtvXI0VaMC64q7qbr6rbKdfoSaPt+GYHRMofnQpg7WOhdYApGUf7LVqt/EH2CgMw7J2ViYG
Iq9p0/ocJ7955Pz90aVY6CxUuC72wEMOSSCHchQ9jbW4bM1TMPb+yhgzcVXorbb+fLAfsEiWOQUN
PEcZwowob+Fa2n+CgNLpYLdoG3IhxXNlF2gAIQ9el7Dt4m1R1LbXEbp6n8iZdntTT5i54vKazD+y
5K2yylZ55TvrFoE5PZq2JCcW0fiRT/L94F1+JINKIKIjRtbY/5F6y76x7Jhk7TGBTiNAaAeUuo9M
NO8fO851HA+gX9hUE9W1fxWaB8hSQXOC4iizXehn6WlV2fPaJAPxyKXeHV+dxYDJfpd1eFHxHgym
IursFPtBSp94zpM1rR31bXRog04w+fOVnmJP83pnOraLff99LrxHbhE2FoWdQ+oPduN5MtlMez2x
tf4qD4KGPoNoT3rhn/Pgi1tefnPGUJ+vZG/25/jXih3Z1MGmBErTerHqo/tRJNc6TZ6vohrmI6/6
/UtYuL42v3IxD4rDJxO47ViSvozoQjrdnaYHxWWn07EJSfb468lqwZYxplA48xLUwfuusoRMjzFK
vFRz3e9SJs6qp4E+rut2Kq7Jx5yOfGzvhzEWRMTUlmCCBBtwsLLEIK2yqqSiRmhtc+8MxnTr1LNd
H7mv5Xfvb7TY2BmvFkQG2TtjcWmBk3aSEYEvZd+zecyQ0nVUX9G4gTBGM0c3s4cOe0rSmL1yU1r1
n08qH9wnJSF2yiZ1NA7Ay5+/mZVJDxCuxGfosY12N27RxZskHIO7z6/ywUhhJwmceTmDLBjd/asw
R9ZoI9qY8rvR37ZTf4PqO3u0Upaaz6/00f24mE8Evh0WaftgjpyqAI6L1iM70YmO9Musf1a6W379
/CrioxtyEWejTaa8JA8BzHNRYshJgd6PWg0uTbZ0cWDxjGsFuGgdJW6wsZt0WpuypemVTt1mtIef
rdWARUFptaVVj2wxnlpPoKH/HwwqhtVyAAOrx+Fh/2kjqvHZdDULljhsvjSot7w8obsyNyNtPr5m
juK2n2/JBkP9hwz8yPXfvQOeC6OGWdlW0MMO5wUmx9rv4M2s4rhP7kPNTS4BWh5NKfzgMiDRFrPi
olJnw7l/mwnp6w0LMskUKComCkNhuMMWi14wT+kwEDvnEMLhINgRSOU2WTj/MEXY7xJUgRst6toN
GbjqPqQXtH4dHv/nLv3XMtD/e3cpDe0ij1joXnKyTabTX/9+/Qt/3KXS+YdlDHY4npHFM7XYLf+Y
S6X4Ry3VJLa67BgWU85/eUvdfxYvKqOYkgKbnsWD+Z/eUvUPtCF82pQ1malpvvyNt/SgaMRehdOa
s1wfI9lCGjj8aGQp2+V8uM6pWJ2ruXksA7vZach3Ltp5cs8ikeXny6Kxo5iidiBi6SwrxK4lDV3l
0qj1u7M8D+L7N4/w+s9i8NZ3tb8PeP1hDiU2fhjbS04FBz9M+bEWD6mprzl9VOc5PARkPM3AD+Uz
8yxgln81hS4XZFpTHKqgnWMBWUzAb5cEUx/qiEIxNd+FsK3XTn1WG1r77fPb2i9usDEHVsO1LNYE
5s93BXqzI/jaYXu+joxOvxj92WhhAkd6tNIMeU9+ZHBPFoO8LqchPDI/HRzOl2tz7LHxRtDcWe70
4A59x+DIo8ZgY8x28p1olfSsycuZk4KFXLhOjXwHXn5A7h2TON04sFrmsJO7zNTtK+YW+0sLcf3p
8wdysKb8+VXs2yi3UB1kV2XsP3dVwnUx/MBfk7ihbcFJqRNkp027yrUlYMidw9t4HL5g8mvOy0kl
q5AW1Ylt9/pDkpMWxHn8Bk0EspXaUHTDj/w8vrQ3W5X///Oo+75mrHLAWP78zU7BmRXafVhw6zFw
nW1LOvJaj836x1h044maEoGcVSuilU1NYycEEd5ubQHnGO0CCG/Q/iXNiXe41IogstA0YGd48LTs
GbRiuMgtLXRLqNJQWm7Kmvx0VeraY2i509+VdF4fAEUxJiGQIJIkjYNRg8QzxX0E18etCmKHxw5O
Q1LU+l1N1q0X5hGmpHwgap1XsKKl314RWZ5sMN+UZ5ofajgLxmPbt/3DyetvYigvW2OLmYFy0/5L
GRvUVTK1yd5UtrqpW3/cIIzt12bgj1RdyC1QdeYeefT7Cy8XFfoSwkBiE/vFBfm0f1HZlUYHUDXe
FMoPdo7R9LsZA96R5/3BVcxl3oMXSfmTksv+VXLcpm5E73AzJtCwWd5j20s7I7v9fFz/P/bOY8mN
I13bt3Li7FNR3myBKpjuJrtJkc0mNxUkRZb3vq7+f7KliSEKEBD812cxCsVQUiKz0nzmNWcrSLsJ
UQvZs0PohSB1NUzMNYEtiOWlCDm+wf3POBYWDg2blDBqv/SxtUdBx3q6PuqrJet/A3+5hpQGEULj
3YK/TI3wdNjOKFyTgojhlfkiggO6SuKnoU5RsSvnOtrlowqaYIY2jNS5aObGD4oSjHWzjBoOdw7a
7p7gbRxkp6X7MxU1wU+pA+aSLC8TLVJ87DeNMVfvG9hMSFPiW/c+SczwQYboj8mYqO9qqlimX3W0
KzYIbrYPGBer0zbpzTnbAE6VuqpBOe17JrNvlUQr37KMprlBDWbyu0KvdjASByg/kwZ+NHRbTIHw
Le+eo2qy3ioiH4vdEGnlHfsEKdPJJirdpgbqBNs0TrHJ1Xo7+7N14kzZOGodal4x9tWAtjq+V+8m
aAaHCqios9dVrAFRLB2yL51pAhN09Tl7xjo+DhC4F2IAvRKpIBSVDoyuLkb7G9yspvGQrUqAlNbH
tnKDP8c4qJ8zIwHVkjdF+3fU968E6Us7iesIYAKng8RxVV7Gi3Ghcq1hLaflwivxo9kDXbB8qwZU
pC/Z8DbKMDe4vpHkAT/bRyAHUIriv4UW1uk+GhHn7fUQDDwGnZa/IMTp10VVeRqKMpvrQ12YHzEB
MAUct2RvYLVl2zZMCZ1chuJUIEhJhy+IonRb6ZVxxz6fEfwSt9xnLw2qojmiIIFFpH8G9QjDIZiW
1PLU0u3eoE0Kpt/GeVQNgLjbxCdW1yi/v6aU15C2olUH+ENfXaq4WEYCegITjWNjR3cdXlLsFDu9
Du0bRVG5ZqvPR9xJCGLJIgCB0OnnaxMDEQbsNrzWmnKPV6s5KkUcI8DtLm/UPJ9ujCeD7PWA2Gq+
ul0YxNXmar9ktlmXPXxFL7dgCrq54/50ljH7FkdL/KFHDf4Ftmo/7pWyUaFdNmCpFEyFq72Smrq9
XSqn3FsSxehxvpSnOoQ2iQFlOx/bAn7YjSN1YXejmI+koUlXiLdXvhG/xBwBlKNRdCWAPTSMH/pe
khirQNlaVXuLa3xpKOJR8L4qdVaUHU6HGlB7h08B5FuNwIuPIFmPiRCohnIr3/gIl74BvGJOrESJ
0KI+HWqOtNZJhsT24LgFD6Ce281CzFptnDbGI74DG4PZ3e/V319fHFjk0iidsoiEIJyOWrpuDP90
sb3eTguKPCgJNoDqoYtM2v76TXG+q8kgkDyg+oAQJGCw06GiabEz+KwW+GmU4hMcLfx66RtkEekH
q2mX3UAYyZ9+eoooOICtQI4D1Rb91ZTv120S6Sl+jHSzkc41d62YuweXF/bGZrw0K6RGUACUtztt
tNNZ1TEQQ6AxphdbswtgP+73+GL2b3XLLXEvqW/p0PCfPJ8XN4PF9cf3QqZttSez1HXJwwqkva1B
oOQXTwWWX6oxuDtqz6hCFhKbSxU/qu7aqV5w0hw7WF9Bq6L46DhVArnSwY61BYSGTKFl5R9gbScF
4Gk9SLcjqMptidvKsFEQ4z+A7ByeidrrYhPMVfY9Dsp5H8X6+LPF8PkxhK2l7WrsgcZNpuP5uMPv
rq/hsmKN4ttpHb8Fbt18wf6WsEXYRv5UVo0bbgqzzT7XCXJBG0MJkVNOlKb/EZVSwwFSG8ylUdfG
b0FJ+LV1YRR1pNRJfU+Spnw3kGKbtnz6/GPb9/XHlK/9M43a4C2CA4DVh2EJ0o3TdIqUAxRFjveM
nUccJtVINqYyld/M0uiCO9fOTLmIwfxkihiJbgP6R7Br0xiaw5xHzVtDNBPavKK3Qe2nGHluRBfb
93oPXBml7nD6oXU1pJkotPKvVtXVuT/BrfpAsjB8Atc8h7DdRjV86DMdrTcXq+xvwdBYGBRWGK5u
6FAADkebu/sEsbuodt2ik8cB4c4R5I7rdtmqESjifTzZJqHTpHf6hh/FhYS0fP59mVvxHgZWknhl
HUiCtSSab+AzWOipwZdCjM4dzO+Su/DT0oaReaVx2O+aeAzfZ3MWYKkLWesRKZfqmdCt61C1irFY
jIelcNCyrnFORjanRUU7FXq4iUso7sgMQKVGzKDtxGboJpSJkC5W7AdUqoP+2FtO9zErQRVvoXAX
uJHVc3HXaZAnNunioMUNNtbd11RA7xVYE1iXgcybt5XrAvN247bFfham2D1fcFK3RJ8jWu3g9iH7
hsLGoLzp+AfRPoqR+w/0/m3vwBWCltjYHxKlEJUXS2+SNwBNy6Mwi+gvrdTcdJ+UenBcuhHFBXwI
imOsF/ALBl0J3w3Won1gIAW/3bYpn8epWN6zr2P4M1E1/KgRXe33aTnxa7WcR26DUUb9iIvxTcDg
aQtA3ssEELJk7VA9cGBKnV4rKCWoGUpUmldDKd/XCAF6PMHam94So0/YkW90ZRw9OxgbShO3+pfn
tRCGB9+K1gUKK6S2qyoq4uJ1reWl5lUFZMgNjuG112SSLzhDdMs7bI97owoJUEThVRgFPbpGaT9q
fHDPMXHhxbVuvhFpnr/FUliJtBZ1RqkxunqqOpE7I+KHllc7ZBcwA9In4cCUr9HifHf9qTqr+7H8
sn7P5KWwkb0OMdwUj3IoHjrcDms8TuUwe3jzFA+yY34/o5r7FUWtAoIeRDy1gQBGAlJuZzi1HGds
TmxUwe5Rkyh213/YeZBAXwYQE+kvEjhnbcc4g2CsJojaKk3ZPSj9iJ8wQB+xK52q22AIVTwD2Bz9
66OeKYIShvLeMCh3FiDh9SO3JJUSmxE2pnkwhG+rmAufMmB1LJCtgDdj9bsFAxCkKFP7yY47+4g3
c5tL25j2C3rv+cv130O7fv0GUjBGdpDulK5KWJlcp1/edmhxE1Q2PSSCGPo7I8oWc5dapIWbWsdI
eQt5Ltb2DaiMtyHqCelWq9g+EAMVCDHs4b+GmZop6ObCPk4pzNNtntEO2OgLfifIHxNfbgMzbaoj
KTN3XYGq811YOW6P9D8yMNsq1M3ntFeUg2ZJFbpCrZHfz1u1OWhJFMLqCMqs3PRAi3DF0Lgkt+Ns
Wp8iMyxQe5hnFeJhqukBh6mP38JBjUDhacj1bnInVVoAocL6XhUTl0yX1+N01C1U0eGiNuNHBz6e
jt6wRLNVxhgeVb7Di17pUHz0EZ0Qr6nx1+AfRpHhex2WOEDmc6+ghT/TdoLBLRwVNK89AQA0dnps
a4+mXrUfrWVcup266PVjz72rb3GHU8Odkcygg+PJaj60NqUEv9dAMxxGRxNIQZvKG0jyVvGEAhOC
L9Nk6yoGIUr2XPehjr4JLIk9TXEKXlHVtli/wWbSN2XcIccxzZIRrfd194QkhvlXUjqF2PMuZvmP
fJiV7kO8cFt+XNzI1A71XEYYI80NElY6NP/+joe7PS7wTd9KJO3wgHS9a2xTHTVRb0ZlwzgmY1c3
+znqUoR5zaFR39En7neodus1jAdHCVDYdhqEXMCDQk3K2uhRylTgKNwl4wclnGB0WRENB75mKIn0
fYMvchlXau1hq6Fou0ZX2u9REIx43Mzhd5QIcEPGXd38RtCLzq+0YNZAkIrqBWAKD2UBqfAz+SRG
2lnSBMk2grgcHJ15jMEyt+NArQ72+h611DjZxGkrDH+so+5D21ry6p/mbE+L22nxfMztD2U92mhO
Ndm0q2KY6dvSxl0cinyQpn4nJuxml4JtCgU3rTCUACPxmKAIp22xAcxnSKldhNuE1rWoCc2tssGw
MnQ2ZRPns7dw+tRdg+bixw6dw9wPxtEkvBND9QNvjDI6oELdo58P/gTrTSvNMnQJG3Tv6iwyHxJ8
zjL8W0JHg6slx7Fn0R6KyYj6jVnO9OgMo7X2VdAhw9MtqPV5bMKpesBoQ0HysGAD0gcR37AntO1N
4eat7TULGIhDid7cC15S40HkLi5kceBOimerSC8tOA9+7rt+FmiTBJIymdJM8OYWAu6mmxAWkFmr
gFI1K3PNliqmL6OgkOjpUza9LGKBrRO67DTc9YxyXzeTjGxC50WUYoo3cNHcwgOgKY02qlb52KNh
gUgPm+puWozkh2m34l3YwvDeVFk8fEOusVG2o50pn9PaFR+AIyPLQVQp3uWdjppKTJnmT4560Hmj
NWSf08SxXgbN7T+YapL+HGHjvmnCCtkB0VZIUOTosH/EITr8lnX422zQngJfk6SdAcWmibRwwznr
cx/JDbyps1ql50kFrsYR3DGxl3SsCRWHIJhtczOimO5uZKPJ1wyYaZgxSGkjvc/Ux4ygGjULSMT5
HiVK/Qti7qm9zdJ6vnOGEVmm3oQDdpQeRYXfoydAJwrI2Hd0AsIR/6Iune6xyzWG3UJm+RRM9fgy
5YVl0G8unI9pH0JrrWtV97RsmPCaiZbwjTrgMrVRUTGet7gzOJlXja0GTSzN7Zq+zKybBx4Wmthj
OUJWB1qoxMeqt2vhp0Mev82LBjvzppMMPt3JHNVvrHDJvUJFSb+qyvIZJg/oidiFWelr2tD+BdWd
+8wJE/EIyDYNKekX/bDtWFj4bE0CQVZMqfI8dsJF/ohT2exdnF/57JoRPSsBmsQ8KTD5tuWE0wgI
4LL2RiWlfRU6ZZo+2kZXWB7untO8X1wX56O5xsRxLHvxiS/d1PQFdJRF62gkzDbDDAYOIL9YEq5V
9wVt026DiFGCYqyTUBrI4OhEvpv21schKHizwr7M/orVRYHaLez0U6eE9bsa9knkARkuHuo5hm+L
nohholNmTMEWlZ0o9hSjE40/6gUq341TTt9CS8NBWCNufglwB/jWRCIYDlFZ8Ip2g55iYKy1/cOE
LAg9JlgzygZVxtnGY2HwoBUjrOB0MjrrcSp5yRswK4eo0K0Qzj7CIB560SMC1/h/UAHOaR5sX0OE
/2u2/68EH5Hy/3u//dhmP/6n/Pk/b74Wv/bc//n3/hF1Nv4gpqO9LqHwVNBgtP2n7y6MPxypq48v
JXUNStfSGvA/os7GHyCkabuj8c2rDXvgv4134w9FotHh0RoEplTMfqfxfpr+vFr1gd6l5IamM1je
dVmqKccSuGIodd2S4NAFXxFVzDZUsth9ZWy+s8Nk70xuhOpcdUte2JSVtv8Wjl4HJ7NCwYC+K1NZ
G64qmsAnagSpUuKqDFMggDJeLIi1F4kVHttawdqrGa3uDv25geaqkW7jPlZx3xhB3kGyibZlniIH
Zxq9u4UNnd1D8QaRYiovw5yHqEJHtXIvuRleRYGz39pp8ASSYPo+jojR0LAoDWJJJfDDxuykqE08
b5wk7w45YS3ne4BGWbYQZHfxMCAfL2IN02AI3ZqXNvMDymfuO+wBY7zBDBRZQwE3edOG4/RMbXtH
Pd78Kqgok73rRJ/bDCA6rl219B3Q7PLn3KnmG8ccXePvFO7/TuX/SlOCfz+Su7hYC6zLf+Hvs6ir
f5BYgTdzgb8AhZa5/j8QGOUP+qhglhVgs+iNG6S8/5xEW/kD8CfxhUGTm39bkjH+A4Fx/4BxDPiF
0oGO77r+WydxnXUrkMYg70qsDefbXbckdZ3utluYkW9NcY+4auaMdx3SBB/dUu+OvyzK099H7FdQ
i6yV/vfgUWcHf4EcLncOsGbYR6s2BH3ILO06Gh3kfsY3wpnW4omzkDfJEcQB1VLA0ELkDoGSIrtF
SL04OHVVgLUGzbq1fi3SWV1SAArza47TfcGR2ePQq3sGYkaw/xm6c4L8jij0lm/9WXr9Om8JeCG5
NvgFq2yWVrmoBUVbv9LjeZtQRPbnZhaUqqrxLWh8Wxr1GMV9G9bRfsaRehOmtnbUylRiu0fi1+vf
YcVW/edDuIBgkHyl+CTxVb+m18jOKKkaOpFPAW54yIwywvrQ7A5syWUXLHX5M3chkKEtg2pgGafp
TjNT9x0Ow+rflgz/2j49q8SwNhTWJY6B1ghg2FW1ewnUJkemM4YnJpI3SVFYaNhHtXu0lKjPkBSL
8icxtpgbCWKRz26GwkGnx6FFATR0o42tzM0D7WfF9RI3dW55AK24ba9LZcM4p9MgCe5nkOCJRmA7
W3Pi184YvzeUYfKXHKUmCyUQv5EOfBALm3s01IpdW4vYIx1vb0gRX/pe0AxeCeN0qbgsTr+XA1CA
9NNBGdRoJvQoKoPWcpO9jftWHAGj2d5shmS0c9ikD2mUIgQ6UZP9alvZrf7E+X1how9MHwsJdHbO
mvCP5VnvFjSF/aJNtL8oTaa7KbG7fRc2wf76NpWffnVd/DrU6zv+SxGoCrBLqc049TWlRu5otkV/
V4sg+GLm8/xE7mLvrg+47iixF+XqclVjOkHoJK+QXwaMVTcRWdUmPt5GOLvqdXFvGIV+4xaUp301
LQ4KEDSb+IurfTVKYeaaUDqFHTVWgdelqLcsi0maTA6Ffqv51U4N+0YX6wxm9jo18jsEB7iC6Jad
Ti0Rs4hpZSS+lWf5rs/T+SlpuQzzTHRfSHKjnVlNxY4D4G6Ra6XENoYcJtxpMU6nULxXQeKQ+PWu
+XEZJhRdri/9+bbiAiBYhd4BHp6S+Onv454CBkhy47dlp+0LhIdQxYzHvV4bwY2hzreVhN9w8ek8
BADoVzcOQJlubEpDfmVz2AoqKpuAH/YhrLMBiVU7vAFpujQ1QnEav4Tcmm3KP/9lV+VTSTHDQtY3
NVCsQ+/U3Ae9Mh2tSnH9319F8I0Gc+OhJXA4HQrJTm5RVH58Z3DRVyKm9vQkynbTON2SWjjDFIDN
AMdJSkCAQsHeWT1qqdHaMWZcnM7Uncxtboj5riRwRYgvC1DcHSE+bvDXRDOrJGbtU6N6E4ouQlgr
cIHLqbji9Yb7VMfz+JK1WuWXopss38j7W4bO5yeOA6fAUKaqrGlcXqfLYo+a6ioBoLKgUssdzVJ7
o/ZhtuN6A85odcquKwBYXf8WlwdlgQDHgDBek1fQk8UlpphTP25LOmtoCjvvTA7VocE3+ydQzgiB
J118uz7qpc2GRMp/Rl3jhmtHW8BbSykzeuH3sTO8y6LMOogFO8LrI51fliwq9F12GWgZ5G9OF9Wx
AH8G/MXXy8TgEXSNN4mxODdQhxcurtNhiIN/PT2jWcWNiu6Zn+JydRfVgmKeHsYHBHlV39GTHvFo
u+zpzVBjkcwa2pqTZNTYFA/vlCit34kJ/GoJxuzBHGf76foyXLpNSGF5qMhmgbivOmmDHTvzEJWp
PxDcHnSks8HWOdaffeSWn8ZRCw7Xx7sQMLEgJmh6m1MOS221mUulotlfqKm/mLX9rQP48WMe7Erb
DtCP8T1u3fGlG6LiqRhN553ToWZzBCVnzLDu04U2thYoXxHtthRAu4Z5Cw93aT1gZoCtlFeDsTbv
GUOXrRYN8NX7bvxzXkYhKAPX4pnLNr0vrLn87edUdjGhe3K1AuVfx/VgH3T0HKbcT0I1yeGu837E
mqyN2fwdQuFTg9xp4d5oIcp9d/qKO1CrJVkeigL/W+3LNFJRKMm73E/ZdBtHzIFfA4jcgZwvH00V
zbJFU7OtqofTpgxt9cY2uHDOGZ5c4vVaQ/Pt9Fho9VznuHHkvuYUqI25CmKLFe4FmT5PNy6yS0NR
QWLHIefDhlu9l2ZJXJx1I0+zXQqvLYf2Pulae5NXYxfeuFQuXJoqPAyeE0D6SKbIS+eXt9KmlI8A
Ypr5btBMG6dQnV2agclbyBw8iPLAUvvxFnPpwgQph/FEI1YEPG496KC3SzBUcehHTR+9bwM78JC1
m+/7VGl210+v/CyrXQNaibWEz4gmyBl7CcyMOmrgZoI+0Y+TiihtkGm9Z0YRRAiyHLpwXX5covTn
7w+Mu9tr3CM1Ms636xhwlQsPD5HpJcNw4KWINATDCIKoFPcYqjlO+lFGv7dSqAs3ApECvVwKXpKd
tvqmmYHCHd200BeGGz0iSfBzAfG2Q6Ow2ADWuNXMvjQco1HU4DYglF9dyKTZ5CiBKrwwc6M3yBbZ
n9JlqZ7rqMjeQ0zWbqzsxfEAaqHnJSkt6yyltkSta2IUXjV1LeZXKogag+gyHBb0vPPuRi54voNc
6dIHipA7j+8pf84vJySxzRA9ryHyFxrQMvvt7rq0zfwlU/q9iJqnNELZMTJr//oGesUAnG5dBoYc
BBYYL0h3DbeLQeagU61EPgAFegBWlveP6VRZ095OJvcdAuVF4U8hpxoMGq4tW/onc3pf2dZ0RDa4
QdzYVKJ7TZnCfoMUWfNXVgYA2kc9cZ/tRHcfMUaoZFPbGFEqDbt5RoC0UKTEpqk8zaNLR9sASSS8
ONSVL0i8Jw5a27Pjq5Ub/lPK/PfCxPmtgCwV5kpcsXCW4JWeLnRj9KaGaXfs1x14oayaKtSCjMrL
pinxUkcNtsPSDX6hgLFD5lnn/xNAx+jF7zS6cVuR5vM9wvYWJpniFoP4QkWA38YehzgHERIy/Omv
0+IxiUcUJf1qibRtZy7aeyDFyjbVVPOgSDFaugzIjWR0y7Vx7PdzPwkIoZZ7A4V5YZkkWIdikpRf
0taJZQ5InwaTCfNVhYcQ0vjbduUSHvOhMm68eRdiQcqnshrKlHFmXsdardtlnYp4kt/Og2g36qw3
d4NeYb1CL17duFqHQmk7KWCG6nD4LkQEvWycRsfDoNi5Q28G87YlV3YDXY5dAgUs/u33S2pdWLwl
oKxJZ1cVTixIsqjqwsjPsE6CRa6l3hDFzUNlVo6vIVu7QS7xVixw/mjKqjKrQjQOlGnNBghbZ1CM
McALZeJsUjKrogNEaLqKDdoFL6PDYVxy+9aXP08ATodd3euWgNkkIgQmFXglx8zRJSaxmHfX751L
kwOPT2wHQ9QiUTvd6KGhlaBKuHbiUreO5pJiipyOg+8E+HFgY27600Sn9PqgF6p+aMtgFYekBRkO
somno2rIFmdqaUS+WiChlRVhijVdn3mWKZb37hCTO8rQPi0M7oISgjUVjVssgTOQnoJEC/cOZSLJ
zYT6dvoj3CogcZE/ooxz/dEwpvCAuU/z1sq67h2fdvhkN9h+mtw0xy4O8yN6qeXDmBbiTqotvTHN
ubjlgnge9ro8OtBuCbhhLa5fV9Uiw2xsCkcE4pXfTk1xL1x73MWTgwI7cigPmM/n+y4eHb+nLOvd
+DAyu1m9QhZUFEkB5hGkdn26Jr06hYMIGL+16nY3kGDvclThHtwmGreL0Kb7ch4nZRuqWfKtpcX5
BmcUu/GWIDIoMFT6jef40vWHzhNxho5VGRX1098DIKoe6gZCYhfG80Ed+nE3hc6zE+KJcH3qF1ee
DfFamQTtvtoNZHg5fksTByFNzcPcGMbngUravnIxvpJKr8EWvKB+AFATvQ2GSft8ffwLgQddIsQx
NClshTXeaqZ6XFlRRuCRGVT/5jr4AbC2/zA1Y3+wqyg5alaMIWbThF+vD3zpnjHRJyClBLBKynM6
cL5Ekz0uLHGmVOO+KNzs3g6ogF8fRS7femPRiwMBKbt0sMtPR7FQo6fQgQVLXxWKHysF5M4Wh1+3
tMMPelPkNwobl+41aAsExJCAJO36dDyxtGo85Iy3xNp8Zy6NgrFNgCA6ABBXfCS2yXZKjr3ojW10
aVxgthbkKjyD0ew6HRe58kVJcCNHc3+O94Nmf4twHni0xvinLmLsKi395/WVvbRxeJykiSKlZyAH
pyNG6P5LrdvYb3Dx8NwFKGAazXbvAYe0PuFRNtDkytynFjn1W4fm0vG0ZMBMTVSCF1bvcWw7RWq7
aew7SYH+cV7qHopJ0QFsgHHjJri0gX4davUcFkU25UOfx75wANk4VoPdHIDJbZcX3a5Fr+rGhr34
IUllMO8m4sCa83RZKbKI2FUhJgcZcXCzAIWvQCht+wk/tRjlnE0+Z+P++re8tJ4MRW+E0JMttLp+
DWQRx0BjkgsWHtukwdU+hDy+I0cfb2zUS8eea5U7FUYrEODVeqZ9krqETTQGKbHt0CHE4r4KE//6
hFZaubK/xwuL4g9hG5cbdYDTZQS9VncGS+gjvd7czVoT7Ohc00ATcV0dMid8GJSk+Qy7rnpvG6W6
c+uq+9nVS7/XQLUdCAJHTx8q3U+FSn8K4xPPQIjYh0pd3biCL31y+oB06hHaoo692s027AhoVJgN
L5h+bEVdmF7VmPhEorG2HfBB3Ru5pf95Y4VO4TKvKwQ0AGEXi4oX52jVOponu0R0AnekXHOLB03r
P+ldvDzPgVi2YmaHq32dHRrkVrbO0h0HSxtvNIkvzJtWNaABA9qcdDs//UYCGTcs1uifa3HR+4Yy
Ifk1NfHB1YXhAYOK98pSTjcW+1KKRZEGcBKtX/j/ZyxNvTTDqCHbqAan2WNzlSOYZ0c2phaF9GxD
/3ZRjfyN2nXDW6EWOEYigprssM/CMPb6R7hw7vgtyEpKuhuLsFqBHt2kKce3wC+sUNlhmjA/YjOH
BS2w/BvtKrnhVw8hPSrIgmDDdE7H6oiHYaa5r+hItUtV4y4HO/xZz61cWoMo6r4Io/RHotvtHnNO
N8dqs2mO1yd76XNTAuTDEeKhBrC+2SCedFNfRj6tJ+O+6Ev9COMsPmah+rMWpr4ZoqHfXR/zwu1N
VYxpE3Ajb7aGaGCcMAl4BHRrQGPu9SQcjogFOUdbsbIDhgzR8/XxLjyKaF5LaU75MkL2ON3S9mQE
VWEWjAd+wUcWuNhZHWqPkdd+7ytjekjBeN54MS5sIt4KDhBlMYJoV677L6UjMNZTMhW0UniMQd0a
o7nPdCXe6ZOZvrs+vbPlJGHBTBchQJYSpZ7VUDV9toUsHhyrMFDBmpQWbjG3ZWEI4YkAe53r450f
VrYqDxMSYNRv4faswjdVwdoQL0Phod7fHqlFmH4gXCwQKiWt/4xTdT520Nz90BrUXdoX5YcocXO/
zvPsxvm5MHUa2aAKIY1qNBxXR7UFPD8oHVUqPPGwTVdQFEb6C2cdp2xuOVCcvZFy1ihZIJQhS0Fr
reCk5tYK4cJ5yDYMCgDvfLa2c1Xp0Y375+KkwC+9DoTQgfzzX7ZO2KUUeqS4ZZIKh+JcUG9FgQlq
oMKKiWYr3d74nmfngwyHrcomhSSHVunq0SkVFWw/PVvP6JtqbzYo5TcoFL0BGRf9qFs6uImWGPeT
Mk2fwY11jwY8lM+5Upm7sB2gLxXuhPVYHB7q2ik+14XdPKR4pPwYECK9sdkv/lYCItrhdIIwWzhd
HDcEXA8pSXgYIBd3mtCjb8ug9J/VNAwR3DWb5nOJtY/vNPktOdezIy2XCQ0I1LLgjGnKatvjmAWv
FFaap3Qoc2E9pH1ohWvupB3vjffwwl4DbUhEBhnDob+32gLT4qbWaAjZSZ3Duz6DNUWVPX6+/uEv
jUI367WXZ8uM4XQtl2AsQdwkwsNYvDySLPT3fVXd6s1fGIUmEw0YTSfuQ0jsdJREDfSSAjOqRrmh
39fIDGy0AeWl356L8Vq1Imt/JcafjhLDseHbjIHnhp1zKGpMrZyhaG7kHRe2AKkV+THmKzSh19w9
CCY9NaxO9qxi7MSjTt8NJnyKpupvqbyeDUU5HPyi7HIgwkY2fjohq7IdTOLRAgnnqfEnQ48/pdFS
UIbLw+/X1+7sTMG6oebHNUqqQctsNdRo4IaWhRh+hU2i3jUqvmoNnmcE5OhytBEcrjkwP+CkqnnX
B74wR4TCSXBI90G2oC93ctM1XZ92mBUE3pg68WOG159nVL2D5ZLm3IhzLgyFwglGzSwrpcY13KwK
ldAJWxV+hTIBmOmGsqIRONv3vZtgOX59XhcWlP4ejT+ge8j0r2EDg2XVIRRP18P8FmO8OnGm+yYA
wwPdqLW/9kVbfTLDNNn2RoZN2PXBL82UshFaNUhEEoCsvmYaQObL1TTwms75EgcULfMQ6pkTgE+5
PtKlaWIHJ7kLhJBnseOiJwaEIeynk0mz+k0LE8ejSBe9N3rIXdt8iow7I3eLT2FQJTduyEuzRP4S
EAjFQJIV+ee/PJKxOcCrGyzXyzB/3eSNbfv60JmerqK8cn2aZxeYpZDyk7rS2acv767CxwDgqV5k
geu1o6seJ2UZ7nphtTcmdPbqyxYTsFNkWck7TGs1ijOp+OYB9vAI9Is7K0PpYJr14i1oLe0QYvz6
+9sERVqmhvo5OPE1Ms8EUdCUjYavYQyfwY5AYtItFwe3rMwb78ylqYG4ByVHl/gcKZeOsRYponc8
7Kzdu65M8kNCsxbrUhSoNc8YuyE+XP9m5/V8ltMlPuCz8YTy96f7oy8ojkmQoGd3lIOQMkYFbIM+
g+qXczi8h/o+mpskwxh2rnWnwZBUOHfCXVT4rqnhu5hAoy+rxB+v/64L25afJdVbSQpodq4O5yAa
vWX+Dg97VHxReOIHDwGmeT8703IDLXVhLDAAct2pJUsl3dMlQJIjmKcidOnYleAOSh1JoiIPNpGe
a7vr07pwE7yi/ogIQZWiKXA6FK6rOL51KJ837ZDvokTt0bKAgL11FLxnI70Znp1+ede6efnj+sgX
J8m3BGMK/om79nRk7PGSypmZ5JJgVFwPQX2oAP1uzHSob+0puWAn2To1OIV4nE9HwuysZwmJFEWr
ECtQPODmh9rAR7ox8nGfjoZ6tJw63836EOxrAzCmZifzLnSNW250l+ZL2iwxENxKzhrgmiwwLatO
dbwZzvFmWEbjLitU1TOLwXi5vrSXPirwGep05HkIg60+aogeQjfHiO5ohg2LM56dbU/3eRcYCcxD
lO7IbbViYyRp+tsIZVbaBGkG800ekzVRpkHtmaox0qVBXv3IF3vchzoj02hZbpS7Lq0nsTxVVoBC
QEfl5f/LO1Ibbj2juuMQeECtXiwajUNawo8e3RsRyPktKJUtZTWX6xYA4yp9GAHmIRGQOF6Cxxee
pUhemGNjbJystB4Q7M5ujHc+M8ZD8ExeNQQ8a9Rab5XpjJGOjSVq+6MJnOww9PHjVBvT/vo+uTQQ
hRVQ9mA4oJWsrtqSfM/sKhMBOZAwByXkTi1Aani1feshuTgSudfrYVfoNJx+rGJ29WnMUC2x8Mze
sBfNQ1jnk6yLif+PSfFmkfJLQXyUS06HStQqmVVEIrwI+vKRXkMKvHHIt3Hn9r/9EtPmI0Fip/Me
U8Q5HQpSlqyLVpanB0mEq4QRoXkuWsAMmuX/9qeCVEA2phEM0w6TR/6X3V6JmrLzklmeWdNP2PR9
oB4qrSgf+9kcv10f68J+l0U3OvpyWkDSTsfqlcDE2RiKdjXYL0Bnp8chVHs8+GC2E6ObN27n8ygN
dOiriheENtljOB0us4uwLlRkVVyU0FH3G3ButbP4dwtOXPx8qr+RWZys1aRcUtiZErRF+YGmZY4o
BJ+paY9B0pUHaBD0Mq6vokyBTt+c0wFX04IS0/Id2YdqinGaagjHp8hRbwRs1LfxqMd+6xbVjbWU
J3Y9KBAIxHr4fpzoVeSA5lQwoW9veX2RW2+QSEOTx5izgzNF8Q6JK/yylsk+wkIyjnkxj8/X53xp
50DUpO5BKAGbenUnkwb2GGgbliemJdiOKt4vyIvlu5yvegDzq/4urIqPqqPEQ7+DaghA+9OtM5YD
J0+fOYBKY35Ogk5YG1GP5p2D2eqt6p7cIWdri7oxEC7ZaF+XEWsS1FRvmdxUZPR0xnA6ZnY5H4BR
Jr/b9mZenAmbHhoK/hBcT+dV4LeHJD9+qqMSd7CPdE0GDK2nZE7zngc8ecpQHLjx7Fz6eNBv5MMj
2ebrwBue+SC1F1GWmtv0QK+o89B1a/lLo26HLvk91yi5QZkkw+AdY1KWWUe5hsPdrMVMsuryajdY
dg320RBHVymjG/nueeFbjiWJUxSAqc6s7xjszDLqomwUyxDutB3UPjO2Dep4dwaQZqR7a/FxagiM
FGAbh+n/cXZmO3IbS7d+IgKch1uSNXSr1Wrbkm3phpBsmfM88+nPl9rA+bvYiSIkw/KNAUVlMjMy
hhVraR0CCCnaUisZxsGjIXN3HB5+DuA3OMV2cS/5ah5Nk8GymzWjY2vNYe0kxkF0JPM+QtVU4B5J
W/YKOUrbJ6AlJissnNgNyahyH3LAyTerdTrbkTWFfVo5B0/v27hTYBzpDtOqIfjcYxjM1u2A+dvk
8s1Swmipg1CfF/u8ZfRshrWZwzifpgcvyY+crezsikwC9lawaNT5by/MWvI2dq1hhZablB/yrGrh
ElwFtwxd5gk2IaqMPyen8r/zS4pK05dcDSbKnbOrzVUpe2MV9MIIya96rQROMaiP912qzOu8trJ7
t5DjddIu3SjxVegSQxo0wTzibUEaT0fgHpkpyvMACQg0dPp7t5s4G63qbqlmUSY3wIKpEarc9AZO
VWOlp/uregsdZL+YaCbrFERq2h7Ysy1FEbuDaoWdnYxquCy57vqxFbl/50ZaZQ9ZnqApMGoeGmwm
1eDInkFuIF1+xG0ru440wpi3F0QBhAi3i04rY6w1jRKqZTAyMQ2D8z4p3e2v++uVvcsiRKR5Ckya
0PTWSlfCRe2pMSysQ6ObfjHZ0TvG7OAhn4dZSQKzTcZvS9UWVZDBefu4eA2x3f3fIHMJxAViqJ8R
e28v28S7WDS5oIsuPOgKq2HZzrYzzV0I8Kq59LqW/ofAvXEkSC67muCE/kdpAB55t8FGZtVD7FIO
X5ZNxed2I0SeXkvlajJg6tIj5YhJQGYRaBq4YpX3EwjI7WZXtb6kNtJkYVWr9kuvKqo/1/jxGGGN
05Ay+nkQ6snOkIAVM0WG8gTp761BONajsUsHOyTNzYLVjOvn2VuiL/e/n+x6whpsk2GDX+Yb3lpp
i9h0VoP3ElCjAfdy7J6mAtVKOJW8j/dNyXaQiiWc/2gVgdjc5VCGXpfGNOPI7SRiItdSdOZwlcyH
NdcIu6VcD97Et9wPuIPXBneBHNy2sPJC+x8ObT6906BMCo3RRChvdGHdalsvML05P6ta775vm/yL
O8PobntRHNhQtxw8Y7Jfw/ssFKJo5ADZ391WG6nbyrNJtra2ar+koGQ7dOEbZQ5SxSq/1zOM9afE
jnNGrnKtVDjFafkEbYVCIQLO1eW6bkP/0+gWweBsCfoHEYNqe2VpmG5GzV2I7VdGG0/LQC106Oyn
damdA+8sOc83lnYXqM3QBrbh9gk1Rfur6fLqsmyKfZCqSI4zRghRRDuYBe1eG20VNJTFQkLWWcXV
7FbCzSKawz5Oj0IuqSnwjeieMQ9BunB7czarqqdxVPmeVTb4OV2WxyZvP24G/Ho/fXFw8LRWoOvA
I+zzrznzaibnqQg4nTmci1l3ziqwt6vrVubJsLLswJ7EpwPHocWBn6O1vpeuHTPFbQz0eCAbY+gm
7R0jWLVKvSaZ2yZBAdvaJ0dNQN7/wjKZHHMpsTBysK/darM3OAvcggg7be4T8Jb1hfIEyWW+Rc9m
Z20HN1LyfNJupHUvKjouPbLbD5i1a1eZ8UbqhfQ4NZZ6O1ndCBEPN6IKIOUvL128wnKcmn0AEe54
YF+6za/siwP2qvqSTePQbDjEcDbN7arnSn7qC919HDpA/QZY8sBas6MhAkk0TVuXqQqiE9oO+5jB
hXOzMpfCCbO6b64J/LxBXqvgCVovufZRXzwYWg5V51jpB/dftlxiIuJ4XA0PgPj/r5a7Zk1XOLgV
JEORTuElQrh1TI0gXevuecvH9jqW7U/jrnBvhCcUzOh/8rF3TwAAjpxHmkuauRQGSRbKcCiq7AlH
esRgIvMHlEgYGOEIo8ux+5zliozVtFL33GwIPrfJGoIV/p7zRBfhYCslLymr+j9TOy+3TrY2WYVD
4LexlW6baddCizR/bSB/tQiEzvdv5tvpLwEDYLN+PKdUQXexiBMnQpTLJr2MIuV7O9vmo5d33slp
I6ox0ZaUDbplvTMG2TpN72pDYe4rX9MYGue5Q/vP7P7KY3QPjTHb/jBmxfn7/i+UPC4cKyE+LAo2
zCneHi4XskcotDUnjMtofCIy/meO2/agliH5wjwrPOE/qlDU7G+NmGo7Ns48OmE0M98XWUp2QXJ3
8pvUORpWfks1QKH0tS3hvF7dlnRFbmCMYBey186pUfbaHC1U7Gr9R0+8/nvaLoP2gaEBp4SjMs0/
Q15txlAnt7kS5IkNUsyhveCcymWE169R7O6nX1rBQ0QziDo1D+DekTieoo4RqJjQzpThEcmkJSi6
VDslc+seZKtvPy7ZBS8SI09UdYj5b/dCGbdcdbMCaXPF0p/nzN4eEGcbDp6ft56RKjNRg8j2RaCy
C08VezCSTclIVAnSzu7S1A9EY9R18mJZGXtsqo/9PAsmVc3+WRwR6RMZHOEXrVlaibvr1Q3MqdDJ
s8Jo4CXoNb2Bm6hdzutQ5OH9i/L2DGOKZhnun6yN5OJ2L6M2KoysaNFM8qrifZ5k6nWLILclg/nz
FyyRUYiRJWSS9tUTgcde4F/hq3nKAHh6FIRLPWHtoh3pr759Wvj7iY+IGYhY3gwSqHUNjLyITDj7
q+wa9+ln/NlwdhZ0G9CSQDyjzY+mF9764Bub5u6btasCp0ePzdlCDUt14zQAft8G6dJAHZnPR+qr
skvwao3747kt3jDTy8EefHanzdHbc5wY3sGtlq6KV1pU2sk79+x0W+dsRhVZQPvRsghmr0WPp5ls
v8635arYbny5f0ik9qjVCOFnPLexCwrmGRpeaJnMMFEzKALW3j27OjxGbUkFM7Ygur9vT3rJaUtS
kyHGBI19e/zHoYQwejI4KblbnlULJYwoQeOKGfMk0PXRDRTFLi56Z2QHj4dspWJ8k5iLDtibzMTu
+gyFYM+Emn6Ir122kIcqQ3XtFrV70Fbl8/2FSmphzK7SMufJxqOQDN2utO0mvQViboU69MIPwG3q
x8gaNiSCZ5iprGI8RXAeQtufKN9co/pby9Wj0p9syYBWxcCMLdjPdn6blxS1e2ch/26c/NRamYO+
iatYDz0EFA+rkh/BfGTOjdo3IR8ddRKE3ZrHxpsTOtpWOPbc/M1l5nuwm/XURfXX+9srXRobTDVI
0A/tU6S2SO2xbahlQCzWnNQprfzJgehrtJfiXa3p8cHpkfQasEaejrYTrhu+i9vPaejdMtfQqOC3
BTQrntRzWdqw28ej7ute2jwUSmwH2jqbHyA86y+ll6iBYSNTen/lwtBtw4ofQv1LFIxUAFrCT70K
THTAoQPdRouI2olIQWP+M6haOLUC4NMy1X1lekcZDszKz7Mo7iIGKoLR3WEq8rHIY33k23aDRyG5
6/XfZ8soHgbKJP8Yo6L8a63wLBROar7oCNVdFmTJj4py0hMGukGMxsG4sJ/EtdPeWDah/rfADH4t
6zz5jHTlH3Gxaef7+yy1JMoL0Ke5TDPsPjgTqlQDIsKRcnCN36N1RI7NVBBkoMBxsLcyUwT14oZS
bqRbfvtJW9WOV0XFlL6a6zWFTgCRlaw7r2lx9FJLTQnvC0iUQH0/Vx83itnPKV4pIwsLEiar/97y
PAsje0r/ub+B4iDuD6oAoBB7AHyB6vd2VUUxuN1maWbIrFT3VR9T3hczORoFlTgCaHVAuwIHFRil
3d51mzZoIz35MJuT7mSPnfPZXbrpSbH134cxXg8WJdk/6KAEkpeBNCq2O3N6MS+TpphmCCE1A2G5
7YRcQ/erUo8wt9zfQKkthkAA9GLyDSEUA6ezWVYpx4I5EGaWdedxsMxvhrfln+5bkrzKvMekbyTo
Apm4+1RDRf/QcYilirGBRHu0jPg3xFFyIJrj1hlwFLspsEVPeWS2dz44/TLPgoYdyS24d/7sYxDU
LvSmX4kJZtXJzjMSy+/7dDBDxVWGj0VeQKngZL2QW9WsxyqbmhOD6flf97dAttniUnCKhCrUHlW8
1NHqdgvR8qCYgxq0eto8Zi5DJqAQmv7At8gOreBa/V91jzrp7dWgMa3PalSS6uQeYVZGb8GfrXk4
d+M05aG1tT+tMEVsR2r1fybFEXj1bCzJOrnDipafZ07DQw8h+2nQEvdDpKVH9JjS08SEH1S5iOMS
/tyaMpZaTYqWdHGpK8hUSbfay8Kc0snKXcQ8KHTnn6LF6f5U7Fk7CLtktmEycEWDSDzYu2XS4Zjr
FoeBynCqPXkebCmxrpWBZ3fGidrmfBrj8msaN8XBJ5WdHw4PTxN9Vqpr3u2il23YJuqzZlh1jnpx
0qTwp8IwL/WybqefP6oMljMa9mMk2d7tb2XCerLZlKPtevi3cnLrpbSL/sLgi3WwKNk5Rf1RBbLN
tD3B8+2iFGrbMODVaGPhXMOpn8yXaemYYlxVwbjjfLu/MFmQBUKGRj9z3rRu9wWeBehwVgiEjNtG
yVeUdpqHpM2sd0ukV988irUfV6b0QkTXIcJSZgshAFrHeZ32B11VSfmH6VvcoSj5i8XvPGLqTfpo
d8SXLtmCr3TK+tTUwNe3TvvcNFtDad5O37VmFz9UEaBOTy1VDpndUOPMYQiLCxqilnGETZQEf7hI
phEYQgJctx9Ei2rLGqOZ5ztXYFsBJIJamhob6B8QM0wLw2lQUB5RcEse8hujO2/VFNAeRtR4xazO
hP6S3l8QX7cOngHZWRMoHqS1hd78voJYRgisz3Nqh2mj/zk6qXXZBnAClpo9aZFa/Xb/qInruAtO
RIlJVMIxSHnn9mSvij4zIqfZoRrVmpBw0v2utOdn9CfKa6w2yynOZtU3Emp/c1SmL/fNy7yFZXEA
wAwx67EHA1teNjngZ0BlpVBYRn3a+2Onx4GVJtXlV0wBgwAyTtyyzxc2mL56U4B0mzpZrpCpVycy
/vZDpplHwbn0EzJVQsXJ+zGXebupVpQ3JZyj9LLnlIZOFesf2nHWQoj6oI9qkBT9haW9src7mNA3
Nv0MQ33oNUqBApOpB6Rw28lT3KO2jXRpdM4F7RIdx33247pruvQU9MIYEpB31CmKxc/apoj9omqn
94ii/TT1KA82xTQm8XBDjMyII/TqwUbcd4ySgZI/s91OUI6p7rcRUrdeFv30KPXOlFj8K1Nt76Uj
SwLpsM2oRmnjGPZtNR1UkWVXjgIT3XeqyFRFhJt5ZaXvJ63LuFChoXi9oJl3Rz+PNO+x0GP1YiUE
gAWa9e/qdGu+6t7SbwfHRfoD8OoCokj9cQ+V6dED6yG3t0OIRNzZz3IAF8Y0ed9L5OuQg+C+28ak
nBUlLkLNTY+IAWSXHgkOmmE8pXDy7N6U2oQXmQBPeLixWn2vaUqkXhPX+GPZ0iwK7l8O6WrFpBG7
DZvFHhzJ6GhRWRHW9F5bfMRUxw8b1JphMkBaZadpCVWjEj85jWa/36zlqFcjC8ToFFDqpm9FQWh3
pmgHatVo4c41LykzX52rz6OaKX9oVjSc9ZmPm0/NEHRl3x84PGk+Iej+qXyRPOn7GuPi9KPaLSCF
PG3c/pnMZThTiK+vbj151xYWtSdHqTtflDrApjLyQTWlOepmyB5NIXLAl+ab2/vBIEPpGYxfaS5T
w/rQFhH8mHF0LGci80v0IeF8FaQWjJfeXqoigysEbWl69mr/n1n02jlpmsxfCnM4Uak4mrmXrurH
QwI8kl7N/ghXhZtGA+jI3uyyYFvoPNnbelR6kR1dEQFQa2Owm2DwdlFK3Hv5MpL4tnq8GIEydOv7
roDn8rxChpb6fa/HzYmLDt8qKbIWh6NTLL+AZuR5Bu9OkwYKICg9bn8GpMDInmhU2iJti/9GAGv1
p3muHpXaKcI6XhyERsbmrLoIlpplUV+NZowOsPCy7/v6N+ydppq1SGSC3kxXOs3KlnRPWl/q13zU
cl8FEH+97zVkHxgP5TDSxpzSm2lle1xM20EWNDTrer7W1qBfPUQK/rhvReYJKTUIETQuCFNRtzs7
J1QtaThaqGE26T/R0Jql75bFlPreFE1HuBaZK3JNUYtnygZWo90eaqODmOxG/KoYWceUqeXpj006
F0ngJgYyTIOWMlZQ2UMW+wME0kcVW+lqiRugJ8UZwGF4u1qzm6dC6TtKC9bsnpuyX68bmCXGGZb5
IG8RG7cPazmWYpwIXgwQZbem8nm1q43eTbhZahmjMTl4gaOsVTiA5TylMLOGOcLvBw+r1OqPzrBO
f+XNoWkrSItK0bnN7aJ+qO38Y83U2UWFlOGdgorruyrmpv78EaIIRyH4B8Bk3/6uTZLRH8WxpF5G
xEPV7ZM2pcOVidNDzSjZpRABLWV3Q6MOt/+AOmNusQPjWNFl9bmGVuf9jJrxwdWTHVORsYGFEuSy
+xVNRWeOEApbYYJQ5n9W1Vdz2EE+f1nTykSNV0sfB7jXgAsV88FkiuyE4moB2fOHi7d7rM0x1hOL
wbdwGZPpoU8K3Y/Yjce4i4/oR+SmGGEgAoJja0825WktuL2YMjBccgi4OsPXfokm5G3n4SAAklgi
n0RFTgieC3j07V3o5kXzzBy8pzOmZgBXTPQ4za5V+KY9GpefPo3wrtP9/qFr/waL2MfatKAFYofD
GqfhYGoKJK3u+j7JyS7vm5K8CJgC48QRoc+2n8W1TQaijIwaSYyy6vcMtQffQGH7y9i1DqDa8gig
KnmMaXcJ/wnnLWGVOLavwnZHm/NUtXEpmpCv/jCXivqxiaBJ84u5b2ZUqpvCPS9uZzK1uDkFOrLz
+vf9NUsu4A9pJCrhoEPIwG5/g1vEBsEylZ/RtLNPkzdup54xze/3rcgODIV9xjsprNBS2L333Ub2
CgciwY0WoZI3zOk/7ajUfkQYcpALyUwxJ0TdgVwZH7bb1KL2esQHFxO93KS7Gm5rv1QxkY2tHrK7
SU3xIqD5CeaQZunt3q0q1eWFAbHQmZrtFHtR8pAjDU7IFKcHwYrkM4k+hQdlPBcB9NStKdvuRsZJ
0RWajHQ5J2nhXJBfjw/uteQCEIzh+ulgCdafXVHSHF0gJeK1IUUeTghzN3+h1Vz+4yn9N1dPh28/
fSoEJwd+Hy58FrX7VJ3rFFFNaRVmk775gFYSPLzeOJ90bT4KVGT7B+WIaGWhmaXtYUg8PoOlbTSX
0k7Xrm47jac2zs2D/ZNbMaEs8IhJyEdvv1LU5kNDC9ckEqirKyGJ/uQyOXf9hW2j6wfEg5ED0sBb
K7k3oLbW0k+JUVk7K+m0kd1P6vvJyb7+vCUGX3DyPM+Q4+/WU6ldPcA6Q+W9N81nFTn667ImaZDb
dDjvm5L4QhtCP3gJYEYn6dqZKisUtp2eSLLSCs03YgTntUhJrkri/G0oRWL66Kmo125coBe2euLZ
+/Yld5leIF0y8mpe6T0MlBiLwauK6Jw5YPXCCOen2qwpXSbGtv5535TslGADCVYGhage7gqkalTl
ZQllQGi2XS/I5leoJVpPLw6WJNvS13b03Tlp9LllEI7bvPbjZwd5y4dtdVsmHLPi3DrbcJnKxjol
Sh35y9wfSXtId1TkOiCUqTvvncmQNfY89Pj8ba6KJx0diz8cdVt9K9I+3t9QmSUkNEUYyezJG7q6
ZdvomqQ6Dbgxz69I4Xq/Jz1ZOqS59sGeSuJx1gNNCLGkgP6Jb/vqyV68xa2Lnl4fjBPFv95oqo/W
oOZfYwANj7Cblc/WYky/cOFpStC/9WhQWPsGWA9Mosig0wzXLDf8ZKApMlXRcPVAGoT3t1K43F2W
I94XUVmB+JEjulufoTXdZjAp2Q4LyUwejcMlreviXWI40bkbrOYFxnjlP0/Nj8o6sseH143GEKAq
Ro93pjtdbyYlSeht5jqjjDUNn8rZcp83wjj1atUdBJaypQrZcW49Q2hMF98uVUntYbUJzgHt69bD
BLOPry9RF1ZG3Iveou7XQ9Wd0mQYT/c3WeYAGG6kCyJ42uDfvbU8MY/Qbly9EHtt4C1LUvqqV7UH
3ltmhlhW1OoouL1h82pLM0vLRvTd89L8WqOvcGkKbT2ITGQ3gpBBcLLSnWBFt4vpEgZJ4gg+ss1s
XxAwty5NXyoXp1Eq0NpWE2SRUh9cCOnKeI44p5D1vJHWGhqj182UldEVLMJZZ/p82rx/738l2cJ4
jOB7g+Odetz+K9VK4tFJglVGV2m51PPgQ9LZB8TnvZ8WZeOPdToe+BfJysTjJ9C+DN6/IfCF+Fqt
1VVh/MEax8l3MrV51y3pcoDKlpsRcGJCfhCFu7WlSYx0dEG9Hm0C5XuzWsUnrXGOuulSK3SNwX3j
TsAs3B6NpDRoSuRM7juNrVztWFkzvx1H8+AESt45eLyFWh9VNeBku8WY5VSr2UgbznIy87nSlG8R
XL7Q1huPBYisD0M3fVEX9B30yT2qz0ieHjgd6SUJ2nqoCHdL1BpAEWUUC/K12HtX9S2MsmZuL36n
LaZzcDikxqDjFXNdvEH7zmoLW3VnpqLNU67eixoNzkm3StrF6tjUy+n+8ZcaYzf5ekzqEgHefryp
j+MVjKUT1m3zHefY/oH2KGIHW3o0XSQ7Jkyzsh4CWoBCO0tmr1RQI0T0M8q2O8NJMm/+imbXUU9T
wpRn4AlhzhDFb8G4cLukYlap3bV8LLWDsbJZ9eRpaqr+lK7OdC1q5vfCYt6MsLVTNBaXKdZfJgj6
zym1+Tjo5qJlGNKGxTu8v9XSAwyWmEIKUi+UFG5/lwbjv7KNTPjoPK1f8i4ZH0mRm9FvlzE6sx+u
BzUNXHR+a6h5Gth52bQH8bfsc1NiBGUjKrmMu9/+hjprGXfPO+AWJALvGe0fn7LOXs7drB/G2hLP
Cg4f3hRwmdTF9rG2llrRaFDQoGqbuA/1UCuX1Rq7wObI/QVb4BLocdr/wnkmRxcgNCL5N1wbamb3
jlICKsx7e/1Tn1Gu9bRi/FKS0PzCPaUeTQXORbsNqNTtXnaAnAvYo3EKOuzcfqRHzn+5XpTVZWw7
1TzfPz2y6wNBLwOtQkAHMMKttQnJjCyOOT0J4Oz8pXAb2KrN1ll/YUyDhBMuBgBEHJC9Rxihf1HI
oJgR25oPTqe5/7TQ+/x3fzXi1+4CUFTOmFOCe1DUn3eriQfb66IIH6dSC34Hlb32EjEOGCSpPiIc
vqRHWZLs4Jsgz0X9gVrNnucK/ebYAzQI+YHX2WejBEaX5cN4HqvoiH5caooSDoE1DVDqA7dfitb0
pKGkwQS3guhYPxj5tZva6VS7yRGaSeZSaFD/f1O762x0plN3rQepm8F8wmDTp7CX4fOAmiaMzovn
z5u2nRKzG/wyc5qDXonsSALWgwsNPCAOd5fM10Nm6RbtrtDsTeu3nImTczmXw0EUKNtOcjFCJUqX
fELhZl7nYgU59JyBrcjXuLuu0YrsOhDFJ+jE5/P9Uyl9OhgqFkN0P1La3afL4hrMfBuDKmq1yHro
CrLYQFenzvMVSDmhXW1j/PMSUz5+trcY5RSkNerWt1db+wyif7noVTv/Ow+mUh/8ONluM9MOGIC5
JjKo3bfuGWIqNEPU/c2y+bTWYDwA+f4CaAYBD0poQJ1Efmjc7nacNJGba0zOj50WnRyz/1qrrXKN
te1X3KcYiSRwBIFEefzWEhH5Ys060Ej4h5GysMsOgoNC1RAmzakhHTACSE8RpTpNg1iLrEz8/1en
SJ+qpdFyQTtntckXjzLhNStU/WMeFfZBaVr27gm6EyoHEBBArXprSmWuIhlKgZJhkvSkk/GGlTtT
n9bX2J+deXlU7ET5dP/oir9071AFzROKIELsb1+T1NYqMRmk4S52Q/K0WI3j41qbym+9Xg2bfjpC
xUkNEo2QOP2AiOw2NEJgwS3rBU47xNQhANG8b63DYM/UG8lfSW0cNYiku/qD+ZiTIeze7ioEOYq3
qnTYYgQMnwtjsD5pSjmep80o4DxpUzUYIL07iialt+6V2Z1HsJhsHdBswsPOqh50adHQCGuOhvrk
m8nbBNyFpsa+7l8atqIngsihItEg47Q09GstOKYDRluQOCM3hP/8/omR3QjBlq39yNnwKLcbmnd5
P4HyoWWZmPZzv5bGKZ5N533uuulB1CnbRLCgjAUQKNGb3ZmKVQRGFtpPoTWmeeKXKjguH66EwzxN
dkioayG6RPzKMNDO0Eq3qdJK5tv7qUblo7aH7Rxpc9ucFr1CaL3w3JM3tsPf97dS9gw7YGAJaQBM
kaHebuUIpifOya3ChFGWS+YOw9ety8BiJKnxzjIU+2yDmwjglO+YezW9A4cjQ33Tdca3MZdJveRN
Bl4X2ryBwKHD2EJrx4BN/WIlSPX5qKxrXdht0/w0mA2q6OY4A7ycgcbPfjO6JjQhblsf9ahl3wEQ
Ou5IBHnIzN1uCEzZfNxCRFt1YTyB547PpMx56A1qlfmb02ohrED1wT5IrYLd4B88ICDTW6tM2U/z
OBBUZoYqKoq18T3Ll+wdBI7bc51SfmO88ohaVLr5vCuC6k4Vg427j08nClUpOPXCBMTXGZa2Puir
LnmB/cUJErDDnz0wek8Vjx06EKpNrBClf7k99Fv3T6HslonxI04CkCtzHyDoTmJPqOyw6VMSXcgV
oKhTjaMMUm6F0Xs4hCmn7iedlKUAujuSxtvzlj0Y+lw82ZmlHDgn4Vb3z5kgtOEM0TAH03H7KZdM
MYxO5AfeXPRUXWz7ki35cpkzfXsYRqf26wjqeztr1Mv9XZSwXIkWOUNU5CZA9PZpqzNqMNE2uYvV
fHzRXUUNoqJc/4QPfh5PCtPe4yXPDb3xJ8udn1A2zeFwEx+8XKwXs9WyI9itdDPoeEBypkKNuScg
rKMWWofecYhdovWbsah6CtjLRaFFb6C2fTS1GA6czjCfoCQ94hiSPU3kgZRGqWLT299dZZSCNSPe
hNZBVI7Zs9L0RZhUuvIhNvN2+qwmsXm0Xtk9FlmFrlLBEXKRtx+f2Cq1+pn1zlHkWe/1wXF+09Er
VH/Tl1Z/ydehO/VWaxykM5KVAvDHYQG6FQO64uS/ChFxj2vGTBnM6Y6WfSh0rq+2leW/faf8tVlT
dWBO8migZkA6ij6GJpiBb82teZ23FKA4Z6NhvxRrh6AQg6Vf7Kgy1mCdPPMdjDXaR68SGvGbcsQv
LVsupZkfgwYc8z1P51p0saIXpitasVHjKxO0BX5OAfXL1o2eCKnc7d+DuyUywt21JvuG4kLQm1lv
7lZXrhCudIMTLn2T/Nm3k35x5jx+YfrG/jfNx9Jf7aGp/dRSvhmrMYRQ8+sHblJym/gNgHEg8wXd
ve9293aGusKyUvF0qu3S2Q3cAsyjXaPNKX3bZvSOaXSnPOddmR14NUnIRfpGT5+5GZKsPQPGWFo2
QGlMr2W6/t4Ojfsn3Wr3Qds897+DrRan9c1Wg52moyH6NXuATGlQ8kggNwknr8meCQO87w7aq0vg
JToSs1Gm6TXRQN49O3OsNP6qVqp+TmN+n1+pWV+fUppKECr2ZYKr6/Tm6EPIfyEngdIBD+e+c2wr
Y1KOeQoNb+SsBZI3Q/lE9di43t8JmRnKZQIRwr9oFdzes9aqS7VOOXNalCR1uKY1aLm22Io/7tuR
3Sd2G4QX6ALSzF30YY11NngGvGTAvfI40Mas/aj2euQPJCvwusS/37cnXRejLTA4IGuNv7xdl2bk
1eq6BNWpu1Z/gzZQ/3Xs8QjrIl2VAD4BNmZNe/brvqlMdXVgcSq3bX4264yeBxTcYas4w2/QVRxd
EYnvh5vA5F5S5gA2sfP9tUvPL8sWJ2zmUSkCFc6N6mxYyRAHyTaW8aXWAK+fEINO/rq/n1LL1KnJ
Zx3xn91DZzeutXo9uYOr5NnH1Yzij7wVHEy9sXn3S42KYa2s4X2rsleAPo+gjqEP+KZYOLUE4UpG
0N5MnjECjNr6902uxx8Y4GPqVssMpT2nqZF8T7rUSwJar+svVGKgpQZ2IGh4wbft9tzetAqib2rm
Zq+1NJvUKv7sVbm3+ubSHk3VyA4UZSwgQCBlEVHYXZPes0aCOMKroUjyM3qbuR/Za/tUxdG3jYT+
YH9lXxV2LwrNhE50n3avrGvMs05T12XG1XjaIqO7VqP6wVqr9uKtgNa7sT3Ce8pNkutCB0A+sB9c
iQrFLikQoh0EvRj4prllGn5wV1gaN+9LbWflOxSSrAMEssyqYAUCUsG2cldv3YFeuMi+JSrdJYPy
RKkkykmx4uEh3jLvm42aSYAu1CGpi+xrvrK6D5ZtKIUhM6Mroay9+uLBAHZeSnX9slZmowaEPrPu
j6NOHcNO7WdFH81zC29jqA3zZkPMBMrRTlTjE9vY/xFn9fqMiMDwcv+OyTwl3FpC6Qg5QN78260x
lDXua5oQYbLE26X2qui5H5fmct+K7HGHt1tcZpenZp8YdWuk5hY9oBAFBBDMZWUGam6rITHccP55
U0xjUGGkvUZdXHyVV5GqpqLS5A1Eqpo3ISatZKafUQG7QD6VHtwf2d4BURBIRwhN3yhnlDZBWpW7
QHqzIj8jR6WcC92ZDg6vbO/EANYP4CYIAvErXi1oyXIEsQ1RZSvX7wDy4qvebV+oBR9BSmSGSCeJ
qnQhMbxX2WtUbWyKFrSa0tE4i3JjDswKPqc8Jtr/6Y+ESBHTCLTsSJv2La5qy7NiElDHmqHQdzDi
5ycd3HnAqGJ3ENJKVkWMR3jDFpK57PkMTD03mWEHPL+laQQv/Zifa0rr3zb443/BFBk5mDiaELQJ
dl8qnmANmBnkJcpxmguF/eTkpLAa9Jl2VPGVdWPI/8QcjsCuQIRzeyrIgxItzxonLDK1vmh6qwQp
8pKndYpHv6LGHCy50556d1r9aI0Zpyu19pJsS+Un6rg+9JVVHCBqJP6OhhcqpoICnObv7jlZ3aro
9Irlq2PahoM9MYFVa8THup0G1jweUc5K7cEBQo/UZjh6H7zyZCOQ1gLPSGZFAT+qWdtp7Rbjz9WI
jGuUdPpBFCs7Sh41BhM1c6a09wIZY29AezgRBSlzM3/Psjp+mIkETnPptQeAnh8dnl2KQhHJFEVh
TWTCu83M5yICtMeTpWj1ZAf1wNY+K1rXw8JFb/035KLt/1K978ZQwZ1G/kZkDdsLnFUt84LZMvmr
RcIYopfC6PHcO83vxMKac0q2rlT93vK2l2YG4xg0mz59ypiCqPwtLphwZ14n6fyCWD4JSlOpnrNC
MI6o6jjofhwjE/JvrS2q5aNoP9rnhKA+ZuC2najptW33W7E143d96QrFHxobGrN1rdQ2ULuhXgMj
afPf5q0emwtUeoZ6yppeV0K7K7s/sky3/tna2v49KWPv9y6Jui3soRs76im8jSxFDw8lLnQV6Hvv
p6HMEfIRS5uAJ7h683ffrijmpNZwaS2rungOvJyNR3Q7ZJHGc6h+vO/93h5cYZ3XiRBIEK3snqgR
yaOoycXd7aP4PboNQ++TjlrvbWvqzWBOdPffX7AIsggRMNiLeYFvvUW+cm40h6FlF4f8bIMCCVbb
qF80J2lOfTO4B57wbcBFnZVEBfZYVkpR49Ze7VmJvk60+Qb03eAwSYazobtDUKMNQAatreeMuamD
bX17PTFKhwiGccZ7gWncGvXyLC4NvF5o93bx57ClOrXIyXqOQA4fvMnCk9/eTkzB/0PhkWIyyM9b
U3E2KvMakV8mXMagTJXoQ5yp1kHNXnZOXlsRv+LVy5+uxpJWNtXzZlOcx6KtxicnN4ogmVQr8w34
j37ls9GDAs7HoA3P5q3ByNUKZcbDk8EOw6nWtyIAWL5ciqwD78mU60OGEuVPxwLspQBhCvCb6BHd
GmV607AY6aEvNST977aZRv4YTeXL3B4Op8hOCFRgzFhASUo1YpfM1e049IrFtR/NCrYSc2oDuCRt
H3aYI1Zj2Q1AKVkQo8CkxFN9uyoyC0F8AcAr/n+cXdmu3Lay/SIBmodXDd2792B7e3ZeBDtOqIkS
KZKipK+/iz64gFsttOAkQPLgIGxSZLFYtQYJz+R+CpIMTbnyEyTa2Uu46iANY3pEbd/bML9Y5aia
ojuwTavqlXvj6mIpa4AH9Xl26vF16mK3gFYAlxn3eugR3I8su/M0KiK4FaHIFZs//22P2tDzkCIG
oJDz2r3AAXbKwVXkz3QB6ceDAccZugTD+b8Miie5IeiiVro5fr6Ma2ggAfYiOnsAeV/+pRLk3ZVl
ycxaWp21vXM00e3agvVsiDFI7cD0Rtje7B2IzICh2LZrgUpsn4uWwL687KuMUTbnLk3Wg9Lc9or6
NR6SVlABED+Ru14vbNmKxF6mei10K8dX03M6N61Wf7Xlwh+BHYzPrCH2a8KHMnMdDo2f+2u8N19M
GbejUdy5iaYRU+hkhDPmG1V/Rc04v9aglaehry/Uq/Q/90fbmy2KPPDDRPwGmHizugxP07VCc6kg
pQuvo4VXjw3r7f7ExMI/2BYDF89Zxm+lmrtnOcfuX/fH350tesRwEgA1Dhn89WrD+s+aRjGtBQoU
MaQngjb3K9m9hMpxUmtRRxTNGxkR83khCAg9MhTy0JY3P+i3c6NhsziVPjiTreydh1Wv0U/zKDsL
JZ3CX6jOLWa5hVq4/eQ7bfWhAmbtICvYhkP8BpydCIAAyNwChrq5MGd0NQQ+8lr4XbLkGjCKrAma
LmvAUSrur+/uUNhJeB8AoYW6/fV0V02oO6BpUkAbRb3xq84+yd5mn6a5P+I57gyF44JDivclOs5b
NOMq6yAWAnYfgDWG70OP4mmg2+aJttbB+m1jH9YPFRMoUuEuAa5oaxs7kcYCfIPYhduFVW7ZK/T/
5sX6QZDWv2kgNemlvU/FQVawN78Qj3SkpvgL1+b1UnqogLo97MaKSNhRVkKFJi3RBb3w5tB3cG+X
AlGEcwH0BDiJ2xmWElMMHGstpsSwPeZoXlAYaMIHisbHt8Vru7/XeIkgxhu4J2dlsQ0xHCgyHsSi
nYU2eqiGlguMzA1XA84fKh6lZRey1Z8t4luPAWpoEGXtl1O1TmjQSHC2DgbdWWfkr6aIBCFE8FHM
n/92QlcadK7dEafA88Q5O4RYpyqY6/czXr4H99lO9MNjCn0EQAZQ+91S6miPyrsTtk5ROjwuYvzj
HDsQna6puxTcY+o5iSGRCCOOPh/U3B483G9naoQ1wBqEo7mJA5vD6VnDbFtB7xQjvE3ymZLqK0m6
MV/Iul7ux4HbOGvYznh0GVcJ1C02Ya+mYzPCQ8QpKOBIWUQ79ahsd31kLGGpNwr56f54tyvr2DAo
ACYc8cBwVK4/YhyPYBNCKL2YwQNLR1tPDyKSf3uKte8CZ2BPlkicRxtfOl1Z3+X3R99ZWCNviWwT
XHyUuze3mlt2JRn8SRdQhu+frLr6lwacvItEa5/uj7QzT2QnUKNClQOWX1tVqiVUS7zECEXz6M7F
kLjte4jvLxcS9Ch4L1I8DQTOlpbbDLnf6OSgXPGLn/H7gwgNMMRaiLNgpwKzusWkKI7OvOinpQhb
t/LOXli2dooXnwvR8pBULwLFiCSDTZf7d8wcoU+mJdhktS2b1w5PJ/p2hBtnk1YuSVgmgxp+PoZt
sjxJ5OrsSYVUooYFsar60ommHFPOY1S62kiV547qnh18utuQg+YEOsRoY2Fu6FZcbxx0x7lD5IDT
X8bD2R/juXCYbRYPdZOOsBrRsBzCf+5/xv1RcQJdI6d4Y2hExw6a1jZGralyz2DZ6bNc1PwmWXr5
7zjj2U6nvvp+f9CdXQqscWw0P6GkjcLE9VRDbfXJAjeFIuhKmcJQw7tEQT8Xs4jDg226O1SEVloM
2UEblcvroYDv88ZQRnZRC+afGRDQGWKwlUFHkh58QBO0tjsS2TPeJBgH2JzNUBBapv1QtXZBw7jN
vLpZzmEZ16ltxeHbpEysIqzHJ9Tvx+LPlxP5HLI74OyALthkVRouagsD7q+wZ9AJQxdf06kimLo5
ATk4djv3M04bLmhzRaF/s/VgYIjoAM80yEBAqrkAXvdtWZPxRHv0Olp75g9ylOPj7AEVn/ZjwzPg
LeXBfHdCOk48Xu/AxONdtA2xdURC0ChHbB8bHteNouqxnprq7xGQsOeBQ9zl4GLeGdCoqBghXwCE
AJK/3kReTIjrcb4Uyp+Hj2RoUOEmpL/UcIIrLDxBD8a7PZSG2YiGEjIX9Eq3XhttiHocOu92EYc1
ebL6WAHO5pWQY6hCcRq6efq4iMj9eH8b3e5fJDvGLC9C3oPOpYn4v6UfvpJeXA1YVgXAUWYKW3Cg
t/rPVT/2TyCV/OgHAzwLrIOG4O0RRSxAlwmLi8+J5+f1uF6LpG4ZcWO6gUheW9miQdvW3WPddtXB
Ed1Z2KuhNkeUzMpv2gHRIIkbCkAbVCo7EsRv7dHTp7VkLHO8VR5kILvzA8zIBlvbCIptoCH2AD/U
iuFrOoPffAXymv6MAtwnuqLJwcm4HQrvSQQ5owsHLvM2e9YsJIEUy1go5H3ZgkLRy+pW730WWX8c
V4GPwHYBshvHEMqG1x8NAhp1KMYV0L9y7DIKZc7TIGI/jWrLen9/X95mGgaKgViDM29kLTa3Bash
iQjeGoaKXHVhepKpFY305MwNiiHYj+nSwxwPmjkgvy9/brQKrSHbh2YtKj+AwYCNdz1Vreg6wNJa
FPZa84vs5/BzNUVeimKR82ZwZZ8hSRIPfcfUKy7R9SRBpMwnwA26jMzoeBxEh72PDGy7Y/JaA+ve
RKMYws5jCYX0grJVQ7CF2p/QHEHXy4mPTNluz0vs4N7EkxZBASXTzdYN4QBNvbXsCxJ4fQYhy586
ZMljM0lRDJO3vq8WeYRWvw1DZkxkliZ/Nfnl9XLbXVTyDsld0VolMTbQbhpa0/KytJ3Ka+MEyJfF
PSWiOnKUvQ3z0MGAzD6+NqhtaOBej7wC40ho7w7F0FUBMlfHubAmns+WghfiikTp9f7G3ltdPC8R
65EyGJzr9Xhd05eDdPyhCKiOi9qO2gxSYHURr8J/aMb2C6qZRy33vTmiqAhyuZHEROC9HrNF0o6U
zx6KcpjdrIl4BZxRhcNkz01Ghjj84+CHk/PbeJs4oYNIJEPtDMXsszp1OYtehkX2Zztm4UFusjs1
FLng0YCLE2+D66kNVitYKfRQ+NyfUoh+oojQM+ttC7EMqBMnf17Bw9Tw/IEoLxIR0IWux1sG0VV4
o2Ap55Y8xO3wz9QOcCEeIU05qiA5WMm9c/ELVQArCOTN24gr3HD02lj1BYTOgs8EHf8sieo6H+D9
lQvuRC+BGNusbTx6cKuYiVwntmjSQaMfk4HAG1oL1xP1wXPuOlB2iqqsxFtw05fnkE7tQZXpBmCA
OPvbMECEXA9DGPMWZwn6Am39GmrOkuSeP4rnuCSvJayJH6uIVkUFkHQ2EvCyqgar7Wuln+EjJ5HW
z/4BTXFvR6E/hNQPvTdI62++8BgzvLVlBIX5ddEFbyQvVgEzc5uv+hRX8qhmuTteghQBxGhTKt3s
YKFCWJmClFOMbtz+pPYUfWWuq+1sWgRt06oepr/vh6D9EfFowQ1uCoubEBQ2QuKZjk87c+GnI2p7
hapLfnL8hQCKHh/R2XfuLogMBaasBtkQPHOvv7FcfOB/Q78vHBq7OUyQ4yxek/7CGJcH+2kvupoy
KS4TNIvAt7oeKlbDDCGSGB8vrpIXXy865/0QfSgF1c+Q/0LMWxTAb/cXdGdU6G6hLQVlVSPmtFnQ
CcXIaJ68oYBKrrgM82Q90Alw2QEJf6aG0MkadKsOBjUHcHNAjY4FdAp/dai2So8N0LnNmnS8kE40
oaLhly9t7/8MJk/lsFHRj1Xgkl9GNU9CO93BKdmZMoScUHDCbYIX/VbNUkCNaNUepMwcXaqs5+AN
6IRAEN2d2o9RODpZ7btHRo83RC/c0lAhQhHIMxq2Nwvd96ishR6LcwCFWVigk7JCFphPwQ/kxv6F
SK9cCgrruLd0Bm74aWlk+TUZSM3yObSsg7tnuwbm15joCHkpQABh5Ha92RYf7U7aurHxmFwujVCq
WEfeFIEcBfppUDEtB3pEy9rGZQyK3BuOqKjcABKwlQ+BGqwVVG1X5lFV9Z+x2v2XZTxkhm83169R
AEACYhcl1BuQnlMmqIFNtIQADvWeXcvyv9EkEXnpEXWZx6k7CY8Fqazr4amf4oMAtQ0YZnRUNE2N
2De6A2bhf3uUekoFsIb3k5wotj5XvffoEXt6ZBrF6vsnd28kZESo2wCIYAgx1yPN4+BpiFIA+41X
j06DHiWpFHRM/s3u1/4AzrE7GLA4hjz9i+S0GYwngV5XF/D2YG1F5pfhmGl0RpvMc9fl4/2Z7e0T
Q7/9/8E297dIVrVYCojyUTIGyHM8niPAZM7/YRTzGkRzBGnRtqXQh4vnlJNB3IJZc3JrETxUsYze
3x9ld+EACEGHGvcE9v/1wkWawV8VuPkcMof0tdTkE/Bw6rTAkfdgPjelLrP1jDgmsD14gN60oqB0
EbkN80BgBUoVBVGv+4v7fZLhElFPbKycjJdQzYYMrTh74xS/Q6L0p+j1X7/hF54D2CbUTDcZgWac
1rEAPh96kfXj7LZOajs8vEDYeskdYq2PlvT1wc25TQowKLIvED4AYEdI3xKoZdj4lV03CGYhUzm1
R6GzpkckLUt3PFt40h581L0BkUKb5iIKp1BpuP6ooLWUdQvVJ3SgS/CdOKilWG43j9fQenSaQ8/R
nU2E0QCjghAoUq2tPMNEOtYoP4FosHSGh4jR6bHyl/AUIWs/WMvdoXBDofqD0ALnzeup9eXUJb2O
47x0dZ87HrNTjnL0iftg+f3x0UA9FMqxeMUaKfJN/izmEK+AbsKsGq4vFSM/GMgAr47AQ+j+SDtX
AojNULqBmhTUgrZJjmysyYH3CxQExi58XSZ3/IJ+cA0yW9B/xDM2fOrLlWQ20SVq3pocDL+3prB4
xn0ESCPQ3JsYUI4LB2wbSFWKytrJESM/67gV+bjMP+5PdCdyopiGEizqTtCw34JEKngTRfOMmJZQ
8Ju5byXf3DZhB5fB3vYHFA1nDpRegy663iMs7MNghCRLLkdNP8iRVpeaNFPmCxU/OGjdZfdntff5
gAI1XQrwqqHecT2egsFotAZovHZiUueFEesnXcLu1XZ6v4GDTyXO4RT3L2Wo+Jc+EuTIduXmqWci
jNHHNHxXHMCbUnOtkxCF3iQHBd8mJx2MZVZy1f0AtNz+NFasPzUO0SKXLPRnGNoIWcDsMPmAdi6F
+09SR5/rhEz/YWNFeFrDOMC8h26EEko0+GS/JtB8Xb0T+DNLGntQHuLoCB4c1p2E0Yh6gVlndL9v
wE4+seMGqhRJvnJoDyDSseR1qVTspAEJ1BvWCK9QPDja0LsrD7gTcM6m9Q9Ex/W3R5z1YgHSdd4N
Vf2p4W71ANEq9pZXJDzjZTTo1Jtd45XObJISO+g/1RJu7UD9TyvKu7YaftgBLY8wNDvrgYOGoibw
Qbh9ttWNjvidUiVP8nh0hlRi3R5WgQGrBYVO5sihTke4up7un4SdSILYDIcRU+A0VZzr1QgYb0mL
bn4OVuWK14InCx0EE4yE5zW/P9TOoUPxBOiOED4x2P/mp/yWyOoAaHWH4o7TtTUWsNkG7iEUDOTq
VmYSz4RL2PWffE67gq7Qsrw/+k4gwzYDjRJxDA/TbQdrIEI2YVIlOQCL3sMID3e8FXV1EFj2lhMm
nhD7MOoyeBdcz9GfwtUrW9yroM5/74OefCLYg0+wST0iQu2ETACuDEzQaOAiUbseideczD3FGk5A
rmUDh4LNAHXVLFqF8fLmzcP99dsbD0R5XOB4aoKOurlb7ZrT0fZEAqyKpOCqtx8F3O7PFh/6jHXd
USv5V4fv9xc9NgjsXk0HEDL9KDxt5icm0uIjjUmu+qo/1VU9QZI5Ehl3Xfa4CGt9qHg8pSPsJFNj
85vWEM196Txs20SL8EEF4U8I7LnZHKKIDu89fbAge58a4SPC2cEXQF/m+gO4CtjUJOkS0CprD9uZ
hK8j9bsUwMWyuL/2R0Nt1qLDrSloj6F0Z9NL40QUTTuvfhdAiuLgkO4cE+T6SHlBG0S/dxuFKlKp
RkP5I+d+S87+2qPlu1rDwTHZ2Ux4I0E5EvIDUOvaKmoQQH4lg0EoVF4tfNd+jUkaEeEUzNfgLck4
/Pf+Cm5LxybcAP/wq+BmAwqxeQCi87qWYQjNqhJOu5+cGPWoqOxeLFYvXxeU/95AbEGm/Vp3BzPd
+XTI0lDm+4XQAa1os0uGkLqJDjBT42AQQ+sgTdBMf+MTTg+qULtzNHpLGNAYBJpF/y2+VsuC0qlL
ynyC6M4/IGBAba2y7J5DRZo3X5eAuG+i0SovI5fj6f767k4ThsKGGgeUyZbsYsxtvAgaIUjyG/cz
X4AzWuKg7NJkmI6IRHtjIe4Z8AW0j4HlvZ7n0ETeEs4hIkNM3RROqPFj07aP8Qp605/PCoUX8xJE
Txmp2vVIMGaY8dZkJWTQam4VKPcAmqgmOqisaqd6Obii9t7bAD0YnxAo/hgFp+vx7KCGEXFclbme
BpQrExrIb6HbKDh+xXZqrS0oPWX4eZW8gxkL9bO+F+xgw+4EAPwGA7kARd0U4q9/Q1USH0SwHnOG
Z84XKD/zTxzvi4Op7iQ7qO6jPYzi3S9u3/UouDitIRwiFO4majdFTKsBzDowbLhych/iQsHJcoTz
p76oCAMommCPoqSBjHOrumi7Q9vWvl3mqzMG3wJbhx8bTT7+8a65GmTzFZOm6lfmYJDZEyUoJzhs
7lCRE+Va/3t/qL1kFmMZji2U2yF8uAkvraBlG3mqhAj5Qh9bMidjqiLZfXLddv3uWGH9uFhze+ba
az4Tt5kzQOxY9SjicaCptAGGn6ZlONpEZoqbyxuJAqonKAQDE75tcli68pS/OmWuKqc5o4Q7n2CS
Z4yXSp52/EhSZW83GYUxvFFNp377aokXZwpgMYDhXFKVbTqCcqRSlMnW6YKOWfxunlCtegMIhTjK
U3aCEQB8SNxxXlC5uekm9/6cgKlh5XHpA5gE6fsPNe84TLPaxf/zjONXnxwS4gZ3sq38WVbUae1J
uLV3zpCJltsoB9e80A6tL/c31t4HNC35/x9qEwUckOvjQWgL0lrUy7s5USfIk06nxFIy6/FIOxhv
bxkDKJwBZwJxDOAPr+OBk/BS82CxIIfD0SkvHf+nW89fqKPCz/dntntkTCkdorq49m8w5lNUEem4
+GJLMizfVw/6oKlnj98VhzTx7IbuB/Nsh6ZvV6UQzogu0DzxU24DHStQSUId0uf5/d+0t9oG8Ipa
nAea6tY83Cul1UWWbeUiSkDhAvNwesvhzpb20He4gLar/tSb3QTCyGB68NrEe38L9Fg6xi17GSwU
xFuJTDoSP3w1sQJuWG/WJKD/ISSi2gEVIhRxUU3afN5alWgoOA3WPO7pQ0MV/GRi8F9q4399fy33
dlIElg/OJFDEN01PpORtqxtERJDGy09dM3wFgCU5ORH5L3sWGEyQI9CFQ761ib1O0qy0DmcrX2c3
+rpM1evojzqva/eIvGz+T9twCnQFwPRABQF7aub8W2a3RFXLlgT7o51dkbPWF2lpzUcrt7cLUQoG
NQkLF9/ox+OJuaLKgzPoh8t4joXWXwAPLFOrk+2JtCBM3/9Su7NCTRgUDICGo+2L3LIjtWgj1aja
wc7nqOGvamkASL8/zO2GwEMGaAJAmkDmuqmr2CvUCntIGhVBFQ5fuhEA4oz1y/DaVisTB9nTzmDI
mkCEwmWEf233xCzdGbabAylWh66ZJ5PkbAdllE2Rqw/SfZN8Xm8KSJTBfQHgDKO3vgWLMMgNgIHh
40xpL/oB9ho590zbIoVvpLpUwPE+ODxQQboGfjKnpbfog1N9+wHxCwx5BhyWX6y2620JyxO30jyx
cmfW3dMsqfPY9BDNv//9brelGcVQbA23/YbX7k1yEc3YEWBvCASorJp+g6xo1xQVZ9ZHy+lrN78/
4u5HRF4K+WODCdkWqsqFwZaplQRlqDG5NGtdQguC+0WFHscfX+mY3G9Dmcn/drLVQvSQ+CMpxqHt
chn08pmVeDa5JCzf35/V7tcKIVmPTeMij9gUEWAx4MZNpUgh5hjG044QH2yS0P8wIXSWTKw3RZEt
r0lxP+nDClKvQz0m5ypgfxNKplMdwRD6/nz2vhIKyGizmtz3BnQxlt7qeXNJwNesySV0Svt9z2o6
pHaNEu6fjwWkv6Hk4tbEHXb9mZy4buxZWlbOQ1vlFUB1D2IRcxEC2ffH7TIoq5hHJ74R5AC2cpA+
9Vi1WLIypRD6sBKPPIwOh91UMB+BZvZ2BC5kgHp/FSi2BjB2qIkzKLcqQEmVhRSzY9Ts+OnP187I
G5g6PwDTWxqqT/rIL2teFXpsI9D+Q5mG8DS4eJwcRd+dUGFgpCgxo8ZsmKLXn2mak0qjw18XaPeT
ZwlXnZNn6ajglHZnoJLCd/entrOAIIKgkoUmILgYW6AuAOitE/KgAsjF129ho0PewMvZOwiAt68b
w02CpQWodAbItSk0+pZFuDcmdTE4pZep0ZuyEKBhEO4b653bkLqokT4f3C47S3k16CZakJZyMlVR
XYTjMABc0E/v2rkdnyK66h8xm+UBH3JnKaGvDN4FrjO0o7feHUq7wnUJojoVwsvwJZMLxB2PLI92
KixGdc9Yd0CVDtt+s0OawchOQIO7WO3VKsokFtkcjWUxIJpkYWO5l6nvyVmCHfqIDw7XbLfVxf1d
sxO4QP7G2yOC7qrxN73epcn/7PFIWywBq/JuHaZzLK0SHcc++frnQ+F1jViM+xlwhs1X7ATab+AH
NEVp0/HCZqtOV4etmRjj+GCXxvjVm3TEWHah1gmWKTqH5s9/u8lA6nPpUHUwzpji5RHbZHyFEUl7
lrhN33LblB6moauR51GoJ9yf5s5mxdgAB+FvGB9tvyrEcyOHBLQtLGKFhbfOQwpZeSfzOC5xl+kj
UdC9L/j7eObE/jZXTkq6BD7GA2FYZHGjhywm/vjkKq87eBjvHH5UdwwMBdBGpHPu9VCxptLuvKQp
3LWyv88UTf7Z75pXXvtRn3aoBP6F1x0931/Q3QnigYi2IILODYlW4cwHDaQ3Ch4AO4n/rnsAYMR5
TLiqDia4NxTCp9EsQscZz6jrCdrCPEZ4gm+na52XpKk/uxbwDCPklw+G2ltL5D5gXaM4DpyWiUG/
fbZhpN0o0G0sYPTQgynLhxOxYYlSLZP/dtXtcA5BVjhIu/b25u+Dmvn/NmgkA8+CIwjORWSzx1AS
J2N1NzwOStWP8ST/VAQHJ93gecx7CgR6UPevx/MrSPq0ZdUVIOq9UKpxp6vqjPQrPJfgKGdDEh/l
EXvriusJ7XRzZeA1dz3k5C52yBNdFwvQxrDTwGsMRq5BmYOHHVTpgBB0rsf4z3utEGoGBwhACuPZ
sz31YWsTK3GXupC9UMU0wtTBSiL5LFXw88+PA0CYhhtoNJu3LtFWMwCXWNp1Adp88NBAyDqrZ09l
bLDEfzh5ULcHEAzQkFsMpqvKcYq4qIturMnbgPTdBVjy5WGZvKPW/+2Vi/cjYKXIyQyGKdx8NtXE
6ImvUVMAkNa/A/R1ePYlP7L2vd3/WDUPVT2A6XyDt7jeHNCXmEplCFQePG8hBqBOYaxASx/sH3yp
vfz+lzKJ+PUthIYxlNTxBEHpGTre16MJZ+2TmgGJHfUVPfO1i08A97wNVMvTqJr0g0hkBw09WZ49
fz5q4NweBCDCUISHSqAhWW6r8ZXSVDkzmGFtWQYQ85uWR3hRDB/8REmoCnMB5GQyvt6f8m0AhSal
i5IX8MlQvto2yuO2ifw+TkSBJ9CUta0QZ9gkWxnc5P7UAh79NpBB8AjCeMD3bwW25jKpJiuZaAFS
JGxiG0UgJ05EnwypG0bNAaL8NqPAaL+4IEYRAPF68y0TBLJwbKGvWXr8UQN2lq/QdsjcCKAhGvfv
ael5FwBVHu4v6N64AD8bVwCQ4ODPdT1uP4LLKV2gULyGRi+T3TVvdQgvJKKtDxV15blvIFXvLtjK
9wfe+ZJAXhnuC0S20MzZDFzb8MXBwnYFGUd9caZ2vbiRUgCkxZ195M6yO8sYhRUQKaHXvpWAk97M
QyXmrhDgTaBboRyRRoLap1Ytb1uu+cc+oUvWTuER9m1vmuiU/M9JBRfV5rv68+Si/G61BQts5IN0
8s68XOdLP9r0YAvtDgViBoghiF84ItefEoaAiKK1MCsae+iEgTsWWCN563PWHxzDvfUEuAhEYMAk
gTPYRh7eJF1jDV3RxuBKgkYozsyaBrCDXefz5DH3vLiBykEJOfJpN69NzOM67OHSN4RYVMqQS231
isWkBWnLGdYF8BaavBRvDwfebgxucqmoHAqxttIuq6z05gVBCLuB54rwwc+tuXFzAi+sOfXkOocp
byz+wUE/ooSGs8eHVGvtXyjQ8zzrwUtlaQQmz7+jhfu36Bef/FgicIyyKJkTmooh4RyUVXiUpMyP
JGxI4Wips6VecLO4tKoxTl3N+gFkhp4hv5TeX1PXcnqZpzLWuSuVJzPF8F9ioBYasxUFUjnVI2sf
7KClIqOMuF9ryHaPuZTV8gaaEqQ5K6Ksv4IlSB76kLQidea6js8Esy5cVYMxJ4dZuRmqUZUofBNb
8gSOmzmzGgFypBgdQIawhBdbDISmUDqBKKJOoJmSCqiGvYi68v9toLo6ZrKBdQPIdxPj2LSuU6Ux
t6wm7Wp7fZrqyvKgstM09sUClgZ4jwkvvnQZULo8l0vcfZiIAxXEmpDo3PoSfp8iZslP37XE3wBZ
taYYKLtH1cjIf2I8rqtUu+Gks9K3pkvLPO68iZfQfm5DW3tP1bySz3gNuK/TWuvvPa27b5CsHr8D
SsOm1BKxnaDb4rXPyYCeVlGKAJCtMrDC706ER0U2RrEmJ3vE+0I49vIW18zIzric61dbgIGcteXE
H3zoUEGcWtZhl03uRHk+cShVpzYkEap0paP1N7f6RqWVZKULjJ9eL5x53ZgmkDZgmaVs9530gC16
WNey05nslBcVsxf16ADAUBN2Bv4M2J+AdlCcQklHfnYqUb5xllbW+ch8+bWprNlgX9uIZPE8dS8c
75R/3AZZYFozsAQeJsA7f9hKV23Gh9nzXlxFGlhvkQ7CnUHc9ip36oF+gYNmOWRLsk6PoyCS5dAk
GC6T14d+atkliLpsVf2nbiIQ1hK8nGVWSo4vQToOpzIAJ/x/UNnqgBkCl3hMQ0XmL2HJ2/KRYrC/
waPxaAZ/CACN8FZGNgDkzfJDQ97pqe15+BPyWrjF2qRcWUEpVAaLFqpJbeFFangnEs+KUmEno52S
UFYngTJ3lDZloP51UfX8WdmJftRB2XZn21rdjzKisFyyhj4UWJPSRmYKK7UTNjHUZRqf1EsWsS4h
0L63anEi1TSPuabUqU+LPfUDJIfdlmaQOBuW17Vu1rDoNAkp5L6G8HnstIpT1KHs70TbPfrrgNde
tOe2uAZZ2/49cXh0pgul1lPlTeQHlF6WD4F0UVPxm3lxsg6l/WchAAHIwOCt/b/tqE6id0sL9T+G
GvyU+xGXoPL7bObZWq5e0+dzO7DqtDRQRsbXwJM768kECIxSIbyiAZRJvvnMcvzX0p092IAICZRg
KiOtu8vkOgz6fZbglUzBVgm+UwXbphOLwm74F5AhQHtHCF3YBUNu/1Y5jbL7zO+q0s/wI8rhkUD4
uU3rSFb6DWmddUqBitHP0dhaPiSWB0AMtTWOzdfA8gGwmJ2+1zhKVnSBrs44pcqxhciirizFx2n2
veU8jES1qbbW4B/4fZIXKPKFlQdxZ2d5R1qkQBnXwiJpzPRMkK52tP2egFQ2ptCTVs1bCSOMeEwH
HlXO+zZGKSBbw6b+xJRjJWnk11MLhz9nAvIBykLQM2KWBkBSzHLIK9J5Xhov1VKfE29SX4KAlGEa
tSR2H+bVQgaHOz+qTnSpZ+e0rlDXOC3Qu3efF+j40H+m1SHlB2+sevF+KAf/wwp4OowdEl8Ob4LG
desXGUMr82dnlU7/BIGDpHoT2XPnfoWgnRu/xBNrnRwVNus9YxXrEBCIHwLYKaCu64Wz62X+0jb1
Wdhh+0/SReo50K2WD9xBuDlFDBqyD0k0cKT1tao4pKr4sGZ92IT4iLUl4GwRann2qlI3p6BlUKCg
ZaT+qZza9l50SOm/cz0EKyg2oeQIar1yXxq6dp+YNcvyMSTgOucsrOP3kbIdWqCXRsfT4qvh31BF
fQgAVrV8sqSaukwhGayfK1nP4SnB7/HyVSXwn/MXh5FHOyynOJ07btUPneVDbl/FUOyB5JIQT55f
B+T7Iqehycc+WNfc7zrGUluK1n0veN1X77ABeZuF0ussnlEb2+1NhEwMovN1BKpJt3Rucg5ZG/K0
GX1PgrdMoug9cA2WzbNQKFqeBllbcz5BCRYiZKIdF3HqMBn+wgQBItauVStpBh0L7aX1qMInlEsn
+pBMa5ScapsuCJvWrFBFK+Gw5xcx4bX8WXsr+Sa9oBEZ6XkcFYMKvE9dZOvxuSFuXAPyBwOnD4B4
h03e+yGsYiBjrDzwF2K3UusMuaJErMhO4gq36csUMWqBagDP7YRAjK+ak38dr6vst13n2NMXp7RI
VTTdCk72jHZj4J3Cnq7xaRSh7gw4NRwLSLNCJENIAnDFSVNn4V9tAoFPK60ARWpPlrAmSHr1Puzm
z7JpWpb+H3vntRw5kp7tW9mYc6zgjUK7B0ChDF3RNducINhNNrzNhL36/wF3JDWL/JsaHWsjdiYm
iiRMZX75mdeY4O2zZ5JGtE85n+lqtxjqtTuG0aO8txW1mwPRtAlREclQbTM6VQ1KPllyzjxj7j22
vFYb28ztnRaoXtc1fg0ea/SdxWnUb17qZrW/6lUZqItPjUefEJp5QPSqRj92jakJJvwQaEDjN+UE
qp4TAaSKJ9faQpHzBTQYJHrmIUqO/WCXc5j00Zxc6lNTn3dKUWSbtGuLC83LlXJfou2tBtpYxN+H
jO8QmTc3L8DWA4gKsrTVaZMUsvd8AKDWvEn60pvOpEmQ8xc9HpdgKibxZUbS5DhUswdiunOmKOir
tFf9CB7TYYrj0USEN5UEt0GXn/sh8XrsROzY8LNJzsdqkJZC8anqcTATUh+8scOfCV+d4ojqOSG3
BB+VbDRCQe5bvamn16kqKW00My9LP49l6m2gSPRWSwyTuhl0pr6UWynUOt9IZaz07RwVFNM5GmLF
xjDm+SimqjMCjXZa6teJPZmInctiCOg52zqLcRniqxiqTPIkykxORVAPUQ5mna5cFViFS0KsZWhr
+mwIN9sW9WTNF41rCfMgzMTQ90U1pdPeEppsdrESSe4daEk5Y53RlZ593zaz3eakQL2IPEDqrRP7
ZmZV3mVr1oW8bLLE7Lm3BnqrrzvLbLr+bDpK+4V0tW0+O21TR8eo9GJioEoeP8a+YuV9cz6M+kIr
W5+k3GuRXV7FQDfijdPmiTyYkSvibsM/lPS5S+LSovNdiWEzIClZhbaCA6OfZS7ZGcGhNP240xig
IwoiUn/2SpT8pqF36z2NmUbZoL1vjLdYKJufNP7aslvAZsT+pOhdF5bsg2arq7P7WNtLE/k4ctfO
vhUxHgWUkqkIDS+KhvPR9MS9s9DmDE1ndGDRVDHOB5klZHdsZKGo/mQ7L2h9iReNQ4BI/KywBJFI
QbX7ciJ9RpKQo2XYaF2U/rAmx53ZL5n1TR8jqw1Gx4tvBDmJvgGFYe4VW0WNbC48Bm+UN4nEdUSL
dGzOTHHB+ouUnZHBYvU9BhRHYXj1tKsEn1VuYuabHMz0T7xR8LBsmJXepuY4fZVjmV21hUGbOM3h
zl/kTWGSf7RRbNHPHPt2n6gihkxSw0zVoyQaNraWG0mIKplZhF4zaJ+sPHE6X5oziDZI4tURqw54
pEphdl4AgUG/bicYDj5MK0/uKMHap2WR5bnXu26zn8pi/IJKoHeZzR6GOv0Ahp3sQeM37MGbxT7N
na3IDeVYmVVPCE4M99DjR/qU4+ha3bhjrx9ZmEZH4RArd+AdnIQUr8jPgDxEn8xSKYWfU03cRnkU
qxsz7ep7HstMzp2kirlM6qrHSZk9LagUTV569qTqJLxiic7tejI/C5UslkeJZrnPZrs2NsKwEOug
els+45jBjje8fjZ3osNO8tC6beH4U8n3s3HrqDtmc9s5ft5nMaoJ9cDbVjnrztVRV39UZpxzzqLH
+B1PLv1JqWNEIWfpZZeTbDnZ3H5QU78YCD8hW8H8khWtrMIWcrwblNKyiiCl4rH8Oc3g+JmuXHwt
TrWD2+lrF2l0YwTPjEIE3qQOemCYsnfC3Bi0izpljSK7bUWln4liKQOaslG190bTrNAaQDk7tPRM
OaOeUOKtXXf2j6RXwPksQ1em1NNLkXPCNJwhi1F54opMrK/8uBKWthWcAHDsGUI8y7mecBocEELa
5VYefZdLn1Er9JlhheD1bduvdaBKBnVuDNMn0ddySrHnO0O4GvkmYhvnjS7426De1ALt46qyg3yZ
i93SR+PkV2lpZLf9oKk/MGW0+yBunbzaltbE/u8opTP2L0JmnAu29iN3vCLe1JZGkp9HdqVR0Fug
KWr6llMg7UIvNhmO2rmvQZ4b/WSqBjMoanDGNI8Gmqz2OAJQVyoTGk4r7Mch6bsp5NiOBQdz0Wq+
5qmtuaszS8/DamqzIewtB/2TtJZeoFRDNPMF02bZJ5ldZ77Wdb0b2GacdFdTVDRXJfpY0kcrx3Mv
I4rd/VCUxmdAWVHv16OoBY4qnnGXJaCb6fakyyYp1rPB6HV8TFW1I63XM/piwdQ7/a1tCj3xezsx
s7OqZcDoQ/4273FlFPNeNJn3GaKtcZF1sfZNFUVVXCwp6mOcqUvbBGNVGDd6hV/6dVbZzWNmKkW1
Xchqn6eFwzgouMWfNYQaIsm8OJdjycTJJ0uU6X7W6573aShp7QNq1iXqHXXq+cJdpQr01CRjqRb7
W1NNQ3xWiAobR3t0zSGAZ2cxLDOt0kHXaRIsU0y/OcJsUXhXfTXODu0c2i1H5Fvz3odqIG70uIyW
7ahO9XOZT/MQuNbkkU1NkUVPSDOT72tFwuFGxB63lLvDEweBliJ4WKVIzBU9L8R2p3RrtROO4vQD
lk0Z14p3bspEPwJ+1u6qxlOTQB3m/sBEM6FqcpzspjKtefAbHRkz30Y32vRdqxCftMhMv+tGZz7L
SXrMpqOm3k0SDbKAko1S3KT6tdiCXnuWu8sgfFm5KGqmdVNExHNtfib2uzVmw/34zahVpeDd9zFD
X5m7x3LVlgRKlZQ/anOU484sPdFueKc4otixrd9GS61r/jQtRukrNbrvO6MgF/B5x91jo2ZV72eD
3U8+sIz63nFreWFBGKj9ipVw7Oqs+JwixfacJla0J5NVRhRqy4zcQ9iHfFzaL+MAUcRvWo8mQWW0
Jf1ynFCZ3DpSKUkYc+1MpkWa7oxSj+mtdbS4fcwdJ2S0vJgwl43dmB5s3MubgLkQOJpaqlQCalnr
V7J0Zgx/kn7oeHBT2/Myqhj7HsNsQv7GcIebHSO4rDTafBPPY82q95JuIg2QzXcaLo5KLhJPtxnJ
e4WtEOpEfjba6pPFaDv2kyYrXBhLhfhewgiz/abrqFmnbnKvuq6r0ZItM+3OUFTtm1ckoxZMstN/
yMKrbzIW/BJYrT6cuXPcOIEiyUAOdo8iMb1Jqz7Do85zAyWT5jaZqWsxfVWd0c81d7JDp4lGhQRt
LGeCU5N+QcGn+Nx6Wv5FZCqtB6HOsbWVUTN+F0NS33pZTf9SeLbQN1Zj2V+jZCp4aTSbFgbLhvo9
NXPjYgQGNwZqomCTtThD/OSONflgT+1EHNAt9attJA0trXiISZ3GVlzYyLcpFOr5coEL85IEg7eA
y9K92r7XRGYe9HzIv1QWolxhIiz7mXRrZjcqrX0nHJQJN4k6559p4WbftcKae9hg9fCowXLVaSss
5EA2fvQJhIwelBdO5vX3WQOh7UvpTQ8AOEsZoM1is0rxEdLDuKk1sqeopHZrxDTsyggvXVT7LHPf
Omms+kVez/RE3F5JNnnUrREbL91jW2hTTK/Mcn9MSSueB5hhwq9cF98XQ9IsDxyUim4hsTpFMIu2
/aEKom7IsrKeZ8LyAzDx+iG1hE73IbXIICKlJoAWRdt0gZPmyhguhoZ7VO1k3HXeCdWlCcG0Dj1B
b1A2k2e361HoNodmGAkFY2+kR0+J0bK0HTlu8gHlyGAwUw6hkYLoWZMkUbA6K+tQ9iW+v5Q55oPM
AO5cWTmFYcCBLR22hyxRUJdJMSHeikLlQU3TSb+uTIc1tAwYTgbJOFpHxp5oURl9krr7jm4v1V1t
m8mZQZOxCGWSFWeNMQ3DtlQV6flaqVpT0NtDowUuvhhMLibTHnxd2M4j4IuOr2WOep2WTYUMnkaL
eedl2mgEMXMNhHTyJD8vMEhTLo2MKn8zGJ7S+K406Nt4sWWCdsgNjax8cGt64iJr78ZBzdNNX5uT
9GXp9cmR3n38TeqodcOgyeW1LC0NKN1S2ceyaor4UHDK39Z1MsBWSEj+Q6jtde8LWGwCNvtEulpp
tdkF2AdoOyn6rAjbeSjvOulQqvaTQzIfkXV0IHVs77JGARs9USnHKwh99Ik8+MaLr/c255pVWE5L
8mwsuV+KsW18jW7jnV6NSrL3RJZ9JR+iDlSixkFQ3KMpA8OzFAQkZtI3cWXUX1PXjD718zTaaxcZ
YXjJXMINxoyKJliEsM6cKm+GoIxbhmIeitm1P5GglbuptNzpUNOp+4pPknkTK06eBi2nvefH7P1i
o46a1uMnHfWXsTE5qF/RfNF8NEfosFWupXydKC+OyWLJ+3aY8+s6b0iuKrd279lWfEmNG+Xn9RhR
3cOQcvVb1VOU9IAXrgE+VzbVWlfYAz+jDOciZt4yawVSDUKa1IQmRUQ2kMXNFlXlJnIHEHu4BDdZ
wJzI2pnxoGPyVOVmzRFp1zdEj+q6roop41SAQLXpIksLDautDPpYg3ZJ+jawlSBUWe5F19Ajveio
2dAERNJrb43TcGON2vytr3qZnnlSEAbjXuh7UdqJE4yr9UlQR5b7rLSWdowJNWzhJpZ5WDiT9wmh
HY0+bFo5X+eoBWQ4etJlgUW9c5eLrspwobBh6FVl1zh+6qFX47t54yS7dNR7bau69AM43doYwGVV
lBH9PCvOfaNzerGmse6uqGnfbaas1e570yw+WXFvXmFHO+Os1al0fut4mnfgEkzmUEaVNaiBKh7K
Wl6SfOlkH4k9eNgYVxyv+DGnkCL8dnEoiOASqOXW7aJCDe3Ks46V7NkcyZQxxLFjc6KxSa6pbgY7
aW4cxmI/Tb0dMhSISYSI7PRZfTcuASYUS2x9L0yZfcfIro2xKMj6fYyHY35RVz2Vps4RQOliO9MZ
rTeUtrvYEelNZawEN6vq6g9Apm8BFB5QxZUWRdLLGPwEIBWpbdci6c04ujdJvbxE3Taq0DCXTKz7
LBbTp99Pod/BSHJBEwMHd5XZRHvs9dBUFBLRAWw4MNKs5isjElOQC0JnLHDVirScdhpFxaEsxLhJ
lMHb9mX2kbjyO+J23ATYyBWwvgqvnYBTWOwSfn9Sgu6OuvOFNXLXezJ/SpfGkSG66mSSSYxKtj8s
CecPfK823lgI8J2hqEKH9vcv5S1WhgErgCp8zOgIws99/U6krtVl0uL1Cb+6uqCEr+9bo0w/AN2+
HeMyFgI2764cEnSlT9/8bArmIksZqjFSckwtRwKAbZ3H1ZLs/uoDgfyB5W8CziELPl1VCcPRtoi9
KvSKwfP7pBnPmXKoH8zf3wHErKxU9AkA42C9uK7tX8BvdSkXw51KHkh0xIDSKZ7rpe3urciGibrg
a9cp7XT3+0d77y0y4LA0QL6rF8H6+S8XpR89gptyy3BJ2jGo3cnYm14dbUVSVx8gCt/dK8DtViI6
yI03JAQFQ7QFBH0Vmkn80PRAeY1hEAGTvOoCI45oryOYuEX0UjzUxtIFRaHXHymKvl2bLMpf7uFk
bca6Ehuj9HjeCfEg0qmiukiUQv/rAIfVix21ZoAGiKicxCHVwRJ5phcSci3aEkLNvtMnxnR2Gczv
DGNIB7J8SL6CqflIQvm9EMgLXhX8MH5GiPb1NwopciEeZVVYFWZ/kTotGMo56UAVoOYnFQbIv19B
714PGR4b3DTyKvqK9fhlBaUN3Hyl6FChVYs5pFM/BpaS29vBYhjXr7K8v7/eO5xUvkI0aVZvVIfQ
u37Fv1wQhmaszlZRhVFZNMkhn7lSUOtWdDGPdnbVTYa8FYLxXIW3Db7NI1NjI1cW29fNwQ3jurTO
yj7XP//+vt5dWaibIeuJGLl9KoPXV5aRRuhMhhgs59+UHkq5gtSz//urvPu2MdkGvQ1whpr89cMn
/SSpAHVQZQs9gNRT6mOujUymqfIuO7KKD2L5O0EJpxcCLSJPNIhPQfGJ3bbWQEkQYorqHfS+l1vG
mhZdMzBfaiStm8Xp6uGvPuXqe4C6H3o96Cjrp1KlS5trJllrFYqqiZ4dK8sfIEXNV402LYfZhJD7
wWO+jU0vV4RTjRsSwMBT1mhSIgaQzkkdOpbMEOK1zHuz8GiduYsTpGC8g6pgec+zpG2nOUAoSvAw
v/9u36Ci1ntAMdUGPQsu8hRyLbvBzLJZYWGrjo2U1eKe5ebKdBvot1dFrG9dtXGDrC36vyopx5Vh
aPDK0XngBk5WFWM0Q0aZQJsc1+19L9s4BIgi/GYe8YYazI8kwt+s4vV6ELawpSdOvcmaOEHneF7K
Gu8bPXt0E7spNg5l1PcFvdU20JfuI1eNN+uYK67U49UiBTzXqcjCVHoMAUF5Q2MZ8KNzbHEcEsAp
KTY850AbnCvwE84HIeHN4bpeFBi8gy4TONtTP+60HyoXMbg67Bu38j1vgRvJ5BKcYPFRivLe863H
N1dZ8QpvRdcV3WRKUoWpoxatbyllW+6RDdNc31hUuaNwyL9VvNzd79fsy8Z4habjGZEUBkLPRkU2
6GTp1ANAEuBATahAGbuVlLH0xDwcwYtsNBBJQ6/2gV5fFrZN7H4Gj1wxbRqi+CIBi8VIAmBXmIDn
uEsSLXL9Qmfg+b+IJlCl1hyRMcQb8i+5pzEkdlSHblNXe4VmWgjuuNm5Hr2fZJmH4+/fyXurm34q
WHvSufUYfh2jY6+VpUmVHzZjOwfWXCTbSUnMczTrcrSvso94sS+L9/Q74DRcCW8QGvjX6ws2dskk
tJRNGI0mbWc1Wq5JLuLpPMLA6ujM9iLDbk6Mr1LRnatMrcprWx+6yC+7xbxpBKD3v/7KUdokfHNS
eQjXrMv1lzN6kE07iCpqQlxwy9ATdbOn75KECHNpWwe0wwfx+52dpiG/gUkFhkCwmk7yLboVRhWr
I688M9J938nv1mzHoYtizvb3X+6bY550Dl48ZRbCblABTq60mFFixjrTkoxkWfi2mhrPKOV9JHD4
9ixY1w8qXHylK7z5pLqJR3xb8P5qw7xq1C0IH8SlDUM5c5cCyUULfEYbOcaBiuEjdaq31eRKEwGc
SySBHobs5+vvDgd0r3ZGow0NJpGUzzmYDMdJNhI9qyFsetM+yHrsQz0hzzGl1xyTthdfqJA+Mt19
+61ijmgAaNcsjZ10qrGdj5SRKngMBALcaK9M4/TTg7FzPUqr7T9Yse9ei7ySIp6GPwqPr5+amaML
/plrua0q/WIyEN3VssWf5jkPf7+E3rsUpEoPM3ENCPKpvlrVW029uFYbqrMwNyyx4qBH5adca7MP
ovPbxbruQqiXaAkjWHkaiRiVGOBcPb7KKV+ET1cYSGgi4ib+4O29oZKwZtCU13h9uIFxHrx+e7DF
2tHsM5ykuvlBSPtegf2wWYZMhJaN//Ri0H5yVuxBq7T5B1vyvffJI9L6WDV4OHBfX1zUqjEnC085
KoW37ZjQHAAjpfu8W5oPLvX2mH1xBcS5nP1PLnHynLAOtAZ0TBc6mSW3RaPa1zOZU6g6UQOuhhrJ
YtTmdR/0Ot7dkw5zs/+87gkNQLfbRM2xWAVBRkwY2yE+lKWrbfWqEdsKN8oNQofdocw8jxNGdneL
2bmPFZ7VH0X2d142hR4dInJCmiGnDJrFjBEczqsOC5DeDkCkq2dOCTW37byPqHLvrF6WLMsX3Wab
r/bkZZeYIyTU5104M1Td0G2S5zXt7W9/eTeu6gsrcZQL0Xd5vXrQINU4H9suxLOr2jXDnIQ41+n+
VGnTB6fU28QAcjEVDdUbDDJC7OtL1SjnxW6rs0vaogvdAo/OWBjV88Sm8t0JhZwPtuW7F8QCWuUZ
dAjHJ8dw4k4aeBCnY8qEnOMIm3pT5NYTaALYB1ZefLA73lsbBE9UxZCPAdZ8cjbixpzgAVMLNBJi
I0grS/WRNVSDmZf6wY54b21Y2LjCNOR0QAP49asELu1MhYdbRsfbvtFGHMA2np1B6vr96njvOmTV
1A2otthoib2+Dv5wTZLnMRK80nVDL5JXEEE+8k177729uGSyrRwIhicX6SlolTgau3BMPORiGRZs
Y6dfNlbFPv/987wTwLDyWj0rSC14sJNAIjRLDt3U4AZnGqvtL1J7USrAuAzpdIn2vB306fCXpSFZ
9vCK6C+uHVjn1LkMq62kGbJRhFpJ5e51Y7eHpnLdzEL74MB7500SB1R3tVImfzqVC9BgFVajV4nQ
zbD9GHMs7jJow8HoMnT7/Zt8Z2XwGlEGclZtAgiFr1eGWCnf5E8iLDBzuWYK5fimtIYP1vk7O5hj
TSMxoWvqWafennaF6Ne0mKzzIp/DLKmTfcXsDa8Fxn60kv8XaRCEUNrBqMoSDE8ZqHokDK2YexnW
CYzvHotYv61IA7Mymf7VdPi3H9O/x8/19b8KFPHP/+C/f9TNzDw8kSf/+c/L9EdXi/qn/I/11/7r
x17/0j+PzXN1J7vnZ3n52Jz+5Ktf5O//ef3No3x89R9hJVM53/TP3Xz7LGg8vlyEO11/8n/64d+e
X/7K/dw8/+OPH3VfyfWvMWCo/vjzo8PTP/5w2VX/9uuf//Ozq8eSX9s+dvXz3w6ieKyexOmvPT8K
+Y8/FPvvOtEG9WgdOVUXhfk//jY+v3zi/J14vm5gyNWwHtfuZ1V3MvnHH7b+d+YGCACgK0GwIuH7
42+i7l8+0vjIRPuSjBM1cQqlP/7z9l59T//9vf2t6svrOq2k+McfL3r7/11vUjMiRkyvlz76ym/l
XHm99DFSQzGrr8wgdVJxIzJPOyDLdA8KOQ1RyIwO9NI4BPqFeTeKGjtAJOlVFhX6WZqBp9MQfsPP
L7mL1RyCU5pcuSNUdOAD+c2kOde/vNw/7/7XuzVe56b/ulveC9sUbjZy6uvnv9Sio9tEWa1URoBS
oniIqEAdKD+de98YtQ1cz8QGlZbFQUf8gokAqP/bBGQiPgJOph3glODliRRDuc0Aje4NGFegtAtZ
09Dps8S3UtgMPn27Z6RS5JUKMv4qa2EENrOZJ/Scs+UmsXV4W/Vi3TEohxRnemABoCjhth4oevQk
YtdeMwDvWUbRdJsgRZbBElbya5B6apAWTqMHFRPbb15eom3/+zekvS421zfE/3VSLFwjVjbtyaEg
x2IBHddC+KuByME4uEjyergYQICKfTKCUUua1DEgamK9ncY6IGXRJSPcFIcBTVylwCT4gbBQ50QL
gfbpN2kLIxZktgUo3zQ+UsR9ERN+vQLhbSJkxXBVdWgvnNwxE1mBL4GlBZ0BWldWUXFQa2vFUrlV
53eplZypehN9AtJvSSrnKN4XffzTxEHTCPC/1rogK7pLB1Y2FJC4dRR/NNT5QW0N+RCVTZMGfZSP
YOgikdwOwIZuwH/3eL4vMxg4EpomYEIBVW00puzbkkG+Bs1eoJOPgp/rW3KELMCCSZ76xc6HgCYq
/lDqWLlBP8u52Ihpam6WUcowUpq+RbV4zieIE8m9U43Rl97QsoABfHkrU6d57FUeI7MW+KeL1/T7
aooTcGmlq3xN9L7bz5orngRphA9oH+3svi67eTMsIFPoGirXUOyaY13ORep7Uktvfr+A1vj2C6X2
ZQGRjBk2ZSaDDx7w9RZTYGJ2kapoAW2DdNc5EXZbTsYrMQo3SoMp7tD0GIF++0plu2GlxR7uOb15
S4+wsAJFsX1b4FtodsN16mQOBBpD1cCaxAg3Fq7RHqFeeYwKwfZaPgzM7NKbG9q37RJ1iGVpzXzZ
R/W+Sapu9DuEyjVfNUkGJ9HHwagNF3MkEKKwit7klxQJ/mVG9iOBbfFYVUr/UAz1Ird5jo5oDVD/
ssL2FAKjnWd3EoMGCErR3AWGip4FFNe4znmoGTaEOSrzBRwDX2vMBvJ5NNeIN+BObagCd02hl+cK
SJ5LmIqWjUul3lwtyqTS0x+Ts3ocQbCkkyzyzVKY7UVSrsjFHh7QdarbR+io06YCo5Ls2/xG71sV
DtmSbFXa51smI85ney4tAabaSu46d4Ll4aTKuVrHPeJ/VnPMEIr8arfFdIFUWnGrL577UU3zTuxY
p/0eOT/lt306qin0BWatJnXQ5yyudO6g2pIMXrVYFUCLMGw8ywBE1lSiH8zLX+Yhp0GAbjd9DSad
GKOdVDdgAV3QR5keCL3BFVdppq8ZLa3zztLPhTsUB0Dq7Q6DjpKNlwR4AzcAhfvkUvEQKPQalsoo
1I+82l5cQE5uCz3y1faeqpV67ySb1yazntwCIicqL3gdmM6wyxoBuTt1en/JVp21xrADDXSoX9H3
8h0lLj7FdSSDOoGZZxuDuuuR7NuAnlLPlBSVSFRq4gsw61OJAYDxg/SgDVphfeT78dLbO7137px+
42r+QVn8eiPPvQmnOoHDEClmdmFX2TxBM9Pnah/l4JUjMrwgyzrvi1qUigyyvDvmTfMT2jkkktxK
6N07Y+9A7waizT/LUj2aa2ML5HQT0zPV06tZbdszRgZ6shlHThg/qtAVgibbh3O6iCt4xS1w7RlA
Ou/xM9i5OdBQxA1HNN3YLo3anNfdPD/pKsxkcEtQBkWnHLNoPC52p4BXtZ30Xpc2owg197pjyb7+
OmrakgVp1kyX/VJw0Jf9dG5kZnRrYVd7VVYpK1edgVF3TOxBsJ9DHYAUp4yee07b2cwCMoR0K3Di
2Xc5kcoExfRFl25yV0SZ9qVMke72Uz0ZhkChrXBr5qIOnM6aDsUy2xeqTD+1dikfHfg3G20W9iZ6
OTeojpPlg7r1vTMdNAnhGBmZNfs5KU/6zKxyjf8BhU2jezBnJtwsGN1dVQyhkJiDwG2ClcUxet5m
C8ZYKr2iPF7aXdr39bYoVXiXWrZN2gSr19KEVl6Ajm6a+aO5p7Hey8mqQ2KO43odYqgotL5edSIe
ZvClKsfHUOaf29ZwzxUA30Zsatsqs+0tq8nYAeTGUCCx46Br26/tkI9nnjtmO50OJ+vNNAKpAIut
EI8+wDttz+kagz2Ps60GeelTOy/WqhmNcDSC9rdNkikhAvDW1xxyKeBwO9nBCyz3gGw+EvF4G6nW
mSpQDBqA5MyAJV4/oJKmkUuHlAfUcv26bjQ3qOtl/AxZzbvoytwJtbqdOLI2wCUHb0JJ0IYUS6cY
TntvP6kcax/t9ZOeIoc2N+XR4ydGocSBrNHrm2rcMqpUu9SC1cfrGoW0IVTmrg80B+EEVyv2aVd5
vnS/2MDbSPjPpn70/lLH6OUegM+tKkBo16wgg9f3kKaQDFFBhQXVjD+s1LT3gzdoW+D9ywcj7hfz
tVeLzGRhOWByOCm8tXB5falJzJlSqAjdiXgqrofS8R54MPJvOBc7pKSUbyn+gXmAnGFzLfRKfKsd
I35gpgxxMJp04Q+WpZwjSp5KH+qP9j2v+723yDj128IcbH+ZmRyAi1h2GaoflQ8/NM92JTHzUrfJ
iDpDmI3fzR5eI3ndPVbwGgpfwy3ozIm9yQ1NI/tgFGm97h+8vGBmskxmGWnAtDptyVHEQfyqWjUY
yXo21YT9EWPL6mJM3AU4sWmGY+yMt11duIclizPpi9E81ivkY4NlET9uZd1lyWzb2lRuNd+1hZLG
vj1ryvd4TAXqJ3DQwEfcl10lhF80A4TFuXS7x9Zc3AfyBms7KHEtfa3ISbYtKPcjk14thDlh+isf
fGPSVA8yOFJHo1yapxHBmyfVK9OvMe6jXwraOOcGk8vvozTJqhvAQRd5q9s1NBSo2LBfanQnkvyg
LZLZd1k5aKDo7tdSH4ovDWID4KHrT1Rpg7ZrElHvTC3jSmqEyrXQ038t6f9ra/yxTnX+/22NXfq9
eyzkY/drS2P9lT9bGtbfaSe9tGxVh6Heywb8s6fBR+TQ4MSYKTDIATn6X00Nw/47BmQEKYPxJkiD
tfT4s6mxfrSKLtIeA0tIJ077S02Nf5kZ/BIhUNpfPQ7WpvKqiobe2+sIgQdlkjGa+6lpfnJYDs19
eat9Wet8iYCK32zs8Ck/K8+SYLlA/6b16924y/fOuXc+P1sXw5M8EDiuqvvioByLp+xJ21j74n5J
QufH+CAjv30UoRpUhzloQ2+vB80h3pOHni+H4SmBCq/7bQB1bdPetGf2Y3Jt/kz39aV1oT/CA0ef
TINF8dDdywtxpmzpSRzlpthWGzLbQ/6g3zQXYxjdZAdjW9/qgR4W13PY3nRoCkI8vy/DdG/Ggbet
jvXN+GmklE18cbNcuLvpon+Qh/ZWORo/9DMzSLbw/i/sXX5lbdtdtJH7PGTKs4Vy8jO7rs+4yyvj
3NlHD+XtSsr44f5UapBSaD0H8b63sRnyW9svxMY9a8/QxAFH1R29rbVXP8XTsT1rvOvv/WV6BtT1
LL5Krucz7zg/8AoveIafelhto8Pip2d2oIbWeXV0fMdvtsUdecyB3RskgQjuob2FZdhcqGfGRbIZ
AnVLH+k+Oqu2eVgH5kb65W58rqJt14fJF2tfn2lbb0uBvu8vo5sOEodyHn1z9vkOfY5iM/0/5s5k
N3Jly7JfxAf2zZStN3JJrj40IaRQBHvS2BrJr8/lt6oSlQ/IQc4SeLh4uBFXDd1oduycvde+3tzZ
lp/GBRigQExBYYc3ahN/P7+QUZJ919rZaAN5to5zYAdtTPnIz7UiOwyawP01PW9MqcwAh4b1sd81
h+Iqzn3CqKU89gcrtIOS34vZMo+lPOZHJ24OXZKd9VP7Mn4q983FfeQ7vJO/kPpqlB8pRl0ee5UU
iR06T8ahH/3yJ8P4+V6dlweZuH+3yzD5y7v3hPn83ThPz8ODa/tanoBgMdWDxw9q+cpBvS9iLVJD
kXC8x/OXe9pOUxswMYmas/agPLM+l6DI24eiOTix5ncX/vuwCHQfx+65po6OHT6RpA7FL3BRfn/l
ot6DL/KNex5a0wZ2uB5yXLJqqL2saUwMndLEahGIuyWWwH385tsK17BPEBKUQXZ5bALfDLqnMuaG
HzuH+ieeXjJOlje9DbnfS6LaT59c6wBGRbAVAhqKkUI2AD9F/9lc9nMbTw8doZOwEPgSPyXLSA3W
Ix1rU8PLncE9uLtd0/1hjjX7Y8Zf7k1/OUf8zftbp2er8W0LoMRhNS6T//h7jPH7rVF9Jrcy8FPS
RLE9vS7X7dl6bbjat75ozvw7C9bHFnR1MP4Gb+6vrzi+tABvFJriYNMDm7VY38F8ajnqcCS1Fh0D
6FinGovadlB/r+YYFKxdNUoTc/C3r/60v7cY/71TFvWhxg3rlP7uXuZH5KPIpfHNBOsJfFZUOV/1
qXiwXnoCoOzD5jyn9w770hRvp/bOTIi8Uv9Yrz0DuHB8mJ9F2DqBZsSI3S6bD/Jmv1hvZqwFRVCH
4KPIim3jjiIbk3BJA4vypABzZlZ+iSc2P2Z1ICd+4Yu9v5jCCVFsvwwnXmHfflV1OBL+0l2XJXTA
XNS174JdunSP5o+LMThaY5g++qkv4nw9OvWl/iqelaOdeHrc+kqfrH+JYwjUPnrvusDzudpVVyXi
pT7CMLLGaDK+eL7qBxGNuvluh14aNH/E8K5ElRlWiYC5gk9qP5h2BDLHqKP2Wyq4eg8OxhSsLMOZ
2/L4izaZjw77qQ9IqNZCOz8bGmVbhB+eFUEmIOa0SnunkRJU3WdOJwcflwzr9Hda1LERG8/zfmjy
x1VDt3bSo+oN26/2yzw7+qV9hcXWvM/vxW75iCrcA+pnzKsyURHj2sGnYyc3oMxblce2/UY0iKe+
4xTtDjL31SmAkjpiv2rD/WP2QmtPOsSBx8374llvz0bFF5TP8tl5Y00FLav7fnpSl2AUPh2z4TRd
q/CZzB0roLHQot6PN/mTu3eZh8krlO/ju3pVLX+JVT2alRj3ejIrwcGYw/ZVeXSfxsMP2YWt36gh
6DtxUcwv56IqczB/9A+wXfwxtlJ50bKnNjYe6KStlt9+OvPrDLml6J1ER8jVLUqw/ibCLmlxZ/nO
kRlzMIXFk4y2yE6BaV3KkAZZ/sLX+aiD/Jo7cCFkzMuhhUp+YhwuLrp3sb8bny8bltECZDE/sm/4
GQFK9rtxc6Qnvb1EWh91G+w438Ucbobsbw3wpyVU3mrbb355Jo5pX28uxYfafmgPw/SJidaBkZfd
jX+NafV78dsaXr0HqzrPp8a7M9Uk7KPZ56Waw2UNXpcokr8bAKElpJWg9NfeN9+z/We5aADMhMAn
xkYZiQvgBDZ3TAr+6rCxVvzBdY6nUseZiPe3KNRHTqzWt3+Prr+77ZtZmLFdNe/kRMkLN/HqOS0D
rI3eErUJZujyNB9liAf3231y7+mhFOF0gWw0gl/+5h/TpT5td+mDFTRh/41T8si34kMVAQCyO5e+
JN6ugzjanC7mZ36cv0XvQ1P6Nh7lwTxbmEcXgCI+9r07tw+xW1uP2sEO51CP+V0lRvnYWRP+Dxd+
lRYHoWAstC5u8wNrlZZ4MdPdOVhu5BCSJo5lcUp3xhqHyXqXDA9+5mM6hOtOLztqmxNgu2qNOyc5
5ScWGat5uRBsgStuPhThl3vIV8gIse3G0j6l06PanSDdrVP4ow6Bav6fyfD/qCx/6Rr+9+8DxP8y
eEz+dLcp3fjvf+l/4ZTxZhD678txHz78Unz9/8X47T/4f8W48y8mPqgAyBW9gThvsM//W4zb3r9Q
9YCuhU4P2wQ3w38W4wp/hEIeli2CX7QD2Bz+sxpXdP1ft3klM0aLfiyKE/1/Uo4zqv+vQwUb9b/G
lNFA/Ygyh+Stf+ujunIZdNJ61GiZhxXalb13DTWUPszLpc0KXb4oerVRmNZSMXw1B7YTDthcN7Sf
k/mdZTTIPydtIs1oxI06BVxCME/W4DFuOOrtBqeaGAw+TZ2XFzTVRTXjKi+9G8lnX1cK531rNWzg
LrCNHWPL7lsDJtM7Ve1MV2CbdnL50mrCushS9vRIl8HqjGiprH01A0RFPafY0m/VW931fXU0e4Ry
sTk48q9sxPRZZoPuxO7Uwp7aHDtqZYX71SvuV9VYX4aZsirNOycqyu5BmREBVM3MDrkVbzYtut+K
5FI+LkMXOtn2rRaucd5X5ZSpWUok9YK2eao4IFGR+qKg5yAazUz2kgGB5opzVUGycIiqojgS6XFb
vLM1WvWDUbWZHeYOXE7DvI7bXoTVIPqw2GQWLfW03O8VXSry0mySjfMrLXjbd8vhHlFqfoS9MjwT
jmZH7pK5xxtWKtA2tHKGNf1pQTWEWu88ZCTYH/tFOQmX65ayXQ2s6YHVZUo8rMUr5uw5kUu2x85W
dlet1r+9sgRw5dVmiCu5fxVNMUSV3rQRvpdvJXM/27UD5aqrcOnV/bdh58qDaswi0ouSHXzY17By
8bDqXbE8V978sfESPAnBrzq4ykxXPUtfK32rPgtWwKEQNor2EePdNLgygAVFY8Gltb2+FNqaqz/g
Krhz0VshhVM6s/3ct8V2tD0wy6dxWSbjJ11q12FBdooSjFhfpX5fFlhXY1FY05SUoJjuhA47EFdh
1ucn0tydZ2Wd2ts5sylgbkLN7AtNhlB23G2+uJOZ248OVB8XKfuotZb7l9T1advuUAuNnv6IMlmR
1NCAALTiNA6WaEMTbEOf9BYe/8jM9vkpU0W3nd1O1VCRKIP2DF1C/4LDBlwCqO2BmXZ/xXXlXRc5
DocCVVmgrfZO/ThBxbWLyf5g2RrBrgC6pNFlSVAMDcF41dBfhrQUf40Myl6btR2zVVrUJ9lm2/2c
VQ6T9E4wJR3fxiLl2uSUVYobouXwoJl0r63GY+ZARuptgKCTq0AD8WjMUu7RKecDkLNYzg37hXvS
kakIJxmhG+3kCzkiQPepnCUgpYPrcdKbqQUlUVG2yMt14edFCpwCXWg2HEYxlGqI1z8dOgzkm/ft
5X16qK1FzPDn0mliCpClB5qCGNX78TUH3vGpyI67SAM9wxdSkfE2C+7onb0ljqJokadoXkzMtRqb
PZcy6WUicFNuY/ot6Drvio9dWIqfTm1/1CRJbkPZ736VI8P32qK6AhLdT6PZuFTfGZ1A92Es9OI8
pALeTzbwwlrD6rvqIGM838MH01zl3E3SgMcwuRcXBNlXltFmrFaWPfYaHoaReZh9b39lhxclpUmy
TyXdZBy1nPvR4BRnd1jcREUOkbgwdY81fRGgg9buj4Xw7iomhvddaxph5+FbUM2iPMtcKmcXRRTT
deoCpqWjP8IYizaYjmO+9s8q74n/z7espq1/NjeMHar3z0/lvWUDOxaliMf9mo+D71tMw8c/n2A3
CvXQAZgJXf32FRRb/hnWoT1YTf5VdUpxXqWpnIYul8csb9cXd+ORsPemD9NkgKZzRupLxr9H6HpT
PAJUPLu9lHB8Oi+Ba7/7jvCQMAwwhuW66Q+9s0iEmKweMB95IFb7FyNcLEm37995dv4ugaAm1cjf
UPvMu//nGXZZt76oZLuDxzLz9ZIxGHlXefV+stFyLy0D4B+0IOp1rJ3ya4R0EY7DXn5VszF8tG26
fwPybsLGydCZusvG1reO9q9KU9bjRE7DiwOm5Hkgie8N+SEhsBVevxITOo3m1r2Tml0Fje7Kv4VU
sks1uvSgtN0LNBr2wn0npMQDrYrsZVWr2zO2dYpTZe/q5WSsNoi9oCIdFjKPibiHG08t5umEIY0C
UjhWdVTarnoh/MM4rc62JpO0H9JOfZ766mmz28PaGnuIFoSMN5no9Xik4RrrAI9mw/gWLoghtczM
kMSE9qQ6tE5y4T6gDGChu9qjm+3vC7Ax4Lb9EAjbrOK90cZkVwhrNRfwB5w5W1wME/f1bKxiE718
lHauEWzrjkqG/nMEo1D1G8Y659HoxkTNWzodS2EEdutosDMsgsBslvgIylSDzcLQrdeIt5+BzaZy
e2NmVvD8u5dKTz+Ztf62euTLWqs8I07q7zlLvGCWjD1xkjVRSUBOtDlsxfOee9GyE/GCv95+XTtr
DfV8BwYJyTlyFkc5D8WiJGOXIyMetDWxx/xIYuvGxm26f1d1jPfNOaj08lBjSI6sYn8ap3Q+K8Oa
jAx9F2kbodi06kGvFOcirDUPXQkaGbu7eyZcSiW3YIKDbHtcR/LXtM1KhpTp5kPfOfVT+d5PeyJs
ZpF2vdjJ5CI16rXqd2ESwu3YXG/rTh/+TgTo+Io5qqE3pqBvC83xyQU+7LPChcjC8ql6KwA3m36T
Kd04M7ujuS16uJV2fZfVwuJ20axh10oUHXXONojS5LSoO4OsYT7yvpaJsm52NGviOHm3vbrLgynb
2q9yKwiINSbjKtG6JRm8jcBKe++REO/+SQNWGhhOrTJxqN3nbnD0JGs341A1KWlFSl2sIZqKIgSp
5+xhTaTDYWEkf4VbRKNBghApPKkfq9qUYNdEXtzvY1M/MLNpYvbqJfe1TVGvg5sO78NmAoYdlmI+
uoXjhRSkbulnHceIvenTCZHPT0FK032qa/KithNMzMqEySdEcy3Uvgv2noA2jUMaQzISLY48e2J+
PRsIYSrWq7nk9ynJ8vGglsNLQyIpDQKl68LZ7vfP1oONwgiDi5M1wBjZoYcuS2OfNqMkCnDtlXPR
uNXRakeag3bpHCT71c8KAoYlWTL27oaFZZpVwE2HHVx1qx0X+4ZUsjHMBCJX0BTvJptMDgp6Axq/
6XTuCkdHgTaJLcwKheGibufeXbE7EDMFOgWBpe/SFWDjiYuv427TFb9d1eG5lUUVbAYVow2oKhCV
s30uukL/qNYhImWDkz1xO5ChY8GrbleZ/yHVw4okPJCk74Gm+TkqYVAVjHKmRgCIpVIP011uj0Lq
3lUgQaWEpntkV8q9BCrzmy9cPXryhhvq2f9JtNxfF+AndmrCXCmU8rjTXjPkZoZ2tW1/UKgBDReO
mig2pCORVWFRGeahKNMRRXoqk1UrJQciOoEwR3hBfcyZ5JbpX68BDWXXjgMMsPqYKjletKHormbV
egDsure+GEAa5ep6alFKvEBTr0Km2lDHOmsLjIkCdNpmOyo3vpDrtH850Z92fWj9lKPMJ7bqfvHm
p1Q1c0j1QB05lvX5MAycJkSGNFdzcxkoKiu7Wr8675iQX0pK+xNuiB/M/b/VGkjubilGCO8HnqDU
OMwyfafx4WXtEC96+W1LeOnA3L+ceuf0w2nra3P/MPCO+RUMEX+zZk5aYeYBpQZ0YtemY1epdaCm
Kinnk3Np2la/4y7SJO2KbmJV6/wNCw7gJeHV7jljXhN0AHEolfXAo/qGi0FTZyXfJAREa/mZ0grQ
yPqXW9b8frgOv6bbiqCIP22CFp+Sd94BqJ24rq1Di1ir+/PNWsLHpKeIDbzlhP74Bufd6Ky79gEg
seoXTJD8ZZR1mNbmfWvZX/DWXsvWpInhVHu0TbMVaJXNhKRPEXaqdcVLv4sn5QaZdzP39qH+MQp6
lQWhHo9ZJ9doqvo/4MQpdHv4VIMApjUaS/uMxW2+LkrLEEgvbP20K8izrN4tWWxz+jYSqipCCiw7
Jj7A8zex98eqGMzEA7QDJdj7vcw6MjB7hpdu8jmNg54eF466Q20oL1VnHA3FZUZiSvVwQ0s+gIWk
DaftiZI32YmI6CysO8bwrgkvCIiqHQtl0IN6HvdE8hjp8mN9jBiZZcfMQqRBPVmGU7GrT2luKO9y
akt/Sdfr1s4w1ET92soBobopnkbFKF8yU9cTdHfGL+5VY7y66k+PivbkGZK90Okf1FV52NXuvnHa
RLpUWm2mCMb1ZXus4CwfwTojbfLy72ot7lSe63uKydenXOdz1KQ/1oV3qmxwhEMKiAeW+xYiCKuj
Ra+rxJp0XfW9Wph30pzaJwl5NO4VsIVbqtHY1ys1hh/HBAqmdWS2mXfGO0x5pnwSWjRfHG9ZQ6NR
lj9p6Q5vRqE1odsUXmwqkpFP0RHIUIn0DZVWe0/khEx220ovksyOuyx11VAiMQqNgpon5WHaqswe
pWPQkN1G66HoyJIO7K6jX99O8mJNCHpbJF8XTL9NkIPJvy/ZnANSLFbG/01/X+hbkwxiVVtf4xYf
5Or+05reHpZrvlzXrVaS9XYPpVix/Q3DABfvfgYmaa6Ub/oW1pq94dRr8jZYlek7XwoqJccugo10
8sQurPmu48WWldB+WbtkPu+SNVdYvcn6R3RG6+Nju8E0+5Lpwcae/d4qzoABPHVeyDhUr9kymXcl
IoQgXWmYYyLYgyXbsjMMuevSI3nKJtuIW71+J07DPrimsEKxuE5Agt5yxCg5+i60GLYNu+hje1vT
R367AhZbd2/uDbzwGaoM0Hvz12CbWCjtisnQLEzvsYUnSQKnjiDQbsygLeFwUqEhqrRUKpF5boFZ
S5t2tszqgzUp6hlofQq/ljsU1YZ3NY16eR4hO3NnL5HDis7YnvIu0yLuwtUB9F5O/VfOd1xRcTE4
ZNIvuTaG8yCrl85ruiejRQzqm+yzl96o6e3X03A2Oqu6J3l9+dnWin0cNfTBqersGQo3gED6t9Ha
mcrHBH3/0HlksoM8EQ+NUvW/QLSKUwE8EDtXVa4xcDfHhwuVv415ec3V7mJy+c9y9bO2xPjq0s4K
Kt2pY/TmY9J6aZ/sq/Va9LVFsMXWfPR63d9VmcC7D9vjvRdOfUcCGQIHbf8adKLnyzrdknmw9jtk
xX9UlA3nTOb7XSr1WzDEvB6MihiOfZ8dP3d55TzgVwcT4S06SZqwIs1+E/kxRoSWfy/9OCf10FwG
rl/jPnYP4Mzbq2Nv9t8UmCZCrGwmIVZYVwXKNBONGee+umTis4UXccejK0Knds3E2XQvVNV8vDoU
448zl60D8GL1LGg6wEefas3HumuHSOto3POMUqQ0eOn5gXZCOzbT08DG21YIjmiD8Vf25ZPMx/Ww
FK2TSLp5gWc1MvFaR8FI1CsfnkjNQLX2POz6tHmGI7sGGUhsHkzOpJlyKB4FPUa/1BllVZYF4rA1
GGRoVb9gSN/0JemMMo/mKe3vq3JO71cP0DwFbYNepjU/O5jOtNky2I+T2tsHHfjb005ZHWGDUF7t
iesJlNApnHX64u2tS6BmsxorJaftVqlHD0fxgZ8rPyLykQG9hvpiLvWQZOZU/K33Ag2yI7RYVlN9
QFE/JkvfbL9GweZD6vRQ+2x85m9b7w2MC7v75VpdFZWinQ+7NbkHe2xJnaVt81GrMyahAv4vgPZJ
+/EI6nibXDEiMypm70kTQKr7vYQY7U3IXxaXgB6Sc/7MtJPCrIKb3JVoHYiWb2Ng1DLQUxalB5L/
jRZU+j23ZXeflhNjmcnp7jJBOESG5ep34c3v6PWqexSd/WGeRgoby1u7z21dzSd9VaVvruX6yy3E
xBZiut9LsednoajLoeLghrUuN/tptJTyeRlTNuHuRgxubhftdlNO3artIQElRWAKDiHAjdvO6LdV
Dd/sNPdSkZRyhj5XfBuVJEeHYyez/UVvysdp2J2wXoxSIDIvXIqHwbk3kHptZwlERyS5bYzwXOxI
gYQbMue8xWPkBYdOqS1noHr9jR+vcVfLeu+hXUvniW5bddFElX3Vek8ATq3g3Rwk0Kold5f3RgMR
niLz/I0bmdFpZqdnz56VsN4UPda9TJ66okDpbbQ5tZ6i/JkFLFldLR5HooQf9QZgXpc29M+qjiAk
DRof3YuLp3lZstBvvCvh8l0VPjaK0s171Fe4nBUmErIEanERBFid2Fub+7zSjAibyfrA64Fubcum
H49CSHTZN6rqb8VSn02aq3dK275PWvpMZgX10KIuoWqtK5PdNHJz/adp5jmAW/Zpz2VU1ym/rdFk
Z5qL9cukmTpVkB6qlfNqSwZFLqiAQEWkrmmTgaVGNUKNtyEyNmizFLK+IvIsyGsdfcFaovHMtsTq
F7Z4ISkwN3Faugwxg+KybMbqAsxCZ7ur93gpSY7JSf069Ya+hPW0vWXt/NH1CKJzawYYtMSAIbnh
pSojO40OYpo2B15w5Auakl7ENOGhoMl9dtTWOaxaTTCLLinXDDcLMw/6o16CAAIlMx22ddySDXJk
qHrVqRvS6cI1qcw4283vxSlLsmI4+YtZvxpdLw+9p8TmYqCbKIwsEcNu/rFVMTzb1ahEe2XSmjW4
SEEcLwNj0GzGwKvrK1NJfklu6RF3K4/W/VxdZOvRe22I5fZ7q+UWWZYfs1o1ANVN9bEsJ+VS9IpW
AsSfcUvMg/eAvimPvGJ5gfOthdqIBUnZJOlc06SB+zTquLfT/LpMdA9U6aCDNcbLDrOal4X27TwP
2dEb7e7S0ksC0iG5RxlcsoeOZ++qFgB1TTkZ//xmLIeXtd2evJZSmSwd06fupOrre1wv3Kx07P/k
lamwk6z1BO51RXrbintZdke9K9/FSJiJUH6whSqhUugLLASnuFez8apukPAXZ9oC8sicww6yIVQz
l+rPcr9dexy4rbQftHj6YIEWxCXKzY+bkbmBSG91e6PH3Ur/d5+bSMEiel2EwQIgG9hvDTUYuU4E
5U5UTK0sil95BpaPVboPABI9tJEEoi9l1RzdxrmbpjEe9e5DbkzRt9rhGgxytTKL97EsuojrA8BM
xkMxUkdG5RW6da3f1ZDhxMUsu5fVKjnfBnqyQM/vWq/CEDMwMWjzXEY9DuZob9D6lq6I7dqku5cL
wH9oTX0dxu2Lo4y/Zo82HWZnNwDbiiXNVM9pV80BJG8ZNrk7nk1XvgKbxGUzd2rcCPUDE0TG1lIt
B3v2XjqbkqufjPWi5wWeFO6iiYcD4SSs+cmxmRGba73cw9TKDLoAikAsecOWt1vs6csnnNJnK6Ul
UnZlwk7P3HrSU/ZeQYDCWqkvlI9lUni/IVoY9O9aGtCq90Id+Z4V6wMXDaRhRpc/F3P7szHPua8A
UeEsddqLqWg/TurQaBJE7JA4MEwi8fq9PUj04CdoiAknJmzlmSXhaIVMYOqlzEvaGKnKzzIhFen0
17RPzbCr1Kc9NbtTmTUlmmputp5WhrrXftkuaPWh4d6jFQujrdQcj5VhUV6kHB8Ksta7HckNt6Ts
JB1VJLqi/a418ZJVxddSFNopIzrrUMmyPjRezSSJgvVMWpmVGJRqd2QwoaWrXAJTO4b54HaQsxn6
j0FWwXOl6sB3lRsIKBfiarg9JNg278Isn3P04MVwzXYd8UQ7/ypWjpE7mcmwyF/Y0uWxbqTARDVv
id4w2CHVKPsUq9CYurcscRUFP3XXcZJlyW+jlNDM0ei0zRGM969m1u7GbI53Y0X4sM6nupofupkF
WJCGFmt1+WvrzCvP+7gaZgSOleVZccxtvRrRdU3Ir3lexxQILaO/nmzCRyRig7/MzXnoxy1URvHE
pO3JWIcYsONRWG7Y6HpF7FaK13vhJ+zFdDZTlMdz/jh72puS8aqL9ViR/8Gfzj9VvVZhqmjfY6Me
Ld6GhaWRyLm8CNU9Krr7jKOVFD2zOa1jdrKMKnJMw989hPRr2SFVUxjfeXQoQ5Sip7obUSTWvf2W
D+2HhZ45d1vxq1+VR8jSAb7BZxP/X4AH4CiZRObcFiPmvOJD3cv7PF3hyU8AoEkOr8WrmpNFQxUb
Q866NzRs8xoE++Pspdt9ht+M2Kg0GMhoi4oGWn2xMevSlSKU2fq9gyk6KYNbnRZFzpRZ6Yd1qyws
hQrKrufQngmLEHN2c5Cvv5pcldG6pxeda4u1qGo09Cl7A+9R7YFVFp33kDFAiN3eOWVu7p37USu4
4Rmt805DDEkNceB+m07yAfrmud+p42yumjDWpiKm1SA+zGGbHleH8AalLIqLp+yCToJT0k292RcN
O6HPUhzzUbHjSccS5zNYFG9mX8pvs6dgH1f6LizyFi2XbXFbp642U/Z8YWxKpI6DiFZKOajfPxgY
zKDBE85ARp0BmYOIp/5iptuoI/M8Wk/Atx3INMojrIwyaj2D05vSxEy10BmHyJrpJGd0M4rFeSZd
hcBCZ10ic5x/m1VF54EhFT0LnzCjI58gaZU3AdI2t2EvO3iXs2WddImGt7EXRhpKnM/bm5m2J0I9
Jn9W1Ud73uFDEvYXNGn/Vufzo1z0V0ahlQ+0hg6VbSJd0rLh2O7YKXtA8EMGT3NV1DlZSNx4mbvF
Oblm+QQk/eimJETMvZESraNt/mzuV13cIguHBXz/soc2WWTM47VfIAlGFPnwrS2a86OpVleLT9Rx
EA41hUXhStzlxmCUfLstNHKsj02dVuHqpvdVkz05LU2L0YHqOyHB5PQ5LDnqwjQjyWy2Pok7+ZwX
0psGZorRIgrNH8rpLevm3546hX3qMUqxrWgh7JB1bDyCTRBxV4+MgmqyTypUoIrtNr7pMJ9ziOah
dNCjxd1JQq3r8zAt0LKlfQRb/0vpGEZUtU6pON3jvjISM+9JxRv7J8JduXJbT5MNBDpbnRVO92rf
DZ05hynE73hpOJXZPo2Ti1CRKLQuZAadn6YFrdSu9d3BqyjbGZ/TTE+5hAL/Jl8mc980r0RqLSrr
Qq7cebyFmjvw5LV0fShNliGY7HuS3c9MeqvohiRhcgn+mIAfOkBMcCudoGKCFW9sVh2144awtyiq
GCcDsQQmhULlQkpmVF4ca5emtWrrTkigEPVkvdxZtfm87AsiR0teewPFiOqobyNZC76VCZN/dPmx
WPQvY6WN0TWXKWubaNPb+qJmZk0B6tWBZnJRcTaoXl2jOC1dXC52xGZK8hVX420xxFpj0s+EZvzZ
cTPjiiOwh1sM9rXlaHSzU53Xdbc3X/RjbVyYyeJr1qylGo6jq2jaXS+GHIVZPfRMooaM3NXYGgka
C+mjD1+lyGv69NO4v+e06tYr1jbtpgCV9Mn4Q2ldJu6fXQS4d8sfOd+JIRqI/iACanWHiFG7oF9P
aIl6aBprqOIihVgCOodRCTGZZOaqYWkNinaH+oOC0N6c/FcvZHYTDZuOeNIZilFNs+6r4m61im5+
AkvnUbhmel+GMxql9tRmRKfF5CsrNO8tD+qQMHoskp2tDsyaqx0E/Dmj97rdyxWKSpimHS0toDHj
FJZuyW0Bjd2ikaY7THI1P9pe7urJ2zSSM/1yNbUpou6x3YcC8QTrWDaoKzXF3UKplcXia43rPaKm
cO//g7oz2XIbybLtr9QPIBf6ZkqwJ92d9E5yTbDkjdB3BgNgwNe/DWW+9xRSpFQ5qEFNYpCRHiQB
a+89Zx/ymV9V61x8gZnbHhbKoVulO5l3471v2WhBsqbdd1GEsm8kW+VLmY3NRcs1pLeikjOyfJ29
NNQrMkERetzPg+c8lnH+ORbe1s0SCuBGFJplDwEmty7+WL6TKLgmnoxbSjYJ+0rjfMnb9AGBshr2
M7LC3ve/DUJAGli1g3sCf/I0NtJlgUm2cGXeErs3dmXh7YJM7JqBM7AozpNDsBS2RWTyGUSB0U3I
/ZhTqo6euaV5URy6gX9ZZXI+GGVdrEUbIPvxpHpuZ2ffCFWfImlyeePYeyJ3BBlpoMxT6STJ2lse
UuXAXMAXvxOaVR86FUy70WpeK82/Jdag5I5EUHnDGY/bEXT9csYBl5tOstHiJWnHJCJDT5gho/SM
pwig70pTpntT2NjkqF5OSBmy6KANwv40qZ4gmHH+1EA9B5rdrKUSu4zsrb3XtMjNZVCFaHSzTxXh
wdD1s0Nf97e1J/JdPYyPiUrVaaDydW1bv9g4oye2Wap/qWSVoPbs2GUsjXo0QLEYDIRHhFQyZPVX
0tbMdTDPW1vRJ1dJd4hkojYV2jUuVS2NiHY60rSz0CSzCQaT2WxsY5x2xN66nBK8z32ScVOuOnWN
Ca1DkF4SW2QGGeXjKE5RNAQ3vifuCa1vHvF5IsyGJ3BF0xfsR8ID1jRX2rdoJEFrJLZvE7SOojfT
GftuQOMlRMddIqNTm5DjtbL49Sv2WW3Vi7Y6MNupu/r+KUVM897SOKC4P2+sahznO9+cEIfnBAqQ
fkwETZS/5KhX113K1lab2UOeIZctfWxrtGEfZsDlNwGx2iH5Q5wGvV4iaC4z9VzbWK025BrQ0iQb
d0JpwbNfURadCO/yg/kr8jDzlUg6p77KgMuhSVUfTTrpK6gFpjrrthJv6tHJyuaV0HfqgXgkW+ds
F+VcLxFxn/LUSOkw1s0TyjbnhOixDzWLBmc/i+O8LFkr2UX5je03Fe2w6lwgFyR4iJpLEzTdelwO
NwYxc3vOHNkzkZcJmqdkPJpdpI4sYBys/ajIQ9EwDjZVJPCTi97g1NVVY6MfQUIz+yzZK/+dS1/V
hUPvBBtfAcAnT2Zd2+14VPCo7zXH7Y5+X5prlWjuJSjVtKUngQN1Sqr7pKneTBGbN0xiZOhloV3r
vLyaHgEwQmj2A22RHaXjD0dk/loTeLQHh6Vwtu1r0xv9sCbOT1vPbpxFaICSWZ58N/5iFfUTncd+
jcF6A0ZAO2QRV2QzTe9VTiPPnqhNsQ/v/dbSPqoWjUEdeCEhDbvMJPFYtfN4YIXYOg46Ip9Jsim1
bCIvpUCLbziRwc7s5jexpz8MAb09fJY7Ol8N+JPx1NjSPJgWrpoIV3g4pON29nOe/Th26QV/6MBx
vqIfKRNoQ1NJNAECgSezkd5t7JYehhPRYY7PhB56vikPRpJPGP5M8QR44xlEDZt3375zAZL3SPBQ
OdQjecYwv9FdKfUBmuqRAlG67em30Km/J7SLfHcRYN/px0eOoBkaeNaJts/Hbd43n+agDCjPFuMx
6nRejSHpiY9utdwuRjFCIVxNKpDZOXYcB4jw6D1ZuWvfFKNTbBEypDsVmOCarHfCI2ciiPwVn019
C/M4dfDeBX2MvlaevaSt7K2Jm7LXfXdDncg/mCrVb33Mmcw6RlhkoFMZSSeCrgGwtsscd2+hDhjR
uk8yNObcuJ1r+SV32vGmz418V5DSvoF3Yp9oRna3Fhbb1aBX7xXjcd30aX5qBbJVbDvxh5ukKIVg
Ckq1paJ/nkxmWrBk6tTI2Wha7Mt2OHuatzaCIdmXFoIOS84Gh/EK7LqFxYceZ8f5Bwaq5tbblkYD
JL0jrfdj0GOUoyVnTrJYl10fDgJFRJcZD0Esb+EGnksT3esMbWbblCSrotR08nVhe/0mBnRyhjWg
Id9ZMDsolTCvo4fP43GxcUT1qk3BgnbCbvY9hTd+L8KvNJieS0PWIRmPlPN5SnmHYZUc23LVq+xe
67RnQEMT/a0A7b2jopUcp5mt3rnUJQk1ReXQ06JjnkZld9LysdoiBt3TqlPrxOBIXtcUKq0cH0aT
+y+E72ZUULQ3y5ge5qY3Q0n5fZOL4TyORH1og0MsKbDriKXW/liKz4dx9j4MMO5+aLiD3OQcFfDE
zvOh4mHdkLVccQP5Lv7+j+Tv/03Y1vAhZC8+/gvWVvdfW6oyXyV8q/8FgvgApfq/F8TvIH9V3cf0
oyJ++Yt/KeJNfKbw1VDE675BQc0DE/UvRbyJ6t2CboLRFDK7zRr1/xTxdvAPzzJc26MxBbxP/4G5
xb+ygVaa/FWwqOid/0QOb/xVDM9h2PY8m+OlaYNpcg3/J/c60B2pEOfgmBBcFF0typ+1ts9uvVpL
Tj33I3r+1NwjOjI3gd51R4Hze1U7qfdPezMmiH8D/1qoKj+4ZL9/Ex8iJwZenoT/My9TRiVdW5Pq
UxbQm1gP6ZfItdKzNenDt6louINzcfriT04C+QMWKc1gz9kJZyQKu9NYA+NJOlcKpvZeInRC6+Ia
6b2GHv8P3ve/+aJcSaDs2mQBAWP5yT8wuJ0VsWJS+hr6jG6cxh0Spz1+1IUrzNElav7AGPgJhv79
LfkuZSbcDB5Qhe/gtB9QY3CQ/CFiy1vVIJjKOdl7OpVPzdBps7tTvY3dyVprUf85zV1abfBdODMo
a9X5VHJsf6JzPubpbkTqu/4fm//N/y7YXsB7/c2s/xDl1+qvk54/+OekN5x/QEdB4OBzRoC3t8Dr
/znnnX/4mNFNeHmYzm18KPzNvzB7Dn8Ex9fFpc6kB/POQoG8ZsHs2d4/YGp6wCUAXRr8/X805/86
fj0w4yZBFDYfAuiMkcxX+JFbN5NY2LDTpmE0kUmNlpUsdDYyO9IpidmoBW9wzqg3kiu7ww+P6G+Q
ecti8v+n+PdP5qnABOHwwtL3M1zVG7s8I0g+DbtuKWt6ia6/tq6kUh/DceYeM7qBPPS+zD86Qgb/
xD7/JYwDFIjp2o5lAZbCIPCdF/PDNJI2F67GzXCFel6tw0wqgLvQ+ql3NdfIJ45jxYcNlMjkYjxj
ZpWNgequ+7+esX+71v1ME+V7wGxB+4bbCTbJz8iQQa+Ltp20DEPu7Jx0K08+21Y/HvtEaX+C8DHU
fnrmFpxe4hsW+ICFIvuvb7uh8zkPGvV8RK728IgK3V8TcpxpN9IyeeZgNdTl96/51wHGz4MMQpQm
IjHn5wWSYq6SvU7vUQKVp+3aKbTfGHwA98lUo2DEObS59eZOf/39B//dc7VZJ6G7Q6CxrJ/IM13l
IhRpjJwE40i4t67KIhR1ihQhCj8UIX//ab+OZlvXEWTB0WQw2b+8xSktaVSJIsyLwjl1Zfee2b2k
LaIwJQ4GCW3TTNeyGKs/JV79zQNmBWHmsvnwQ52fNm1U9ZY/5ZS0c6qtpwFB1iYeyCIt4uy9FOTp
5Mu4+v2vXVaFv85dtjwUM65Nj50Tw8Ja+mHuqFkncpLs3LDRHf3VIYsV6wAr1R8+5tdXaOsea6fD
vY6l82cAIwF+JOJRnwxHh+VhBeF34Xj18/tcJaX4wxtcLIc//SgeHx8D9JG1FxrIX3+Upxk5cdNm
HQ6ZnT0T6gAEqjQowhvIWrqNWlwEa1mA86M+YmlI4aWUaCE8pW1aJGF4BRIgY3/4Wr8+AxJzWCVN
4PcLB/WnBTr39biWAP/CPmmt6aRHJan3MsjHmzRNgt3v3+vffZgFRpm1CPKr/fOHwRbCaRIXrInN
6Jxkq6c7J7a4anf22Lz8/rN+HUPL5kYsj8/KALWZHe7HMeSyAmG36+ulhhkQ3DkyhmBiYmj6/ef8
OjM9g1UedovBW9V/JuXJyFAgaMmXF2M13IBQJYh9HJ11QWOQSHkniN90TZWPZaQNf0oM+XW95UjI
R+JZZW3n7P7X3ygBg0lFJQq5hcnu1qcY3BBRI2EnkghxT9+YbD2//71/81w9k4ASaImLu/bnSdMa
frwAnVGOmrO6aHNRPLPy+uvff8ovq46L95IlAOCv7iyZhX/9ZfTz5mzmF6/wn+Dyt7PoJmp9+5in
JAUrSmAPBpP3D4ftX1LZDNZWPMMLmdhcPnV53j+sO7VATWENqg/9gjiUU4QgY1+UquH6ncz+XgOB
h3Qp94txweszoKbCjd/Tqqz2nT7MwSFDBYbFo8+MP7LwfnnuvGiXiwCadO5Pv5xnrDoP5DRoE7J5
MtNhLmcgGV0HlZxhDvAXKy87SVUll6iMaY1lNMS7bIiZxnP+gSmkHTBoOS2uS6tP/zSvf5kEHhAj
cr9MrNMBx56fHtyg0tnP4F6FwPb8T7TWyi+Y7gyXbkmRXues0vSbdIFuUSzwOAYas1AmXjs4JhUH
xE+ON1Z7s8d7tA7iwTx6XkRoly16rBxdIdS0pgfJkpw7pqs2IuuHdtUHI+VKXqOr1hNq9/daMJjC
gWjueTspX2IaqEq07g1i0WhlQ2qnwhMr/WZ0lf8xlEalaHO4WbZVdVuM28aEJrcykX96G1PPi2M8
BX0KxZ65he0Fh1KTKL5E0Mt7JYz0oltRtSWGG0G1PqrizcPOGerjWBawlkrEYTbPhI66NijShrGa
rhIFFtCMbVACAykNPVmKSK9fMjdTtyl+abn5/TT6+b2wqnOOD7wlyiDgwv3TnqOKXCXlUFehdlsQ
bl2FEEaQmaBN/v3nLLsFc+OHPdumL+dD4+e4T2YkVaBl/P4wdzJsaTIQiU+1NHWTr5qpASY01ITu
HEkgbfhZdMlqqChyz3rW0NWS1iVKRbxC54eyvpPCOrsqdm7dKsbzG7tBcpm7eVvkydlSKM7AXUEt
oSBlh+xp0f2c025ZW0y8ZJOUM0rhqix2dMvJ5Y6iWWxHmX6ZzUHTVuUcNWE3pi7WXWxwqWr0r2M3
4dNss8+6IBsB6m0+PqRof2gx+BNiNZ5mBzPapAtCly1bu217XZbEdNvWkb2PIq+5tLPpD2d6rlmI
C5w2EYZJ5BfgNFn74x4fNeuBt04qG49n5HnVDNUlH4HmjL53HRvh3ORFEmKS091tn2g6jb9Aa5ud
ljfuLkkmtYV2ja3HoE6PNpUyp91Y81deuhHawKPNdUvmfbfTsHzZq46dR2y1ohwecZWBo5n7DtBK
7lG4nbIrqWQIViTfYgJCQrcQhIyvHXU6ELQ4i+4a6VNz39pe/mCaSfmBSqED1pu0nQf4zkGnGTeZ
2kV9fNcHTUspovBFs6JSE3wTjUG+YKNpzudoANEX1sbsx6vUUl6IrdWCquSp/qLjYL7S3S0OLuPk
XLWRc9QknTIR+FthKevEw9dvq4nU8sbGfJf6fWeFGpEPYhNXrS2xHTofSTR9gZM5cZWE5/hZMKLu
E81pwIT1YFrqFAg6piLCwvTW2AM/nckejJ6dajQvAo8oGcLmu5HFWO9TH32mP2sgQ2qQ2Fukytgy
Y9szb6bSzU40hZ37JjBQXs19jEFpyOhg8WHim5q8GgimxtF0N/i9kd8WUfPmJe5DmsFL6YVJl2xQ
5Yy+dy5m2EKW8dyMsAl2UWya2yZr9KuZoajM0KmutbixVnE6vwnq1mHvZNglERivmtxC5FY0coOH
FpYZxfh8zfUNihhC59BlIMo1q1YH/KfnCWaa5m46YBFYb3xJ6mWUR1GYpsKDXpM9JiYZJ0cuLRDX
hG4la6ix3Y5CspNtZqjenzolZ55kTheA4nrMNqLZBUagur+Us6bvCjWi5DXs+SbuXXXkmg02UqQv
g0VfhQbHQ2Th/v+u+kTqg3nkWWTOc8bNES0GpiqhgY9TkdqM7OPUjANjZSYjaDqtzLdF2xvOhg6Z
825mwUyJq5YGeh2rUndN3Q3Rak7iaUmFT8PYGTFiFNBt6OWLRQliXwdlaHemSC51IZuQJD8rHJzk
qSL36eAF8UPTyvbaT236ngxueajq4pzJ7jEAsr52S5Nh6nxt1Pw190SR0RjLhy+cdt4Dm81NacOr
oA/xOZtmj/Fs2wc1Y42iAnivgvhOm+rqpOPu+5RF852jMITlcfpizO+iSp/8OICQRx7P7E9H9KE3
LFLIBvphg3ph16IUAWXWLtGr9gv55ENYOOadoXVpiDh/m1Xzk+VJupU6zVFXQQ/Bpmm49VOsGdbO
mfJv/YTFxTdfAqd51ZP0KXBGZ+W64JjKHsknyNCveuAB5c+b6Y3z3b2y5kckSaj8O+of9G/opDZY
auqKTmLWxeeGMVYk0WoQxn0boU5N2HjPdWmthNHAKBqUG4o6i9eJa9wV9sQbmmmoJll85vhZoDKp
KfNg48XePwGHk1QV+3JEyG/7Fp+gO0flJvoaG7i1gqaMArfSQjSc9S1Q6WzltdG4klbjcRey9lqV
499c/F4jjmCFIpRGS7tRzJM+RTlUNPGDaTGH/IpAWTq/gcRa5Jrph58k9oHTG9I+0Zo2BDrDec85
eDSrrNTUuywc+dmRRnWMmGdnu0ZTBnp4azQpX11pAYGLw13eGbDbNFM92JqgZ1VWT/o0IB8XYiOC
5ZIRp+jLaVSrBvKi6d/MHZqJoKVcNxvNuhgDe1MAUx+M7nOVR8AtimiXKtSmmt1vJGrbkGJOEDqO
staxWAhN+JRuC6948ojvQFVm6LyY0nts51lboxd6yqSx1Zz4irknW1GlUKvCGa955r9Rph1C1tj4
rLWO3DRa8taZMbVukxWxqjwajCIuw0rrnDVGgPgma5o3MxHHNsn9YyCteqWK6htcEXwYdZl+43qI
9rCI9A397ORdYnY5QVMut2A2igfbkcXTHLW8FBOXH7po6GRN1bBAG8k6jzHI5zp0rX6HQRaxj2t+
mGUwM+ooavTdlN6kZeUfRIMRyrD3xjg8lFVzln1zj7Ag+6xUe03jFM5+AkrbbPw3YypiEl4KAgQH
YVLPmrKNm+LCMsjBigp8qqiqANVn7r1oh3vdwdMSjCg13CmEbn5jYeRlvNtPdc7lghxNesLxJcsB
PWnOeVbD1UwWy0I/3Jp4QnKveYwIg1s5VC3Q0Q7fgO1D3mimcxIDkRNVdR7MnjCFGGmWrenf3C5o
Jl6KaZ1Si5aCY46nvO4Ac6MvDc1iPPtdvGvLGqqNOXiHCAGFVTH6twYPclUsL7yUL148dIhR7J3G
gtMi9U1yNOZo4i0dLgfi9adAlm/cbPBRig4zXG4CyxQU/hiLs92jf5xuUboepYAYZ/XBCwu4Awpr
/hIhDKYxHbOJL67sdaLFZyM19RvU1LS9STWo/bm/jnCGQ0oXJU6gYlooJPWqGha//QzuIKmnKKyi
bAsNY9Pq+S7xk9CyJ/4/Mr3PCZILG2fUkR2UX0eNjnw+V+96ituaakCw9XuyLWwsJKWdYHkZrDvo
B5RkxujRrdqzSx94FS2c3DJovtI1PQ1ghu/yKO/3ToyHPbO6dq1N2id4PelNUU5e2DfRbV2XyHcp
MBRlftCLx8iL90AT1hPGM7s1Tqme3HhJttF9wW6McDkcI01ftXlbr2WEebtoscwnb7irD/HybBPw
gY6OBXqabbqfKMXCrhT8RUkZTpi4FQiI8glzcOHzpjttLNCpCfPiG4wy/aF17Gir2m7nWtpzxK0N
gVxIp+zCSWOrBwvqMkdAbtnvaFaPXVqfZl3bCR39ntbn2GYdDTXVtB08/0JV+Ukvo3cMw1tHOhsq
R0idkQDX3sPolHczCCQYzvmLJ+Z1a41PtZ+ydLPDdtDH7cG2UcaidLP84kL9tNiqfqg3ZmmNIWZC
lxoY5EGj53XQbISNgEqRHjQHdrdD9s/6Tk9qHyhGQVpZu8QZplU8ioeFFCU0rdn61NNWOOc58Gj1
sy7hx3hKPxeafm/G3q1dUm5y4dwYtcSHo+fySEupYEhhJ6+L+KTZabWrnZkHRNY7CSxu8CWl2rOJ
8mmRUllAOIPpMk3ZCU/jOXfVcDtU9Zs3ORoCTIxANbKqkNP0J4jlF88fqzsUR8neIYOaZCG27nJe
CUTOaBAi7SnlVvIY+8Gr22PXSjFb6ug+Xe3RibRQdhQIlQvH1vMHrqEWVzfP+6KjQ4PTiKJthMpB
f3C+SRcNh8kmwBF7eKG8/rWXmCgj4TUbt/If3RERH0K+xdsz76BzZUe/tB7zeMkNxret7PZK/+ZK
h7S+1U2HQJp6/mKPwGIk/vTE7ZN1YXn3OB04NyDQ25TxIsxLoXhGqqBC6h04pO2mjDiNQAmUSYmD
xtbx7tJoQAlTuzhdA+dat9lrLnq8u1pyVzeY42apCrXyu/abbRTXsjNY/Kkj0fBrntGWliSNNO+1
NV6BXNuHxp+sJ82Qi+dIOmERxRPO904dBzRX0nPkWjPjYevEWZkvWhhvsdp+zUr8rPi6UjawIw7d
aG1x61mzX6UwRVk4EA2k80mlwwswMdi05cQ6x3FkZgk9wzqpo3VpgG4BJ/aG+kEdpYRq7CXpXSux
dHfpcRz6hfqQBbsGHc46n4D4afaYh4ZosJTiAYN7gd9IN2exySw3WmciN1ZBVqIH7Paer1jOWFlW
euttplJDY+UQn0rdYz331RMK148Z5/wFi09yo/vo4mqvNbflYsRXtaFtCneMb6yh3ep5dEhGc0dj
SHsZKj7YxTUdLDoghHXRriq0S+ZXW7/D+zXI5zpIEVNPcB6xObOarXUJLqdT1rmW3bXuzWJlNu3Z
WpwjkOHCfILI6jQccvIyue8D77FGBEocgri0uvN5qoI7/L37vtSNgwAlFWo+MSxFT1xe3D3Zs/Zk
pC0Cex+Osh/ft0Z9X/aYVfM5fdFhbVkV82527PNQ1CqsO3PpxR9nbHV+29zA0OBawg2GrXqbyEVl
XnswbnBoA5+ljkFYhDTYWLrqFjmwaYQu2PWzKRwMVUNwSMvoauAHDRHD51RMCNtqyq1Vjs9lUUI4
LYyNgqajoevipmx8k41a5m5joLhDauPBOiItwaCxhiHf1Lmz1oPlc0c183qN0B+WgTYKYgByZwye
uDDKh0CPkgK1nIb8T1NNwqqSZVGDCMbQ51un4AB97xIWgMxFBkW3d/IBYnKn5VcUb+23rqYVv9JE
x5GxxT52axYCX76RSlgeWNA5aMZkN71TyXGetaFUe01Pxluc1rHcGajGnyEZNXcNFoAoBGymFVtc
8OYlauikr4UxRAjRrQI4CLmWPuBWMjbXekdCMYq4x3pIsMH0jvQe3UYmF5OqMmiM6W42o8fAn64G
Ff5XhUt13foIOscGb9WrJeY7RKAWjAgzO7rxVLDXJ1lWbFGJyBfFA2KE4eYIotrlxpsMVwfV7hat
/ErruCxkyQ3wsEfExQj++d5KFffEj+Ek7y/mwmd1qyqcBMYQcGZ3KikofSB1vDGVBhItjrro1Umy
/C7Jmk2N2TPMaj2MZkR/U2u/tsKHk2tGGIRoErO216PNH81OqGuM3dAR7DJijI8onGMCuVR9V1fi
NPQDUskOrmur94/CM1+QlT57HppzvUDmByrHe80UbLKxjgyy2bP5lAaSk76XfErQl1F9FBh2S9aS
VdE5z8XkFw9lE382SyYsY6N2Vjm/ydaAuHmFxKcz4GBZRXUlMd7OBhdPWHfWOhnIgCvjau91eDOs
9j7trTs5oydJlAma2XJe6zyDjp1O6iFptHI496qvvnIvi1/bSviXosnbrUr94j5uTCq7AIXSSWq4
FMfxngLleor9YzK680UNxLBoIp52pAWwni1UCiB32VmvYueBCf61E+qScpq/w3QJF9wPFnt1pbQn
LsJUXDGQTg8TNuID2yLpYmysj03JHa+Y5+zief109Obg06xX5HOTXxdb2Seb93Cq7QozgRfMz5pb
MhA4tHWbrvP1p6LmRt8nOdlViSyfAqTJHMBL58GI4+9GS+yqdDIPSrYBYCB3vDRzkLyhc3HfnMEZ
nvvCAUEg7ecWPdMpScEbZTG0Ot9R2Q2hWwNHiUW2nOJIyFr8X2iPF9ZbH6oGxaJPGKeeGDTxO9i9
XnfDa6GDNoqvdLbRejvNdWzr8WuTUH1ixmxBL7TU2uzkRHuk2oi2KQ9DJYEm1QWk8yFqwMk4w5Ol
JrTvInA/m4Y0Ny2HaCJwZmNrByVYc8/sN3lQ4uEiqBhkirGy28ncW6SChQOsqCHs6Xvr0/wAICMJ
a9PKj7jchi0TEKPpomnyHA4ywu8+j9P4LbOq7US8GxYFAw5+b5qbNLEsmCmIBnegNdz6IRZ6qeFL
c8WNbGYqVpY16E+gB9gXsHsCbQiyF4okqG9GV1chDXrjZKZK34E7pX6mTX2YyP4yWZykC8ctDkNO
2qx0dDDFrVDYWPSm20+N463x7IE1asxCO9STm92K0gUNEUMjWdUJAqDaxZo5+XH84Ol4Vyo4FVpp
lmvXcoqXQqbJS4W+E5VXN0603Dz9K3w2sSUFy/rwAxJypGGpYdXHqfgaBFkCyKOL7A19dCzPmeiM
N/hrdAacxT5RRz0HFeZObIfKTDIG5OSQNzVxFuS4qKYGzEcz9wMFJN+TNQxoZWvetSYxBORMD7DG
2U9CUKnQqFozv0enR0ufBV9nfZhcLifg0Dhx+6BWj1hjRH0YIgmxfNap7R4NkubsDynHgdmL5BCz
bDlX4gs+BjF+tgiJtG6NXFrxa2BWqTrrs3TTA7lMXbzRaSs8d6X83pVwWe16krq0VWb6jR6ySdCL
JF6RQorR6wZcqchC2auwB3EFcuP0QS9t9zUuY/fScuGP9973doJo8y47cDydQPSUVbfv9bTxr8XA
Ie9oB4NnbSPZ5SNS5FJ+qt2CQYW/gf9BDcrCTIjo93shxNOyY2IqIuGSqbcsAglMZavjiFW8vLVa
W10IUc3E1up1a08gFBA14SQR9yvqjtSzRTnpr2Vb6iEJWX79IU2ts+8muF3Q5pzSdmiVOXq8buNR
U1u8Fn27pyxfkmiXuLq2oXlZBit2LpTL3tBgTrfSSPqbjKrqWmgmVo5hZ8zadbIVFVm/fcWls7NM
yBljc6/GfPxcY6wilQeKbEahsLsTebMdRAcySTYsN4HR7gdKzNeZcuva7xLjxNt+STjVJkP/4Us4
UbmHyxTSwtr2qUZOnY+vaqZ2x42LesNmgsyIEWN0QcZRcFku8cnWrhuPq+YXkYwCIwxKxpUZdySZ
D+idVoM15zDE3tPA32ObhN4t3dvahWWbB2obDzFAIhcZPCXz/NEKeudZN5ps3zvqFTwqW3cye/uW
0/aGKxTQmaI1vWPNdwVI5Pm8YsqUm05YFfW6fAiCYmfrsnavY7HAWrOA/LJYCZCenT34sH6aSTFF
3La0zj28gNfYHsmwyXEF2ce2G0uLWsPSbt0asLzGfdalXOhtJxf+ukok9wIyhLiecG/se6o7RbCr
a3+yz2mbERTYNr6D3180abWxxtb1TlWqweqoK7MqtwwYv9taw6D0k1cinbyL+sGDP1KnmrexNSQG
UTUD5zeGWHdP2BCw2fB605mkENPEzqMk39vzWmRjaEbowqLmiMdt3Uozv3JiVvGjxJJonXOFk37r
Dhr/nFiF/BWI40CurabDeT1X0VnYZF8vdK8u2SaO3eisLsC0CErDWXoujXmyHnJrFMYpkE5X7PUU
8tjeL528wbv6fZkY/Kwvvwyu26YXu7Oy8iZvaeusoYV2RCdaTdzNq8Atde0mcBsz3fNfBtRDwGNx
MqQPrNkSBEHaghsWpJXpiK+OLZGUtTvGMOmNYrCktrEQKozPfVAFG0so2ByBlnT7UuMaWBSUNy45
RIY9OjLYVPP43MrO8BcfabAWI93LmHPn7Uym6YFe3LfAmz+xpXLJ4gCOat6a7li85YmkqlM1gIEs
k8DdIVdYlB8jtRyMbrvSrOdNMuMw6TRh4wEKOBtV9rgYa5OVWJrvk6KvFTpub733PipxeubR56gy
O/g4UNk+QzdMxi2Us7Hili9EtqcEzdlyEHI6V6IBLummjAWns9pT4VkUgiDrBbe4SdTeTP2OS1eQ
OVxDqgh2Zj5la8YyJ/cSq+Tj0lbZ9gGbtBJ5wDC3/OqtBYiyASkEFyvPX1VsTFfNCMzr0KUjklQ/
F3Dd5/gw6/pDbxJXATok3SLPcCnkFDgpzaKLwqkNOkxnPVG/LBHtUXEh25l98VHEuNNzWEcPpjC5
1VCQs/kl0zxy/RNfAl7aQ0L75EueVuNaLwLyNyobVqXnAA3Sa41nOqVkCFYT5a1Z6CQHd1Z6rLB8
XjxuqhePcRcGpvXJrmYTa4Lb4yqiikDjzIP5QYdjespptD4nuVVfoRB8BuLWIPwvcbOoIbpGUd+o
Te5PFziOOisDGR+eWTU3vhAexXrp30GOHiNKebwnfSK1M6m6fDiIQALWdfPgdSR3GovdWJ+Nsepu
rUgHmU+F8v9QdybLkSNZlv0ilCgU86YWBthsxsFIOknfQOjuDMyDYlZ8fR+LrG6pbJHqrlzWLgeP
cA4wxdP77j2X27cDYS+9n3Yq/WGKmAKddvzVFbLcYvU7ellMkcyiwPELa3gIBs86YS9q2TB17ZeX
FVkcmUpqggXAAzZsx6dmxzbR2pYOOfHIAdb9CwRVQvApqJW57YuKJ6yYXepFvCKnXiA2JNf+PHsK
WNx9pLYePubS5zVhCUgyiXW1zNV9HC02QwwY9XoSbI6DSLMye5gZRXa9UU9/bEf1z/Wa9k9GN55y
00M3Mt3ZOyAooFoBSEcoMnOHfHfRrNZnShCd2hMf+Euj64feTqgWgGOIcom5cqVDJC/2VU7FnItR
hxytWNOfKdipHXxAQTiDvTYr2LblXPVHjFwt7KY5lQOeM3leUzRDiqXA6KaVnENY1gJ1f05MPiq+
H0nL914s4paRxlG5ZyEZsNRLY7kHPsOd3TNKcQcYrbvVFuqakCb8BaPCesiL6Rt4UkDmXa1H7jRJ
6AGKzCJgc+JYwyU6KpdB1CEhdzYztKx4Fc6emFdGBy8giudFevNn27cQsWIY8DRcCOdWJzOTR9eW
23Wt/QcEHJ8quPhASOTA/S3b9WKkM1ssNzwhxiu03eG5YyvG+JrBeMqIqjMG5jtVZtZ7bzr3mxuc
a9B/PImbZWm8W5zhAPCbvKSFewoOMJEAWeceCl0WRLlPywIf2WNRp+snbjpU7QTtUeRu92zYlN5Q
+w7PPenz4gWKm/kxOzJ5APA18W6WKTqOKx/lEvwo6M/CP1NV+X50zCwSDd4C7HhpGDDgc7fr5aHI
Vmsfp8X4RDAG5A0Zdp7/NPi25rj/UxX1d3nH+XRqHL+mXHoPipxcv2lHHKheP/L3sNNj2b2EgpV4
6M9EgLgDlyft9Tu/hKHLchvctnEgZzcdHTcB8LyQ+pezCi0PwFLQwNGSeb7FSPJWVcVvB64Mh0kF
AfYe064F9LJ7G+wE0IuVJ2FpoSj9xRhUDTQY3ecbwyijWtdtiK6yXApu4/1mXdIbUnh9hot5m5ic
JzgS8PB7rhPGyDoS4GAAtErwsDokIw5JZej03HeE0Mgiw9pz04FfBGdiMAe8gCs0rHJaX1YxN1HB
IbqdeIihe/ZYqUSwTUb71RP5rwq/2M7xzSRiIUh5TGa+DWZxQGrPqTPRP9ve7Lc+P5tvA3JqmFlz
ZlObrN9Wv53BrGUzlsGqh1W4yRY/PRlrFbzHVVwhWHoamkVmAtWzp6rPIz/mYjCClYNR5dTGGcgV
kvY0G69L3w4nCSD5nPB63nTpWJDUr1JE+KV/7JWPoOSVwLDcKj37hVeDbMrGB79s0dCRnUEhiz2a
IpcQrl1h7Vs4/wKSybmq2tdMGNiVOFTBClfOruEtuLNXmW+1UVG1gvZyTUwXLVhUSIKZCfi794Lz
UINdT8FL3eAG6cuqR/XmxFxiK5TKD8M1jvoOEtOjkBHh3eaCih2KofuZjU71NJLXPLt5lUGWd8yD
6oz+LfZtE9KJ8EEuKvUH8VicM0MlBExrONIWsS0jycUjDi8DTFap2DqwJmPpk9ShM+TVodWYCAP/
PjM2MPOWBXwJCOdgJ6VBo7ddOMPT6NbGg5+xtkggLL22Rus/xThOt+CKeZknKwzUSZfNTcj2y7f6
+tKXvA53vZ4a4s2Nu81snYfDoodfwcCWv8RUveFyx/FcybO7cPW6amTuG4hANsMrwXwznJB6T8aE
1HgfGdkANdM2BhMdxcIjyjz15smbS2NDzk7gJMSAlc8om7uiJFzkLktwb7LU/qkpBrgKzGQ/NSfN
cuBTHbx0DejEMG/BQ6dA/0nfjkYDTYtOc+BUw1ZjVztUVBkQNl74tGVO172Tx6QCucMk1UXwx4p+
g3Inzgux11OCpiJDa1Tem51I8Vfq6+AwdMxkkwaI9dY6bv8827bxVmejvHa1R+53WN9z5VfXhSvW
swWI4FTFbnMzKl1Bdkgq6+h6auyQ0eVahfRNQDytJ272YtFXpH2C4FwMxWZCxm+OJP055d0pMdGv
gdjTkzUkXQgmTIxhQ9XCb1As6bgN5Bq/pWoo/rIKQBvebPAu8H02DcMgeGz6YMp55LNGBOAlsvxV
tppuHlxx0o+yRjnMwGZ/Hvq+2HOgMbOVzooHjHvjjOXXM3f9sHroCStGTheFudBj82Sk3BZeq5nT
z9U44yhwtvxHhaBHOpG+W/OHjaeC4Sl3E2AbNY1qw+haB1kjNAjqNIbNkjasPOxlchrS7a2pAVSM
ybcA1MFe1MOm1abFSVq1+cvqZ3UagpXzwbEWthjWemkDdoBJOdXXZjbid7muv9KFunvHYfddOJxj
ADYuReEtBFJFsfNaA7ZR6t5vyXbzB4zVcRAtLYkBHWIeMCQectTEJZMhHFaybBnFQ2qxCy42bVsB
Pi37+tHBMZVsMaFx6jFtAwAxFB3MGcrSaIGRTWTc7KnvUNnmHurke3INkJgG7PPJ9X4j42U7svD7
3nHg2Y91fy3zqQu7kmo0bgbIhZSZb4SJuyXvnGBHvUl1lFwaQmvxfwcevIgZM+W+Uubwnhu0TQVN
nPSA6VR3QI4ieR9jhOCya9AksSRP/LzxEeHHOxfwEPGezmRfV4I4uyLViMcrvyQDmHy0ssUwzoFY
q9ep4e4ZudVMa2pt1NfVNtcnP2jhIikN2P/EucqO1mN7zASF6MV+1GYZtKl4+PztQqXJsU9qZnT+
P7HtOaRZIFe0wpYjFhUuJMlhci2rixwxT9sEY8kO+Y8isHq2bzNrxh0RCvZDno0Ja3F+TlQMGLz8
708f/SAHbljDx1pn88G02pLBwa/nTd0b7Yc1OixU28b2PjrHwCvodRoaSuzQIyEWvg6GvpidF/dl
mJkUeU39c2ohafYl6fXNWDfrMUOA/f+aLrFU/rPlEpeOKwRZLZ+7r/9/2b8bAl02PRT/Yadf/U4v
xAJdFzIvhxxiDCMCZ9b91jl4tOPM/vDFst5jETz0MKKHgFvwYY7jkid2uSP4OQ2Xp4CNJNNYvkCi
WwdrhE9bDqnxXQ1U4kbF2MAu/ds++i8Fe/8bvVb/vezv/6D2q79zd/917u8w1slXp/9z2Pfvf+If
wb+/u6rA0vg+KTeJ8xrT9T+CfyalsqbF/+4GtuQ/uLjn/yP4Z/v/RgxPonT6/AHc+8Qi/nfwzyEG
TDiX3A2sSxKA/1oVLQjDf348CZAKx/RcdN3734Ssz///nxzBDdCLsQ6Q3OH4/IwpZVPlSxrDwe6b
0jlYsmR5NFQCjX+J8PM+4NMTBzbzKmJVY+28hk7AokYLBGX4Fkvt7pDq7C3ZAJZ38wwqqm6s3ZJz
2owmV7/WksOBl+iX5WesNHKvPbkrh/GAXLVxSvdTz86fydtXY/yFgFHiBfbHc9LE6xMRYXUi9mqF
QO5ThHPD2LYZbDJkxyXgfeElT+wBF9j4jqR+igrUO1uLKevJMQLEYPwrbbtesnm5GCbMaiisBkxW
QITxaBqURxvWdXENaysM1XGe1lhuYz/2dmBIq30q+uK2uAnCPYqH/4qDSG0FIu4WddX/sUwgAiwn
x+1i9dk0bzo3YyXtZqNg0mJld68Ae219K4NAy4sgtFm/vwOkgZqEokrbFuHugz92Pt+Ol1D2p0aB
Q40e+deRP3H/cbYD5DYntbajYClA58FK7V9lzzHDYmpSZhQjI5uCOclLiP1qnc1VlPSOvcDAr5sP
WJn7miD3FjtQ+xM/ZrIzTJ3clzc2zCN3wlRsJ5MNFqnBlbwd/UrigsyTYGvwjTLRxZlxIa2KWDbh
4gm9Ncu28cCvDg2rEJy5d8MjNmiKE1vfrGCjefJ9gppzxAhcHXHu6MPSlr/BSnw35XqFH0+nYGPr
v8oSAkyRGqOCv5Gr67yuZ7N9NpNDjokhWgqHBkhVTmFaDFQcjOMd5wRo7UObaX8mbeJ9GaM4m5St
ri1E6iTrLfQym/IWbb/opCFqMTm/1d23bRifi7cepRez/Esei26lewD+hFndQHXwDZQDv9VEu0+j
DMzvPnXtTddAeOkcfntuQk/UwuyGsGBGMilwjqjpLHO/3INVCJ4whEXY1DYkZ7c6PgQZGN0ENuje
Nw3KWp3uF6Hfwwok9GsJ8NEgJndcKAMZZLsMfMbR5gB4cNeabRqbJv1Dy5F/nSUKA1JmXV5KFyet
KNRzr0q6n+bWf6U8qnpe6IMI68nhUsTl6TDYxfQQ4KOhmkla28T2WDK4qT4XNW7zJaE8oJPHZW6S
bS4zsS3zcnnrVEK2zRmyy9iWHvs3QQFHXyZHAM3+x8S+9YrzGXkxpyKLW01LJUL36Y0Bc12LqB9S
gxdvRmaeqEZBD1UxhGTpPtoZ+yq6qgkcyoLeaHtZWDnN27R26oEFaXIcJeAxxnl6TxBBNwvgzIun
pt+6HCm31R1fV5wz4o0ad5BDlgdbtx0jDfC5HuhCgMYIbCVryD3KsnGv1pAkt7Vvl4vTG+JQjg42
JFTUT8JoL0Yq72ab/AXQ5MloQa8nph+EVsAgaQ1TyjDiiMgz6cQiusxSG0E95bsuBr2JCxlCP1it
FJWGVdDZH2d1rZCPsoASmSrY5rbbh3DkNsQF/3LWXG6kMddRMUnBnTppHmMlLqPAIisQHY7W6nm3
zDJNNsK+f2o5+3kGbRDqReVdmQGp7aNBuEhAlNTFdr5bByZw3A34HpOWYr/el9g/8WBNR7+2rjHr
0ryff0s7ALkTOLS10k1Xjckah2s8RbWXXli8pjhaNwEARCRcAqNZhb3JL9xL3DmRpc1v5WNU5Ns5
TcyiVG/MSQT9r33r6kQRKHBvFeP8c8BqYFeaRHHa2F93i2s1f5wloeOnLeYnp8ryg5jq9hVf3jar
FwpS6BhIO/adY/VDI6FuuskkNOSc6gm1CmihNgVHBV1TQ2mAXG+yjrxKHxwXxxQby3Gz17RaGIfq
WtAm7sDr9GsUltzfyllAMi9gU8Lvsamgmbw3rLv86/3MQBBw+R0Azg+bsU/5+ddX2c8ZxQ1lfLCd
1Q0t/aensGUvxrZCTFbLAUr1+zSNkrcD5vNZq/EdZS+arGai73buaeRmV/yUAwdwkjHZ6YZ6pnwa
si2kzLCb5uWUxnQNeFRbaww0SHbyQWvzwDbSeDJ1r59iRdFNa9aP1eq/+KAEC7PhC6NRy4NaRF3E
52yBK8VTQs2tVNkHzD9I7TCbEY2TIoRuE0qvSjYSPtvJ6ofp0TV6FAqtKOVrtjS/WQ+upP5Izzjg
gtxcfrDfohmkXI/+jCqKAaTk8QAclsp2PFmpuCP3NsV40T5W2LxW+OhSvzX3sQ6wx9G/sGl5BSd5
c6BjF6xh1X5MvZYQptuXqu/8U609mEgm782kW+Lj3BFfaMYq5gzHkIEa9wx3ahvg+jklVr1nL1ge
JpZApwHr5utgPtAuc2/BAqPr4FOClJiLbSN8+9LnnxgKaXRGfKEGuhluLGOcQ0wDRYRj4j3ti5Q1
d2MePCWCp7FAfR2yoT3yjrAPJUdI2CQy2Im6RUPkW3D3LkZWhXODQmWuDqSILNC5lk+bkTNeBRm0
x7Hz3qw821vusFU2uZHKVBWb9scgqf50ABvhIvLeSOPfJT+LDcSCzzIhDEI3xhwKXjQ7d83iD2VM
8y3xefHFOZxrak1M5Kh0uXAhxWo7uepnSstSTBaqi7cegxhgVo6baPWzQ7WSk0iJ728CrBCc3+OO
Y/19VpRyD+Zec4lb2/yywPireGHmHywLHlyKNpWGSklKwIEugIRm3e7VXL31vjT6pc6d56T4FVT2
BlLkLgmCn1VnRGZxDRD7PYt2rfFDjrxcMThPQ/NI3dRBVZgswRDzJEBlg4DJuWgNtzleBAW8Lu3X
GLszrzu6efJuCwNYmHBvakrpbpyhN/md9dQsCa+qZmtMltjCZ+lxaeytGRSUW57s7EMrZzeKALda
VX8VS/koehmVrXwxgvmjFenJsceHfrAfu0Y9DTww65yRQ+hoBeqtFfeLR3FnTKvTBjjA0WBsDWtT
Z0jkcQDjyUweyjQ5rK1so97gd+RPIGqr+qdfUIuYZv5PgEwSDw2Piz/wepgatEbFZw12oPBYmmLH
A/PZs/WyEueYK1ceSA3ti1p8rgpHJLbcleKT+El5eFhtl9XAaMCzRll4GUt+lYXQsEStTN3a+6bR
pT7qd2Z0P1OIf1spS97YXeGcHQjMe9YY9/ioht7exVTWpddKG99p4F3h3fBwGXVkqe6PToOrRgoI
qHILhnRXDIxgCuSyBZ4rtO5flqe6DwY2/h3sI+5tqz4Tk7Gk+qM0B36P+VR98KAhBhnte1nMD6Pv
/q5H8VJxjXkwRPnNdNaeGseRH1ZnPVcCodstAfchsrrGi12Zz/7U8yjJKX7EXnJTqXkb4xquakVd
nb7/EFkKOku91/xFB8H26UvTevESlMlyzPLvsbEhU/q7WA9IECVTT4fVdLR7/RNjU3X1p0JuurYN
HquyKPisVDiBS4SKqvwDSHPb2KYBrRnM86SLZes6LF82E9XEUQeZ5cKuF1+WbTsY4ZNzg/y1Ukjv
vQyGn0JVpdfrzc9aD6+IIEzTzMUlVnkaJWyxMcrekb3KHzCWYb4cGjVGAE2BLXuYo5mn6k1QZPed
oPuIuUjjmEsYMZL0ODWyvTRNQTkr5brboSk+xzi+ub6bfSJtXzze9EM7Bdu0ZQp303tHldm3FCWx
DwVDDLS8wf7RzKP9ZTWtPNCGa5ChlBiAfIOj17To1csTUPMeHcHnhHuDAalTbVzTrs4yKKdzhtVt
C+QNJGbnjKdmbruXJV37xymmJEjYXvVq0AcYoVaCy00gRW9qLwnwbqXqLDrcWZnnYRnVBivvkiDN
lhXMT7/Nkt2QAE1g5VsTrLfBJ1R5H3JOTpjOKaArgmY8tWWGjcmWX2Y7B380nw/kviS/1SUUcPpX
6P7yBrGZBeYPv7B2hpuYR9/x61PVjKt5R0R3x65LzLfFpIF5xPPGQxp0vyVrr13R63NNfSkW9cIM
3jo2edspMNwQ34V3slY2Oo1faVYW5O+9asINzVf1wyCwD35A4b9ewB6Ecja9Q+HBjBpd4htTi853
AMkQh/Og32eU5SjxWjqCXLMcH/Og1YekWD7TtaJ7UwU+1p1aaXV1tBvjdCnktis9qh04KbcDeZtr
QYFuZK6t2ut+tX4GcyN3ozvMJzNnGAh9m5MYMwnBqA6TulEQEJlc3C0rfROohurUB4FxCiZuxbJf
3zyzEO/zxJ7b6cf5B2XBw49Fs9CZ17EDqupUrD/q6uBRXhE2aVbe2BRN60YnOItjNfZ0Udaktb0Y
QRK/VrSQi3/ESKDvz1H3F04HAgdBgdRtDfvMrAnRvZd1CqlzqHB0Ns2XmZLiKDxFIbQVy4M0yhon
h/oNWdLeY/5AwAcsBIE8Sdu9J7BL59qJQ7c37acscz7psnDemgmi8LJSUD3wOXuH2sLFxnHrS5xU
pFnTttskrkESN1Wv6KPEWmbbOZKqxtLmVZ9DxfMVd4TMu5ytQTliuesZ5XWHwifvn8ilYJVotsXz
aIllJ1RhRq2dPVlJ/1e9DIx2VlVfGs9ZrtzOlyc1mcF2GOuPyenjPanF9NJOBXh5Oa8cR8lMqwfv
bRph8wkqtUNPSbPmb7BG14dS44XsUmZ9hEkAx5hG02AJ/UnaD7j24g9/bPA8OQMLlSl2dkHDK0fM
nnfwuBiGnpeaGAQDuBT+cDJMvpd4cofTZGM9i6fCfbaSQB8UdJJ9o5l2oxpQ7odUgX5uWKrdGNSc
X5bfDdR7j9nIEGjNj4oznZMotf8YNcsEq5qOidWqrULzfK7c36k6JBlh6cH8ndDIVinEZ+quBnBI
B2uof2ne6adqpUogaNrqEHi92gWeIpEloQ9eAuUYz6XElpsUxfSDaFEWscCqf/NELggJnXEAWUbO
bcTEZeTrLa+s5IMffH5eLK/4tmOWr9roHGC7QfmK1ZuDNZegF8X6KgcAvwbO5R9pZQYf9Txwb5ml
+lxoazrq2Mp/dvboM0rhfMYD1S1daHgVi6CRxA/VXJtpVOUfmoV5EABCi55jCZxl2I0s6bbs/z2q
5agvTT8rK3c3Nobw84DELfEKGMLcD11vFyjdtnFbGGq5101d8mHTgk0/rlOOn8miKlC9YmluNfDO
p4LvcU/OAzsHPXTFRVv27FF8oMxHPObimFkVdbWYFVgQ0R9lXuUCYcEldvGwlHJhejAx9gJJJ2+F
Nh7PL+NSz2tk8Vem20a5DyIzyx9Ga9rHyjTWW9X33EzZhYJvtfwGLy9F06/pbDG6oLB7TzYt9N8x
iWQCBoXmJcbmPoS/hWN+cnLv7NlOtm/kyJaUzJ0fcRGVv5zSkxuxxMauAAh+4Fxqt46iEZKwPUk0
SWzVygPiPl4znEQ7IvyjaKjijJOxMUKu8MGvJFifoN5LInzcLapa9WdJQx8ZEoj0vOYCjw5Tmbhh
6rtdlCnNrdosV9LOsf/lpDg9Rzp8BZ0jnPY1cTuEADrMoWICm22v97T70Rmn05JzYcqNc51ar11H
8h4TC0WGajdwHaH8IH4eUdUPNrNXqOCrEmjsuLmvC19y12HbWPedfW0rUYRZyRsyls98F0dJ6tR2
6XDUNvW8fhqNrqKNucYnf38MPtQ8hbkH9jqYwzF2Q5/ip2F+SBhdb9r3+ui+wCCgErB7BCnKa71R
Fjj+rOQVM2egxegUrrYd3Bmx/ChK9xlAYSSreZdp/9UW1TZT8RTOy2Euv6G2uuFEQNfN3JsDRhqk
bDbtxeL/BUQJUrjgcjv5zmCzlMKyYU5qPbupS83iWLhhBkYDltBv0o/fFgUTFzsrDo52KMFlwRdq
qSeg7OUP1Au8IQiLeHnw7xJe2FOYUe8dPzjXgp62KnXOvuX89vv7TIeBOqrh3zDBs+i5Xz1t3gnP
RbpaYV6Lby0Zvr0mq268gbceVke88QiBHp4UeADoHTh5qBuSO4aox+p+4DkltLA4yHXk16ZNQJo5
Tzj+l9XSsJrLHeretoJkARSgYKNZYmWUCsd5THsVF21W8049RaT2txUA5Tjr/8jFe1x98xpwjR/b
4I1ybNJnuZ3ecOK7oHTlF2wSi62gFzUmAQrh6Icm0dxNQCTYdPlkZZ3jc/jux2dD6h00JJrNE1KH
rr9sS6vZsgYiYgu8Jc15+zhn4uY/Pf+gCByvatqUXvBKogptzD+bmLsCljYFHAyiZ0TkpjxisfoW
t85Nsd3bdF3GyGE8kkzdjw1BjxTqcc53PMiFq4C7tfXyEyc/Fii9W0qPl3v1kOOfTNOFSvX4NJfd
jUn1oaCJgsSeS/FF7H+qzJmjVd/P9OQ21SNd91lg0YonMS0Qvm38OMpmZyCVTOExPoOa7CYeCZOy
E64w2DCVfeSt/4NcTohtw4+mpb/kAq/vSiZIHilK3nBHjBqyvKQFmyDM2HBsnAX/XWZbPI0VbDLv
hFRjk4XF4sJ27KkhN34YEkKGQcP7DKsR0xJ9lCDxBmfCyN4cZq++uKI6aOsJ5ZGxf152rLUjO57T
jYapRpRVInTzpiwL7rduT6659yDnzzBkOo1vuMXoPC2eEyL+PdFuvOuLgc8aOFNYdCx+0dkQyo7Y
2O+Q99tqib2rDCgnX/NML1TcxbzMgz9eU8KqotqjLL7bjsr5xF4HGpuleO7wStCcRd/GrKYiXHI/
+YEVGJyLjc+0jeG5u65N0USjv0o58rFJebob4+pWHHjlktPSPkVdso1XJLaxPqVKRTqg37L7AdQp
xEn8CFAxVDSPegof8jQS2iZHYaqNZb/E2SXIfKwzHaB9O47IBAQwjGf13prffmZ+MZzjRr2Hr43e
fypqK8bRtZzBD/KBV+N6XrAbeLF4qgZ1zR0kVw75X7UgzFusx2qe3/uluwj9Hsj+Vis21ihM3nbu
GQl6q3jPs3yfck1xW34pbYrVKO5orBx44ZJyMeQ1M1p2GkvYifEsKvIh1RphtAI/M0Bxv+iiPhqZ
f6i7NTkDIwnn8WiBYyh4hyR610x7o7tQ6pEyBNknP6j3cfmG7rAp4jc1P0wuJ4q3vrBFR+kfdlmw
n9BF24GEp3a5MyJSUxUWV/6VlQq2j3OusG5oTN/cECfWGuRpve6WMZEu9hxpYuhytZ5chzJN3D/y
09G/iv6NdQuXPa6DvA8IdDD6LWdoA5Qr7nr/oxckUlszNNE7xH1YGOqHwUBzw3FX1Jxp3CffFwNU
C5kWIsRUZ7ZZsLz2NtDWMSETJNnWhKX0XynFsnf1Im824R+ibh33EIwG4Tp8Y7M4VUWD2Xt8LLni
7QIKo092y66B+SUyUt88N/H82rb9g8qNI46w+1Nd8ytLg4pLI9aC1Gso9oy7aLUSK8pH70B270rt
Fsef9p/z1YYORbcbVSAD9zvtJmdpjj9rx4IShS3Tu1rV8CpmOzn4g6MvyFl2+QxZ5JtXEOoH7Z6h
nY4XmspJBxX3kxyH5iO9jst+7oM2BMjN4+/u2Gh8xEmCK75a8deIN8+o6e+iJgYvUNinlvuYrYF7
bHWHhDu+2AXqsMu1RuG38JbVjNY4+RgGW1+82dkxW7Ovmz7ae7YfPtqux4Ul5RPBhm0n90VW6EM/
LwTbLXPeEud4TVdeNYF1Fris2vbH3E0o3NVrgYejn4ZIDqW/qYV5Amy0o+GN/qP1b9FU6uREm8d8
cMhC7ZDC8wMZ+BYJcG2vtlgwQA7EaYWDmNtGqUhvLUIuMksybXCOP1crBJNudhb+WUYxA8VdWO2B
iAKaUkCDB/WNNJfTMLOB4NOhIeflNYnPuXTGQzlRpuuJWB2CsemezcD7yMlDHPueUA5t4nRIwi85
ZaT6Un4KoeMRiQhUdayy5jFNd8qq2Jaa/q+Gf2zjyJIecyJHoQY1ueAZ84BQoK3ie8WpadyLAhs3
YwDiIfQyYFGJHjaWa3w6zIYF7vcDw8OwNTxNiwXo1HAJpmWnfIajmSZABgs4Ag8JQ/Pdb+rxqs6Z
Qz24LAR9KrwtQNIus+tn+9Wu33VJKbvdvBVOcTCc5WCSn1nzxMY1NaJYBRPqvnNaUxxXjHVjz662
HC14Ela2rdTwRujlqZGUCVvrAAPGzoawKtR8NXviYo6N/QQ0yl8pIzTcV7870O7yK9XEy2yH99WE
EXVPaOcrJ6u5qmfPyeD52HychL6Ss3rDrH8lQV3sM4upKbFtc8dd/qgo4zhWiwwwpeFM7lr1Es8G
lGbPX8tTPxTVnmTD79JnlUejUm3yJkzEy0q1YL2yhm9IElFoydOWg5zwF57uuIkoHL4YnkWmuJ7Z
IRB6Tk/ulJ+Q2OIdvh4IRnSQR2Riy3vPOjUNK1H0jj9zT/G743zE72WE8I3EW1L5Jj2E7sMkBNON
2wbh/YYypQQx+3u9+sSuNcRUz8pNPfOmzTYAtrIwGJW7V/X83Y5IFOOdmhsX1r1/KSGHV5iKGgin
eyhK6zHL54GAFs9sN/jVcYAqcUoU9e9pu1DINJJphTblHVxz+Bmna7tDsMDe1MUpTW/VbjHMFz58
T90dlYiOlTJdSZOIH2H2dUUJi0WxfLgYVPnk6JmbWkcxTCnyP25nN0dfAUhZG3jc1NbYKHha7qjt
MKDcCmebreDiOjedj2px+qPh3pksdVUQOu/u410O6CjH1mSs91gKxqEQZxAx3wzxdcxqte0S8Qez
2LtBXQFtV/nenPAcSGsuQ7ejkm3w24+EldGT5LoR+YhRN3+x6y2yUR5KVZJ59Ufjaq02+4pmosQx
XwzMevmLHrtX7cWf5Sho9+zW4MJoCPVjYPWddZAWAlBHtNS714YLcEZY4GwkRkfRhJu/AfXxL/3Y
OsduRM82XQ+FWYsned8lU8f+2Liy3hOybf4Mnj0eFtmJi1RJ8EvPvfHeFPXykYl6hVdFMjJModB4
lfppGrXLVWd9aN30UafyZkzyLsryBfjN2rwsoCsQP9lY5MBo6kV1UWAGf4qW6G0w1VtPdlhSh4rh
JysCLAqMDBWz+IrN0C6PdunjGpCze0syul0rr31zA+YZ4ne4C+x42vaLj2O9DvQrTTvZwS+q/k0a
/RUqa/aTJUp3WBKqAs1uuUICe9FULO8hprT3oIMT5l1+HWucLLGHS80iwI4ItWUPZ22rgfbCFMRz
1OFdPjZpvmtiWAioXtcmLrvHeR6/YqIeW6wPnGj9Kkn/w1XZjG3fUwzUnQJx0Yn4GlAPUgPGT59G
A8ZOnko+Pam9LnIzEtrbsIJ96QXd101ZNgfZZtY/ILn/kjfr8f+FU4dE/RvKTUcN3vDv/6VF6/73
/Z8/1v/7300MwPqjr+Hrn/7LFijMoP8Xc2eyJDeyXdtfkWmOMnd0Dpg9aRB9ZJ/Mhs0ExiRZjh4O
OPqv14pbelKRVSLf1ejNyljMBBEBuB8/Z++1H8k5WN5x3Cn7f/8/f6CuL3/z//V//su3f/yW58V8
+7d//dIMdX/5bSCS6u+0VBeG4f+svjp/+UZm9de//MR/Zi1I7zc+WymEcHkJXLRO/1d+Rev7N1DN
Aui5uvBEgVn9l/4qVEQ0gKMNfWjVHE4uGQgWnR7g9dD7zcXkgWlYKNRcQej+M2ELF3HVf2sDAx92
Mpow90JAj0WMCON78RV5v4FISPbbKyaJaAT1nhzymXn+zPO1rOWW3DP7C0Hi94KvyzXhiwcurz/v
YSTkD4KvIcQdSjsVCoyyhI5Oc42lUD7WUTQ+jJMIfnG5i7zx+1sMI/zjjD/Qvrl8Dd/fYi96TGEe
xo9axf7R+qxnncsLDl0y/AWO9m8vFQuJfJmrIbr7/lIJedQCvp/da+kgzlEIJzmJLoz7BA3W/Z8e
s4c/7uBf6oESIat7+2//eiET/+W+YswVUeQrKX/8GG3VNbKSxP01JJnepV43HDO2vk8t0x0mSVhR
u9JlVOuGAxG9AVCxn1//777Gi3BPCLj5Mff7/c2ydyfhXDrwFsOoujYDjkYGRd1Nvw455z3H+8X3
+LfXY1ImAMcjF/zxfmOO+rClPLQiScK0bW3b23D2xmsxEesVI9//X9wel/GZjV/IzRdm6p9kiW0F
OBZyVLc3l0Cg2CnbHf0Al6l1FJymGD/kP389oN8CjbUk1TW83P6frmcXnLHZtKDXimYiSXUoH8RU
xreVixF4cgGK/Px6Pz6rMM1FEIdYl1iBIP7/8PWVAY1H/8JDrDljPUAuzsl/LkEHmTr7+PNL/SXR
5cdred/fW8zumtdMh/dDTYBDEQ71VpekWwsMkNhK9EBJ7j7Mspkfo8QZ7sw0+zeJSVB6/Pxf8nc3
zQMLwhzZKWqqH9aCKV8QDZb8Q4iqqndwfwCAxmkGLaSd3n5+qcvz8efXk3t2Ae2hvHahrIb+D/cc
BdLoYE3bPWmnyybLODkFq5yf+qUp463tpy+aH6z2ZHEnh59f+seVgdgeOJUoUSIPRDVIt+8/bvzi
MQNAXe2r12zv3PnudvjgHIdltz79kxdipWNz414CVPDxjzBf7eN1SZhZE+tE1lXDe7QlOaNNGSCh
Ya1irc5RgVjUKUf7wfTlcPz59f/yGUsZ+CwHnsvZ0Q3cH3aSMSONx2noVflgDa49cAEn9DLzTZQi
Smq1/Dqlfn/Wa61+sfb95ROWks0yZI9GVs9mfHnO/vSyDqVfy9amJfy3ujtxEXo2TF6vlnYR6BnI
s0OgOB7bESmKpzkd//y+/3p5l8KARBa2NDbRS37Tny/PMJS878Sme7sG6wF46brxktbfeqYP5d4t
Q/o63kL3M+z76NRQXvwqt+Svn7yvQuSAbD8Q1SL1wydvyxoyXt+SgWzNRbmdf838xtu2YVofJRnA
DKJxfk1SdL94tv/+wpEQ+C8iAYbs+1s3JI0yKDAIXnNJwylu4n3BuPe4Cq++0/ngv8zL+A4ZRfaL
vf1yR9+9z+RAcUFPXSqyi5fi+wsL0ggl85Bmr3Is5w5EkYOIKrsVlVvu8EBEOD/WXwGz/+ZuI0nC
JckatE6IyPn+ougr8n7swCfU+GlusLQFBxu649lUABJn68p3U2SjpzoOsl884X+9MvVnRHUYKyKl
eLm/v7I3TWq2Yqr2XhXQLiyc5qMWxatZ/ItE3IemKRnXaxHc/fzR/nGXJz9ERpLvNfCECt0fX2lG
qg5mKI3wtGVymV9sQGINvGtYciixY+f888vJv7mez9Gdrxb1DTELPzzIWeO4cZtbZ8exe/3MsY1A
bhdP0kZlkzgRItjdJA5Y1Y0Z8/RGr3F2q1Dpv/UMlPdtRhjp6C/+2UzGPjt+N54yN55+8V385dHj
HfddwTaCA0twZPj+u0A+2KV5wtQkNGkKEYbeqk+n5xT6ZX5CODVuWYv64y8+GUzZ/N7vHnnXvbgy
/lFzUWXGPzwDKkraHshauLt0UautCMZu/SQ9AGS/+xyo2ztyEOv5ppozR1zrPss9pILkMRyxaOBy
NSugkCPkyLl8glS5QhpctU+irRgSN/s0JIMQdzFAcvmUpEMVM1e1hm5g2wTeVUFGgT0lIPCxYLlL
U5/oQAG0RqHSwQQFEabFvlJlsl7hBKvK0+BJMTFANBYzc15e2DSTF33G0l6F7yHdpPrWMJc3u6Tx
FhS3OiPaMHf6/o0W6eJewRMYX9fFonsxTmfoJPCoZygn2/Wd9uaBBuZ8gTZWblH4+9krfXeT2AZx
nZcyz60aisNDHctFPA/R5H8rTDOfyAXGHqBn9A4RfeNgO4yxfuGARJSkqvrLnMRMETrt2Kkf1hRI
w9lJ21hgpSLJneXdODctiwAuib6yn2N/9AxMEtyRFckTy7nVeGBoBI+c7FeFgo7GGCOgVtGT7tYg
+bRMTIGudAe7gq5ap+5m4IVITTgLMaSMksAcAVWYjgUtVVgUfc9pUCmVNUP3kb+Loc4tjh38AG9r
M9d+rjvSfPa+cnpaqdhjtl1eLUgj+g7lXG7z+TNS6PFuaFRIsILTJ+M9VBeiLLPBpMMhy9AKbBdp
hgk1TeSQwZQFN3Jt6Vbw++BuRbm6o7Pd/O4Foq+PLljC4LyETj9sue+Mhj0ubSCtUeaeVdIRcKuk
SJfdkArTXqUaYpCoaAUfuyDoNYxcZ8k3tZtVMEj6JUSBl+jwTpXoTemW9W22M6FEshdHYzdiXnRx
cLdpGrmHKZxVcZWR2i23qbPYA5s++K2cok4fvaqap51cUmYlwtICnH09kOfc5rrHrVDV4L1k62eb
krJ2OMeSvvXBXUzyDfHUdBda2HpbYgW7iaQNUqC3hVrHZ890C0kQxlCIg5lLW9T+TlLtknBskEIy
wdv7HQBqhA+eXx98Bl7PXq3xjXZdT9of1uf+4K1Z37xzhxwzv+xdnT+KybN7Nyjm6hpJYFaBbckh
fPQNQ1+GW429Q37s6euWcusJ+byDF7qJmaoJJM7Rk8FufmNWGm37mHkNV6DpGe0wyw6MmKpFM/hM
M+Lmu0WiXK8HaHYDINsHQt9tdaKCgDRXmnzkdWptSyFcGTGSzkznnbcq79lg6J2+SBsnr+xn+GrW
VEQJeuAE+TTAg45KJgxxGpWl5zHac6Fj5Hpp3kJt2aOoUB1/o6Z4yQ61yNvxAYlMLiAzl1W7p8lR
Pl70Hc7Ra4Q5uEIgdyhBePV8HGKIHzCQt/EDBx/a38ZmnrlFCjU/oXGUxVVcieEm62Ta7V2Gg19m
ZjcTFvRhTHZB1CTksM7obGdKtnwbZ1Lxx4VLBPVYCiCiRdAOzjZJvLnZ1TH0zD0J4wHyT2QbcMpZ
zL/mvQthSq+Re0vCM8oZBk3paVzo2CDWj8R9T184Abj0kNJn9ra0FdMdqwmHpxQXS7+FaAhcaahy
2b3XDrwFuFYWtd4INQyBQqv69H4wEqcUkZomvSqqyfTnppl4zVEexeqwMCe3OIjLaToEi7kEdwFr
vAOcIyHJjIU/UoKgVCe5QqnwnR+0wbjzS9Hn22UJom+VGBMawiFH5H0WgijbhB0ooTm3Y0Wwg1mf
+sKJmLXUcgbxDV6FAYDC1IAWHy9NQahlTe8/XpONYXgtznTAiegmsKXc4cvS3v0g/OFViU6JkxbD
9BjHOn1OoiX8UNXQIIgMsVagtMYDV0gG2yhjEmak6VwAAbUUhtluAhzT7kMFEwy6GdOu3Vhhw9vC
tzYr+84FzxkuWf1S6CRY9llS5w9hl8OHa1rYZ0yK6bPuDT77p7mJwEosSyifVF3rLzjdkQtSINI3
C5n0fysW6slzA0p5IfoMr+yhRjJXHNehH+3Zj4uIqUmq2NNtNrAdRZn+Vumi7WBpiwzedy/VSzxn
KZO/SRY4DqMFooiqknFF8LVeCLblcpxtX1+FaJvBz8JseQLFnwOETZ3pmtRRF8VBnpQoLPtZr8cl
cZEV1Y1yPnR2XX+vK29GjZu7IdHFawL73w4ug5c6RVdSLR1DARpIFeSjLGRZ0u6a365xN1kEd4nz
TaZB/4gBZzHnBSjiPvAUqtRcGoHdK88RlJNU4l6h/fOR36NTBzLsJVF7SPKEF2OyXjDTYffYifA+
g6GfZqnSXTRdxJVp6NWk8VQjNAadUXTwfizu25SW9kakNgYZGkDFxHYP5Q8rYHtYTDfnu7mpEDcU
cba+aTk6ZtsYRjUIKCaslMxSw/vWbResbpDWgj1kQubnMPBNz8l1wpxUpfYqbZqv2qes2HuqUXee
pyyt/6r4POgyvbLwZ8RunRr/ouIK6jdiSkxFWebrW3ZBO2KyWtTbBe/iQvVnaLidB5dpNcBYH9lr
URFHPpMKLm6yvg3sHkagvfVltj5rNbcfy4Xx4gZNdNQ9LWpKoBRjnG23Skv9FXhRFB6dAQTkS9Wt
xT0TkHLaYvBdGd0GkG03o1MWXxYMjecu1EO4T8IE49/Y6Ph54bH2sb4IsJiMFFg/1qLodl04Fl+S
JMdPYuB5640F8DRdNeN8qXM9Sh/lh8gzJkq460UNQ3mu/BmB/bRC4xO9nD9OBrSliQoGezl2fO+S
X2OrnVnq2tmP6EZe9KzGg+uzuOwnBn3fkl5M+GCw60w7mmvxw8yYOT2taiQIoCxFhIbIQQuwNYQQ
lDsqJgActdOLLUAs/YgAmm/LRkxdtoqcKHkbytDaA9gzrFhr58UaBwMYNrIIJEkqsBBSmJW+55lr
R9o6Y5EdEVwF6OG21TyzepVhV/un1gU5vI95oQUhaSA3Du6gzXLV6jJ+nRpytJPojWrSv0CkgssM
OqVN5fVIErMV918wm/ejnLPX2s9WvdHwf6GNGmXzzdj784uDjhC4ehY912t+mVW1yTJdpdTfXycK
URpCYeo+186on5EU2YYCv6zer6aZzFf08ZgX/R6kWWznubolcwTf1MiUPmO06s4gTcC39DcWaQAc
ShuY+zEgCThPMJccjKoNqxhew+kMHDRXGwLkq9PqVCHqNYyxEP5G7+J0DMawvurWpkFHowydBWdq
rSbbMSu7Q5r0TnVHcsCYHiImTut2Cu04nMzUYiXGhlSkp0XnZHUQguJX59JEQDo0gR4S3vA44UsK
EtyfKWzba0rePjvl3QVtDxkiWrerC38gXiomekzfsDhkiOuuXc6L9gj8oqKyiRJ9YlpCZBLmygVH
0px6J2fyGrZ1BKXDppDSvjneACO0h6S4XTS6yBX0irebBqbc2zH1K72lqySfBZLcZROueHK3AAx4
RVeUrQidfF3OGAKG6qAClD0OknTG1h1woR05aRMeHp8oKeRJacwvFCsYobmgyt26fRGN+3lJooF2
qskf87ZnTXRbWZ9cy8Z4whVuIDq5MdesFzf62me+Wng8l/mLk/oIffjWWPmUP8HhSs0CPqPKsRLt
QI+2GTq1pqo27ehcFGylmvodcVYQxDrYn5+8Oss/jwXNoKNdLLSTEkIguWpJ3BEfqTJv04xe+T6n
wwIABsiasyc+SRV0qib33Bmvp+z0KXUpJyVREjQmBh9fU6VQZERtGzNmhJW/dQnBqKjiIFdRCNdd
fo5WqY6CQXKMFKwI+nskrVG+9U2fIWrwrUMVMk1U2UHGGZaxhln2gIqQprS4Ud6P7F1QdDpcJIM/
Iwd1pCkxMSOaBkFdUGdezaUY/b1LqYean+oVUlfRPqTVoJ6JbLNXihEtUuEp4aAH4BYApB84Yj/w
amPhvFjhKc6cHqAN7p89XNbyBAzZBTPrDMNrQU9EbZQyRNvnBi/rsZFoo7cuHysPprrIE5H6mHBv
8BZ9zQGgNVe+U1txnWet9b5GUb+c/BGvyT4vs/otQozhH2AFVV9ynlLeFOCY7BW18syumBj9EQHC
TrdrGwlGw/qq9C9GtvWo4h6RCCJbjQCS5BAs+/WcH2r4gs7OTH1zdpawXE+jqpwvfKYYKgJVY5IE
uIY1ry7H+Gpp5uUdp9iBDXzFECD9kLdMOu6c3zswqM6dW8X1RrZ6vW6DCJfi0HrOdHJGBSyhzOfm
XTGanrPrFIBODAa+jw30rqljMO+v9wAxfcvqK6aXMadO4McRB/FPQnogKTxenbAknmBkVCQ2jXTR
P/tYJrd1y46JDKL1VlAoK6VvOifVzUDzALMws7WXoiILbsciy/JHf3fYcI7JXLCLJaezmde2O8Wl
h6ZvnXpKutTUJM/iW6dikZgcZspzqHqWgIUD8FVUjqp0ywwubZY+BRUmGTSnmXgpowo5ZqubaD8s
dkR5kFjIEUvrWLI1gjg+RxkLJJphAV4HAfJ86E3aHQY9G1RSc+8GeyDF6DeCzKPlzCRuAlLrTapF
dFasp7wKiR3xNCIDxAjQhMJhBnbZov58iuxY32Q+tJRHUaVRsk3TfKbCa5Z4BhkRwXGE68au59EW
0ffMo8Jnf1iXCdkbGAtS15TPwub24It1VClkcjQurp2qXIAmpgM0p6x00mnfwPMe6V/15g673rCc
jXEnfWDQxkeXEbXNI1/DxbkG16hQCDTpOm6x5DSgfvKQlJ5Sx+GeTzRJnqIgLy4H1CbItkNe+fYQ
ELnY3Q+hY7NvZZbrgHSogbUauCNBtBwpPA5bQ7WQZchktIjPba5I5upwWy2nYO0RGfc5QEIij2Sw
HqHoRxV9N4ACYYfp6rkdE1DqTTQsr4RQTe4hkLDgoaxj9nNmCrrtPGUzAX4GNJ5MWZFCDRp3C+14
+AYwdb3RzrCyjOAumG4y8j0kaj4XsW5Jyo7cZZQd8w3hAxUa6VoNyMSkZfDdRCzDOwv3wyHJws2H
vVeMLdl3s8XGxO4BQt1hB98EHkJ31JXqklLDRuZsTO6CKKpR/OO1LJy4PUAwV+MubGKV7VanI48h
AVpJaeYT4zOSyEU2jTdXv/ulo24NWC33gPWDr0R0PpAEH5bRLuSIhZ5e06Heepom5YbHwH5UtMOi
fYSxCH24nUbgHwRaAc1Av/spWhUV2uynTvgyr9UAoa9y5dU8rKR05cyoH9Xi6RQLnt8t22AAFLGT
vuyxsEXYY2/icHa/NFUHj4OlOO+Q6jVwRGZ5cY/yMx2+4SDL5XaGuR/hiHFi8uqWHCv42Cekztne
6BdBBeaQlDV2qPT7CwA3KCKC+gCiRulRBCGBylkVAdXQLYEM27USDoLQJUnVvkCRbDladK7G3FpE
ei8pPc+Fx4/uiJsZbuklKLRmM8wtxMwBCXkgE8Dj+ZFbubg2CDbdMOnLPs+uHe5Silpe1MYLcbjQ
TtNIc9kvOUh3JQZH/KCvsso4qydynm+wWWFawOurblafMJFtHprk94yV963qw+gFch5xGhVUUu7A
v9DE1sh0T1wyWK4Q0zWvXpPCwPbCNPkKT6tZTyZeHPeUcpJkR7GQ2be1adU9FeK6nCDBV/ODRXqM
jJxi02AggB6yBcLesfbAblKsyz1BO1anGP/RXL4pmV1AFlRm35ylVG+ib/FIr3agawGMjWq+DsGX
EAhemeuGxk2699IguMk1M+ZTH7prdoZJIl6hEPbvwSFexOz9VLzgXxZfWyVn9860NS2yMc16byd8
fvBMmK8+NqbV4QEHTY5kUbuMremVIchc/S+MDI+G7cbdjtqDyYFlNzsO1uMM23QU9hskdutDiJj1
vORL8dXDoxuzMzjyjeVjaN9RQ6chwauLilBoUkDs6DMUPO8cx9I9jmqqEVpDC51FBlFftXWSecup
GeE9HTKxD6xHx8aqlS/aX0Pnk+VoyIE5xoJ5VAsyvetsxfe58cWIWSCeKKKQGhq7YyMninGy1vFP
i4BEYIbM5PAey5l2otctBxgs9BroPeIZN5WrOLoW6wgMAfruh8ornHHreOzGh1GO4m2IfXYIWpiM
xQKUKE9kHBbRNV5B5IOu32MslHk58cTGHCSvwyASB90OuLVVDyiVMFrVo8j3Lu8s/rTxio2JCESe
BWZ75PIQGVp7xX3pEUa2GZqeHFDSW9zk6EZOTbJiHg/Q5P2QU9RIu/gTSx2OPZ4HfVcUsf6mHJ1e
Ehss+Rv0oYEPjq0apiMCeiIuK83rsB38Fe6J0y5Ow/weogbdrTEe9kzUwTvwNW4JOq7akyQZCh6p
qZJy3449aLqiGwhm1GGLVrEqVYcbfGw+Ohk81kOYjNO7+mKFRZyzhuR66QgwgErn+Sx7yMQsCGFV
nQpLH48rWNYhyDHmVWPFl+d4ZNF/omHTxftq9UPKHtqY/mFchwD4ie5TOtUEXDSHQqZLhlDfcnJn
pSC3AA5fg1nZxfFBNObQcnDBu0vaoDOO5ZGHrr+Hy4+3JShjjoaZvHgNV/i+fmLgECxQgencRuvF
XeJovMo0eKu71JAvtxnTYH2ll8PwDAZtyVk+oa8hMEV/sH5Lp8EN0/dDPIzBNsjDMd32nEPajcZr
Qm5YeTFwdHSNE5wYxDpsCSP3vhJDVNNUUv5yxDaE0FEFUXuciq594dORBqNKmV4bRlXxRkF4vVYN
JdDGunVwZEHgJEPqEpHVpiqjBmbuiiGdEx907RKaIVupCbuEeYurmhOVhaC0WNtBHmZp6LzXlM+c
aKI8ItZLrygK5FpJtWUCOg43fZEt9w7ouviwlJJUKRb6sbkBm1JFx2gN4/g0j6KiqtF9hL83yLr+
4ErTfqSfW3ACWsPA3emxbk+L4nEBbdyU49Fp3fK5h7dTnQJgkKcU+Y+8xGpEHwu6uT7cR2EfQ68L
muu8JCmTz76f4f4mzn0SNF4PhCABDGuKVFC/6Lym/0yExA3geg2hOgDfhckI9smeLhcEPkDUfA0R
Q/d407okwx9KcXG8Z1oX78BsANm3ZTR9TiHdBISaJcq5uAPG1zmLHEwkxBCzyzIN2pk+6j44uuG4
vdB3SCAfSfDvkQpqu8uXKSUkGi7GcOp5Pj51SwfkFmRBXd/2OUSCTROv7hd3NHDVF7eOvoRF6z77
2A/woNHrHYi6u1BJc+0WB72k3jdFSCQmJdxU70Pcl0dsV7QS48RBDmxUBTM1pX4D7pRixwQJRdWK
kmn6gLZhfJsJSx6wqCHzduzUlseqXRemI/hEfey+/H5ILiXn/yEuS7KR6yYt9j3Zw80RxkF2VYQK
vXas1zY6VXYJ3sWcjHLW0SG0DyknZeC+mdWPNLjXd0FscxIr/bTJjouPeuaW6o8TC7ykMbn2odok
7zLmE3Al61RMv8Nqj0si5mZl1QvjljjYlQujyGMDrcK7dpY5Tx/dCqLD3TDPI9D6PDfxu4bkOnXj
Q/rpPwGuJou3kDndZaaU9kEGRYUm1pcm/JWs6i/zZCa0aCJC6YH3IXT5B1mVX5kl5NA477wkm8i0
wTYCWzzes8h5B4w8/R+Kpn9Kd/s/qmn/LKb995+qc/+/1N2iSfiJ7rb/XC7fq275+3+obmWE6FbF
PtJEj+/iopH9T+Zh+BuinZCJBhopSgSkdv+lufXVb+imXGRbEht74IeMu+0fmlsv+A0tFeOWEMWJ
h2XY/99rbpWQoUf4J60E/n1olvwfRB0NB9C1J28Hxks/XecE34RY5Og9ud4J9DMehQDu7p8+m4c/
hvZ/FouiFLj82v+e5iuBlkIhvkXj67lI7t2L4uNPmiXXr4qO0l7gtOxZqJg75/W5ciKDujGhRtjh
PsvDmyZZjCHIMWpwq06JBInn+3V7ndcOVGHwCnQAvRGMyT6x1IaXxle2nrFAMhnhs/0qNagKWIxw
MLZNl8bNIQc/IT5GZSM8ql/ilK6EzSpqIS83yPPbcQaJVZASYFDWZ5vcuOY9msDlq0OGdkuRjJZH
FwI+faLs+GEs8nQ8THRXSUeNoc0+5IswT2HOyXQ3TmYNr6DkY9RAOJ94RMzF/oeAI6A+OhHoOf5p
80S6cUz7ydvb+OLtq/OMzMW2wNCyRYXhEH/OrIaiZkZ7scDK6DJ1nRJt05W7XpVdsXG7jpCLPqnm
6p2Ns8TdNXqMjziHh8c8lfLe1Zp8U4HA+2NViXunnVNUQ6uebgFG1oeUnnu4CekUXMZXFjx7Y/3m
IcHGXgF7bGbnyXogCvf95A0lcUGJgPsf5jNmj1QWHydZh+9nAYq7dju2wsBU5mNkou5eEBz4RqXE
iSTgmJXskmzlRpspw+wm1eJWb6Kx1bT324CbLj3aDvSEaThsaeu68gTjjz/vvDTeUdIZNjpCF9Vm
XTResMT1nsakUMHBq0sP/y2cgr02fg/BbSqJiGG1boeHbFnG8clWgHv5K1X78RKruw3bZam3nqU3
iBlTrVc5g+q74lJoX0VNlT0rv5HZgeKVKBBG2fkXgQk02sxZi74JmZcbHmePenlLzpEvGG5VddEd
OWSUa7pdo9UDeEIBN32NiEOR3hVUUQKxN75ehYEiOVTNoadvUm2H9rINVKIxxBjm/Gfh+Hz3ow9Z
69BnJeMa4juzprnn0kubH7okAXvnqDjp0MpKr0D2MfQFNLJqBmkELyHNj33v8XzJoKIswYbiaOLR
Ua4M025yXW96EBT1+UtlGEvfBDz2PIVhcfnbmwZrhgf5548/pI2ajac5psGKXy/mNyfrrGjQdkUU
EnNPgnW0clidEjgquywGJ3wOikSFn2AzaMJrNW0nuv1h6rzv6DWR2pKOPM1etpqPYzaGKDLbqcLK
Nw3cdQ3iOofEhLutZgaebobRtvbjEuAZQnmQNTvelCbANER3le6Yjmu4WT4/7wxdL46NmmXxMpYd
r4owM7WGPzRl/srUuSseptA31XNPyYTgnwhMHmmLum6fx3GW7QhCtM8ZsQacQRc6Qrt2QW34hQqM
nOFwHixh0Kqtv/XWyX4v8YC/wwVqgo9pHZFzNDSypx8kr4pCdgeHCfqrl/sFwsPA+s+6zdRdM0hx
2y7lKdU0zAV0CBbKbdp2Oea9xWdcqY6ZVed8dPtPA+dCJkXDYdXBi7cU4ynQfFU9hhqvReTTj4N6
iGHfPbQBDtuhisgkBas2X3uFTF7HFQnLviAwVj1idXqmKfl7iwG2B+g9B0dR9vIMT455MuR2Pv3M
48CQ9JCtY396qiULYZm5zVdKT85NswgfCXc+MXTpDkoH78c8xvRZg/6ERfRqiNKq+J5vVdu3u9SX
DIome1xak5xVPbzVfXWPGwUiYT9x+EicJyeHiD9Z5gzx5YuJGfcAnGqvugVXlDO/TFl/NL1IDzYF
Sxdlk7od0ZPwOOBD5CzmLJlkMAbtNhyaO8beLKzgfMGRkdF2F+fpKzm1APpx/pXa7bGUIOEgP8p8
kFpiBSsYiS3XkethL5T6algpU0UKXB3oRhcWNAIunbIuuWECxDnLZy/w8INrTPEHJt75ZkjAk4oW
bm7r9ddeX7KIDTmwGcboXcMrq/3qyjUso/kKuwt59Xt69s9eyUGor2pxSi3h1AmprmdfgK7uSbpE
l3aTJOMnszrNFk0FjurWJ7M+JABPFmizYtAcGz2AQMjCzRpHO4/YbLqaX3HUnB3J/CBzoRfYavmY
ELkD6iHlW0onWt40pA9GOjdurp+9GHNXcMkTjtEjrXN3oXgSO+zvlixPC2BJqKPE6EWPrYBGxECx
vfV1eKXJGLgbkuBRmHHapthYN0k8AIRUjwRvOpvBZjd9HJzGiFAUZAZ3bpawcM8xEzc/PzK5zGlc
ugtshfIhcNJqJy1zBfTq+ip2EKewTbJROQUpUI6J3/LRztPGp0ymbTKGpIkJ1kdE+iuSi2i+pLVG
6z6YykfZEZq+0z1Z811ve+LaoqX+PPUrS5PDmYMxxQxOM0OGhiqgHdu9wTB5HGWNf6LGL4i2CDjw
MGvUyRJpV7bBNf4B15Hm1aB/ReIJjRekTkNx1SWzea57JT9jHtafYseYkNFkBzVULuaGlWO5p01e
79DWRB8UyA50B0X9OU1sJw9VCtAEeUxBHAON+2HuNAwtXL06LJIKC6Vn8v3Q4na3ZiBmLs2nFGQU
Lb+9hRYInLnNbtGUEzwIwVTvxDzaj3Pay1NHa/CTgYlJqnaZPXLQIPXCKcbxEBLxeD/I+LMI2nIf
aedC9siasjhC/mvCNw4lvbzBDAmoOBq0ptNCsYAVMRoNnbNx2MAYCrd6JXy5lXr+PW6B68fw2+iE
LE72PogQrRRukofblhAKmCIcvUFmJu1FJZZ44bizYUKX3BUlQwO+xui9yMv+rso0uaU1SJQItVQh
HmlfoGVzBLqPfyg7dhpB7F21piEll+nUcRhrDxN6l96jl7HHxJ1g04mxOK1iElcRQQdbWATevrN9
vys1tvRtOANnZtDERBjoWsvSy5EUCUTwqExgaXMMq4f2xSnaWzwG2bZMR9UyhIY3R2Z6+9Qi0jjh
RxmhViWNPItsBjAvbcGuj0v/C5Kv5ejZXH5ojfRKlkRYotvaBzrE8GtITxp35wdOoOMe2F0Pr2V0
YrshHEG8Mj08tnFAFgcubXoeXXUWlZhxwTPEgMGBazPQk38LIkZdabdqnqJZvafBKnbWjrJEGmlP
THrru4xwl21fh0fLunikBQoos/Mc+dzZxN2zxaIlTIjTWdt5OsYU7Y9AdzJQjENz6onbPWdeUx6g
iAYsh7jsDdvhtWqd7lgPXkyxU454l0F2eDBrHxmkrY9Dh3QS/G143QfB76TulGcoySzCLWByOlVD
1+yJzm6gpTRa3ubFIK5CO6x3qQtUaOcwTBV7nVTVlzaylghGxlDnCKPs3QqNgIZyclTMhJG7roPl
1fb6Qr37D+7ObElOZOvSr9IP0MiYnOE25iHnUZk3WKZSyQwOODjw9P0hVf9dUvXRsWN90/bfyGSq
yowIAty3773Wt5TRUmHFXhbtQT3Blq4z452WQPLVbPHxJCKUxdFHvRwdfLBlGwDbTAMYRSHW8Opz
55P+ONJP/M6e2sEYVkrvfQ3Oa0LMego8MiNRnEPKhgR0y9LTLxqmVEBQQFeyCpK2P8wWfbnBmPtg
kei1G6b/iOu6dDxFC58xs2f1qByH1mueGdMh68zsTM9H7cjKcl5CDjr1d7eOPJPxvEdg7eDN6jrv
Qv0kTYuoe0kiQguF0WAwjwVa3QdDE1w6rQ/HqS+GO06UgHZmw0fhGA0c0oIxJl246FmsJxAkzJPM
bnzQpjWAbgXT9Em8H7c08lj7NV6sMR16HGKsJ4jIjdtKveuNgtEWlkckPlUcIFmjX888Eit44wzT
u9S2zHZhntAibD17vPa0ESCNjoO0PXhKFBqBXVz7Z2wgt4WacRuOEAXRYQ6tf0osp3yAlI7/vCi7
U58746kqYT10dZBtCz/7JmmXN5tZWcOFqBcpAi/V3BojepSMML1V2DrF1k6Zy+Qm5GfmgBqzvdtF
+doZWNRrYyGQ2ikNfMBTMGu2A+VOfJ3w9ccrLQm6nTKO6XAdkpyOa1Ome7v3Sezkzjw4vnjrhnq6
QzVY5Dt6UJ3YUIqpNS3x4lJHlXFkmh9f9AnIt35InyIPqxarunWG2SKuBkSZwKE9UsYC4tWHXkSX
Lqv4tUDevLWD1KAGiNNHoWHd+80MtQwO1CVYX+Z6meN+wwEnn4Vndhfwm4ZbA1P/niCBx4we9tGc
nPxCiLJ6bMem20F0T7eKRPe9AfXxENl2G+9Ygxjj03SDR2XSSmJOqC9zRThbgniz3kLOoNDH7r/q
fc3i1Ix38zB6e1GZFBopqsJ2Qxx2158FB8otuORh47iWJVcpW/5+tJvhSI6Oo5C8QUBbuh2ngGlO
DhLPMw5NqWu0uBUYeIeX50VTKkQZwiQiP6gWT14X0CWtOHdnMU9tL5TNJj53y6kSsgmi23yfKyu+
iUbP24FXtS+LpvKf4miaP7PQwFWuCKm7Ls32mgNkF64b3u0WkCdQ7GEJJctpz61HZfThGVUfQXWe
qs1zEMCpMrPA5duSjN1BB9yhYRXEHFLZ7wtt5DeeXw/hynDjnP9VSRawWKDzZHpuJae+0BANWrQW
W9J91VpHRfrR1NBMy94F1pCkbrvTpZGoXdXASl4Tqr7ckBwzz9rX9GUlR8sLQ1X+cepKcks82qMY
dNS1ix/y3Zt6cT/piTiZrluaqn0XrYa0d6etOWW2vYo5YECdaAEGbvEa0LS2nfiZGX/zIooYagag
rjuLOdVWoC06olkgnpFUUm5IZhUPve6YZnkVgp4FMBN+IkXPHkzTR+M5susuMzEQUN1AfrndEjsA
Lst+JsYbapKdSedbayp/4yg2OMqAgvPniE56PahcnpPZzo9dmw47o02YUOQFQ9EGkOyaoQoA4rhT
NcCeJZQwtcqNjS4cyhUjLkP03TObW3lEwUG3dB7VoTUaeLgm94zNHL0q7sMszi8Lp0gfSm/KrxAk
NSs0IDNXPzj7fC2niIgxuC3TaDG/hiXKAailUGjNPPuA/kH3v+hT5xtZwflbURq0/WPkkLj5x5MU
Uu6zqqqPZhumyC/JIAf5kTM/YC+O9a1qI59WcOKX47EfLHFP+pM9HCT4xWc18KUzBMqdC52bRrri
NJ1yCKSYOudTYxZQqBTWiR599h4pQ5OSG5Knt5nNmQgKru29FlZckEI/lsS32bMEG4I+VhUH386J
7S5gdb3DE9PNRU4wpI9lYx6dY9Il1VtRTc2baZTzI0DLBfhWg33lMaIu5eolRnup3WpCNJbnpXvO
80nvyiwgSd6TFD/soeZ8aKk4PynOltRbH6jVykiNdMGsxz0Zejxio1NaL3SnyKFVhL+fkWpFz03p
P7B/wwQ0dVd/aGYzCZpIaJfcWVP3lruhfdIA/BZ+5NLfEsXA30uTlC72hSE5aoOgazBDg9ywWraP
aU4OJdmETpasG1ouBwwNc7tmxDqcDHzV2wRFz0OKomGblgLZFNHJzKtkUJwyctos7CoiflvM0Kxk
RoQdDwGuQa9h1NIpjksi0vPg2cTZJbNFd81QPp2BfEpGhvd+1zGXUQ4GB6Ym/IllMKVNkbh0sVRp
pa+jW7DBtH1NJ2LRzLD/lwmSHoDBljxFXagQ9eqk/cZPU/SjviVsIi/kC+FD0bnqZKQ5OmS5zLec
3fglUrBFbYy4MYddIX3kwdEEU8PtSvcxQOuxZmfif+OZdLh5wwFMXOyUWbnsWPw7Norlgy69Ezsl
SI2ROhltFRqWMPPsgsgmYZYM03TLbr3yorI3JXYgIkgORYckE/EKVKn6uowzLobNFMKcGAl6c3ku
wkGDt5STpu0EQ8iYdzBDc9DRI/qSGw+NFvr6cJQvCBu4VhKjGECyAG0C/MLSLsnMYp95dOyqsxcI
nFM8ttbE198qGaiDAlIJ3zwrJt7gqBsnv+xEaDfvZeXTgikjOqx/tXLoX3GRbJXRCurLNi0uksxI
BWBX6D/bsHQ0IQoaxcjaE3023o5RI18M4fALbJFxmX72dhyEceXZIKKt2+nO5DvwZMyH86BE0lSt
dZNvO4GFcz8J9F+QQduQC9WD90O01Tn8fsX3ROdVyqq+NiziyFY02qySROKm7F4KUAgszzKa60cT
Mdx4y3IZZ/sOukV+iQOP74pkWD5pOY1uJtYTGuD8ymLpKS+GPu+fKfw79VR5WPtwnJiwf3Ttw/s2
hzhSAJdcxFuIPPltZEfyRltNVtwV0Ti8K0xyvXekDWg064qgqzVbelddZdhcks3AexjPAdlyhI96
Dm27wHMid60NWfW4Imo+4liQrLKy7V6PFEhtvE97RCOwXcsLgzC7FYoa9wnZhs0pNQDkJaxdzmi8
fEAKCwHrf5pw2Wi3uWJVEyzmAwRD58Nml3Xy2tWVBXuo7sTLn4cHv860fCDjoe0G6GXAhHg8h+6v
k4NME1Zgpg53re0019XopBb9lMEbVzBK2nTnWD1JEH9+TfsfL8rPhjaAEyZpTGW838YVFNPMZiie
EH8Y8oXuHZGZEXfD95bj3cbuZ3Fyp65hXjsYVcy5pzKM3USrBfYpuTSFLokeRMQtSJaperhAZrmb
nEa8NqBxNKTLhRbfzDAlULuQ9sjBRQWPLiqNe7+xkl1oNdaJwCQLiTbBff8ulW15+3+bxnApzTCA
7xIEi/OUWdCv13Q2bGmxfSA8prPJvV23xzjJm81iirhptasvHR+NLYjX5uHPV/afF9ZixgvQgnaC
s4yifn3lhkcNZjEWiAH1w4UJ7/VI1zj5ngjJAYLBMxj0P7+itXijf/2wFK1kz2GXxzRuur+Zttsq
7fqFx84iUURXs8ukfyWMEGDuLBBeRGFwARjNvzbEIE9V0CIfbkfmzWYfdAbWx1pbqyRx7P7fvLHl
dX99X4FFO5mZH9PCwPZ/uxRV09p5w4ZOjKg93gRY+m4IQqJcbEmcyn5Oan9ih25+/tq/j+CWb/T3
F3NNn/5mwPCN5+nX6x5OBHIiOOyR65ccroixceBpjbF7/PPV/v1DWbbPnM23aJKaZEMFjDH/Pueb
hhnvDcYVHs6ObrtJr6jYtsRK9kQaoOX7Nx/r9xuZl8Oa7NkOE1LmAL8bqKvJSuHjsojJHxtPOqbM
HqaJJtA+iHIWffQsSxOKjYHO8kyNtfnz5/3BSfrlyjLrRCQIbkMwUvV+/ve/TTZTbacjommmLbNq
euJXitkgAMlVHhNII76m5sC/ZnSxZFpAOMtLNOMxp8fT9DT0/NakOUgEBGY7hopXKOuQ3kSVH8it
snOP2KsAqOg6UmiGIHBHGENyxfoBYUKnnDFmez6MTqZ9DsQJtLuIJRqytlnb5gHtjpFsRI9HBq0u
7fqdGBQbLYOEpQZF7lBf2/SmAeVT3RIZa4zdaxBPbnquKGTtKyYRnsQg403ToS2AGd0UeuRLxP9h
1Y+cLdhQmdwwHSTohU1XIbTBQ1WZXPkOXxgsOzNdtl4d8WdNela+JYVbnBvf8W+xpPGvjfCFWLXa
8fuVy4pn7bUplp0YzTrb+1Dy5utWpXvlKL5K1rX4LZagjndIP4NTiZ4v27jK7y+yIA8/TYf4kDXX
OKUGiBgznHqFdvi5CmGaraADJ09zq+Zb35gUm6nt8hZEETGVQqzEvCVtJRt64Q8UISowxvmQiGnq
v4vCpYquw6Q37sfMidRxqge2+64XiG55nDIim4mpKXe1E/B7nJRO0taem2pCWkdJBYs/oYrKIfh0
O/o06d4YM65lxDRnPkRdbKijKkc2aMxvYGR/1iOiwU12Qg1tjLvUUbRSYRSS1aYsbZbn0delh6qk
oX3dhxM4++HHb+hTlxfp+cYzorJ1g98lBgJzYLb34yL4fGjwV7w6+ca82ZkaH2RvOSTdjULb89LN
GbpeW44RnWZCaZCj+8+2g4TWzkzmHBOWnKtIgZDbRhJNtgTE8hbl42WXVcwWPCivV5bncoAsuoww
6J9V2qizoeaLHdyV0QzlxqWz+WmRCXI7xbnlLsF/rthEZQUqkmMT9pY/P6y/ogyQVngsFZRQIcuu
8DwLYcbfFycETHD5LGynKW7ycR0zU7zlM7JOBS5yrrXVJFdZ0PMV/Pl1f198gQ26bLM+r29TTvxe
Tdia82EUaObdGL+RFRoL6giP3Hjz59dZFte/L/IoC2hoWVYocKyaKC5+/Xz0Vd1BZXW7wkjvPyWh
VX7PTKdtDqgwBRagCiHyCgYmmRDRbNVfFQ/F55/fwj8ucRi6gM58Rjghm9qPzfhvq+EcTjaQeo/B
jQ7Gm3qijKfV5N9aNpLKlSOmDzjGXIM/v+rvVQWfGHUMXnwEE57/DyAMMzhscLRNV2DYs7Njcb5h
1VrG3RByXgZoC9a/Wff/sc/xOdFPhOCrBIKWf7BReHbxZDIGnhMws7ittNzEo/M9nFqWkj9/ut9v
H9sU7DEAZ1DrQAP4vWaqEK2EakTsH4ccRTCnyty4rZWcq/c/v9D/7csDtuKBVEJ/Yv1OmUn6uHJb
FzbluMBgBaEeDV6Ogn8IB7yHfhuMHz8FHX9+XZ783+5cyHgucigiXx1qU9f5/c5N6srrIovUUFMR
dWUSfT65JlrinBB3ubXd2vsA4zt+4nm0PoShBpDZoHDeQCOnIHeDqfmwCe624bOZ4kxUOtN8EF7F
rY/07REXZ3kRjnQ3F6F89oRHLHsrUxvodh0FAcdsuntstcNEIxN4pt4QTjq8FWmwSHZgU58EN1+9
sXU4vTli6EhLy6AtXLA6M2JqvPpdq8ho9rNlj0e0GVUAUMxnu4KeEqdfa3TfSuFZaGAskxKFXnDv
/zhf9xQGxloySCsZ7GA7PKKXZbsJbcUy1JEoKE+6nl2fcVo1GAcEN6zapMEBIG17AwcoPhpW8xDG
LNv4j+aS4XCuABDKHPrGHSZ+Q1zAd7syVR3d5Th5GeNiXTLLEyhjUgO7QEnUQ31Zcua1O3Iq3Sqp
bTZOoiti9OjISgIXscpMYhzGlWG4bIaWgKp0dlnIKvJPrjv0ARg5lkZQErcESjGzBS1QLR22NDSv
O1EqPggyHXrOxMJviJAd9/hfXQTbFboeqxrIQHUEgPicMKy1PQVmt+4gnJkXnQDFjm3DRSTfyt49
1LKa6HAaInomv7KCIIBB6TAiXv3ayVQ/LXYy6hDDI12BxE5xrtoYw/SUZEG6xbPd7QHXsjIp1HgH
xtUB2RB1xBY4Za5y18Goh/ZMLhbiNKnF+eeegG2UT2diPs8vfjaFMjetuheZ6OWrCgNqAgkNA+PV
jz2ESdDioUmFH+C1bonu82lZfh0RB2/8wBvlgay/0CPyszNeDOYzDy4yG7pHrhnNr8hi8nNlGeDb
B2kAkFSUuXtBbNROT6FWuwJ9MVgcvPjRZVbRgN61peqaLSqQsrxMNULudTF65PEKBD44YBzBzfxT
/jLDyrBRc6hY7r0yWJTEE1sn7W9J5lXLMwIa48eXm7XElKyRZ9fhuZ7Gcf/jyf+PBKT/L6Ha/z8q
R232in+tHD29Vf/j8m36/ivldfmZv5it/hdwqALylRM6nAuDRSr5MzLbCL8spFYCsy3YeqiTTQqA
vzKzfeuLBU0xQB0acgKj1/9f+lHf/LKcLp2F5Aor7n+zav86NIK5/ZeHyB8bwP8pMARDRjBVwYL7
FKZlUtH8WmCkbiy7xkBtzg4PFxm8RIx2yXLhgvn5gWESdpl4SCG6tkbbXzWx6NOzOcN4psGZxcUB
RTjd9jhyQIyrRmCASpRGl2K45PrhfQ3T50Fg3AT77ms65knq7xIVjWxJmUl82miZDPcyOwbBwjqM
PKie0ZTa0rnBoz9+Wmd6NgwH0NY4UJTCHhvRfqYwZC7vyuotmxWtdTPK+nsFWUz5nE+ZVHTmo8ZD
BKggDcszjca53ThQdzgyNsQJEs6haVi2XXLSnsi+kYFFMBucnXVmj/FJju6I/N2T/RN7HFMPqIrN
viNne0dvySr2Vagewiotix0a9E0zNsnBZSnYVYZVE3AJtGU3A1B+s5GYTQSRgiohz9h+G2WmXisk
GYdaY4UWCjfKf/78/TcVcLsAxf71Y3jxxsTm7RcF9/IDP59BO/hiQ0L16MuACOaO/69H0Da/hEzL
4S8iaeasv3TO/noCRfDFhB1n0aVkjEjFxuniLwW3EF84AdBuo/MSUuny3P721P3pKaRt82u1RL/O
odmARhh2qs8r/abhzkd/okGARhElefVZhip8qUq6B8iA+30B0Ol7Xg1YXnEKB0u7Ie+3wdSPlwv/
yN1ZkECePPAdEo2T0RINkmFa3U5wcvbZLHFatZzDRiKacp8gXMypSETdgny/CE/hCyMXgcGc+59U
pbFHodD2AxKk0s9xApIEB6uGiOp6Z4FFtxHKYdBa5zrJH7hqKl/hdBy/jS69kX0pXEUpIgOUQzG5
1ZiLtZ4K8JGkLa3w6TeEWTYpXejENcGsjxHksggVwVenCMiocb0ltqabmlZuHSdxEK4NhkPZNjYj
tZDn4ois3dY82Do3TthOJvRmer4Zwqj6hFJhnHKUoRviE8c7v5jb20hQHm1MSOfjrnTs4o2AkaB/
nqwef7xDHCvZIOV0JeyJBDHcg0STTwTSb0fAC8eQ5Mtyl7YBCc6VGAiZA/kW7hqSlr62SSw5+4eV
fBtztvoVQCIgTbljEqXJ0k2aczIYsM2CTPkfrTYgtszgICjpZCou/d5Dl9Y0ZGJvMJz1n4mI06fY
5WXIBoCXsq46QMEQC+OkQAqijUsLtzUa56mNHyfptg60DU2Uc0pm2KrqE4FuMujmcpPGVq+Q/3fx
kyI9K163ZR02iDgCpHV+5qE/lF6t1Yk8eWKl3ZldYlsVyRIzlVsMm6KZMbeeKoxa8ZBZH30fOidH
GmWw0hZZZTjwc5JqC5nY+8bm4/D1OnTsXGJrxE7OQ3+aSruXDPZ6hsU5zhWXpJkSwBXtOtKqsNPK
9jAw0yLRN2jC1ei3DtGQ9rDpa2Pyt/DcShMZTMPow7S7/qKHy1Bt0rriPSDsIp2k9/zp3TFE9ZU+
V809g8H43ZVmAZHARV+07V2X3DUF+SFaqz7iVmqRAQI+Ahp80SJ1TzZJ2jW3ruGT8mPNZrVG7Jd/
LEIRCvvU9x7Lxa++zYMMbXgDrirfDrpSKyCS4VdFjESOFLzw2Cj85auvAauQbRD2bbMdsS8+uxMW
gAPj6/jTDHI97StNA2ejnS7Nr0eUcojDQrtqNtUopz3GJpiFFjJT1G52mzxFcxx2S9J81BI5LYEM
ZMqZnySFLifwyWYgraYOq57RtkSCJRhHk52Roy5al+A22EkzDboFK2gGnlC3xgoqmXod+8Z5joha
iDYcqxnrSxKfuksnyIdshRLdL/eAEbPyVJd+5R7juCaklB50CdC5yNxgTdiBUHtsw2l2PWmjNwmy
smZc8N3Md26RQ09iYRshz2uLkMjwKfVjBLWNu5CGAiqKtQxDYnQa0j7HEx776AESBk+yOTOH3aQy
HW6DNqitU2q4BB2MzLD0/Qh3yXpNK8clcA2m5zL7ska5adq5+4pGTrigx/QA16R1qHXtKYP+R+Uz
4RpHBpe3WOSQUsjrNE9EdAuahGg/VDDwlWwylvVFj36aXJeBAKur3AnTT+WBwlwleYiupBoJv15U
c063R+llPjmUcgFhsTL7lnejr3YaSr29QdjuxO8u8KZXzNnxx9Ar56NNSrPYJlXvAgzohwUX45nm
E+FepGhJ1pFt61mE0gS2mz+TieuplaDlGa7awIuf/dLumgtk56m/raRQzxVm2GnTc65H5TCOBCYB
hAR3JgTt0rVbg4vZ4qvx4lsb/A8zQ1wxJdzK93CwjHHpy6K9Gz3d9xsZiBnYUJU6DzPsABIETauv
N4XpGw1xFkOL8qEwI+ZWFopNXrZ7btyie3d0riKGAE3nr8DhG4zALbcm1kgZyD9a0aM7Iyi6t0j8
9up010My2rR9YWVHwzT8T2rOcQnvixC4UG060xEtVuigA7ZYr9IIiBy3U05nPHAbf4ucEHRmIGXJ
KD0ZESWJxNOoTWgOfU3ZAKy94djWe2uSmMrikXnmprXJ9z5hlVX0e9O8Dckrlupb1+JCXY2qmR8M
K4oeOj8IukMZBC+GT5uerNps3pOj7Z3mqNXvRFXH594LkWRntL9hCtmAGOuxfmjdQF1qFI+fC6Uk
2JN5OB0UCiLWT17im8yE/ByNETdGAdabzUQXuNfJ+WUn02Sqo7AkHfqV5dv3Vj636FehXEs/GPTA
7+bAU89BY3UED6djf+O7LmTHfI70cw4khna4u0g4+ILE3ofQ0WH+moojjANCcTCZT/WubTyadpWf
jdg788m2Nxw3YB5aati7bSHua6bd8aYcaN9vE4E1FcsyhTr6DDN8GWQJLcENo+QtR+0JjVtmZgHf
K6y7XRAFlrseJO2XFcvR/Mnn4XhNxzgM91M2cDBGJZaR84ZwHXUnsIHrpE0mKLy5NYI+idF3rsy2
QohYWxEwFDxMOYG/RpKk4JdINvs5mfuPTqX/XatipqP/uiq+L+rhLf+9LuZH/qqL7S8CHi95Ip7v
0/u0+S8/j6aW94Vdm++aKRgaCIjB/1UXuyGuR4dNDtefg5ZV8EN/1cWYHhHUgT+2GUbzM6b3n9TF
/OBvbUTekEdVLHgNinbBe/z1fNp1Uw6uSw7rqC3t5GVZGaigEIsTcjssgbeSIxZZfKFHEG7riOIj
yKg5ZmJywQaRsZjmE4yAHzG6CG9I1F2ydaclZTfSdvNCHQRncsngjUvSeBkqO2sGeA9CUtCAqu43
3YjfCMiK2OuBzONpyfYtlMzOg5snXzXm+DsyeTYc6uKLMpiNg7nkA/vtUH2zl8xgshqHJzl0JAMu
icKRVMaFRMYar8hSbXaCgc/BNqnRp4Z8K5dg4tZ8Gpa6KX5FucZMzP2ms+omzG8S90ku4cYkIyEU
XAKPZ9Zsr9fuB97l8h6Ly3itQZT0+FdsdeVLS7zH02Df9cTi3fpZ4n2tfuQrs1eVe5tx3QEMmHeb
FSA4woGgycwkbxxumjpJJ1j7Ai4WFCQO2H0WHKIl1rmRhbcjMsrbEtHWHLQW0VfICe5V5DYWi8Km
g2RLvjTUCXzi5ooWxwyBN3vsESRR5AG+G7YYdcYLp5H6jJx6JgWRIOp+iaSGtBDtI9oFXie+Wbno
N4o94abyCScblkBrhHcWqx+4gZqw68CR1kYh89mx9Ge3Og+fMKywvbVMRPqy4yMsydlgXbtTDSFj
kfyfQEDIjdmSGx3wsVMkX1ghqwdDkMYdLrncQC/GPfOm6mK0wXBiLI2f9ZLkTa8As6DXeY/ZEvNt
xuIGJHEEyMJ3LmqCmPZRmrK8BxNNZBw07n4iNjzCl7rSU+kccjEzOVvSxZ3Wqd/68skDOAc4Lmtv
PaO3L7VDOPkQqk+gPdMyhOyt63IJMa+8Wl2OvC+sdnCEvGo2z/O45J7Xrirugpgw9HEYyA/M42oP
sQI/2BKaPqhRPVloWJ/GgQs35JP57GDXFRTKZ9Mv4zOg0+aEogiaojD0Ji5qKkIqzLKxTUhdDUu8
wF2E+cLWp0hDpUaL5L4C/aMjgi4ZwJo0L9H8jVtHpTNkyMbeuktYfFYHDfQhDkB0hjICMoxsfKns
EU7TEjVfVwvfc6C3sxlIojf5kfU8Akc4lg6TJcRb7iGalH+AloESkqnydRsuGDfFJoT3a4ZjAzgY
tFA5MZa1AW+Otn/qQxKFDShS2zZNI+yROIfZvKezzZl2Bz6p/aaQXK+UtOjctLH1CDSpPUZRalor
5hmACgtpHS2zdXaU/C/ax+Nc0fdek/Rhbos4uxsJsSBNUerwg7vnLcwMWGvQME6JruuN08GRy6YK
lr9mwt8x1dkn7sjfzDrejbP3OgcJ/CeUFOGWAtriEcmSXTk0zbmEt3HUIse76TdQQObZyzfMCliB
cowBoKrBRCH0ui/TdDiZuHtJg8szVPXDcBaWW54j22WupK3wwct0c3Zi6n56i0i7AgPvgxfZxrHX
6MHwPdoHTiTuWwIfG9YYzlbkI+26sBbTDBQevHXSvjdS297GhXthz/WlCLz0hXHoXVfnLwYynK1k
2HvlY3O4SJI4ORp5fD9PCKul510zPKBs81u8DDzSeIFGGI56gGIIrQp3KifldvLzlWFoQtcBhW3i
WucXEQqytRm7/rubT9Pj2I3YIgET34PkJSsPXOc5isjTzXqtsak43kVbhi7PhMKTqSdW31oOJpBv
8ya2svfUPriu0W0n394ZvfsaGwfPY17hIThdcd7ZjbJ5d10mUhi79MWU9DQ+MU2A+UZRe0c5PV87
wSQR2DnH3NBb4YeQbYa2X5ngXjbkKspt0lrRbpC6PZKShHOu08+44bKtaZbrlLS7JQBYMKnlUBRD
AaZwEpZPSoCdD+fYsqtj7wnEIwjaD+Hc3btBej1ZHlpPMdhbsNzlVQ8G6Eb3afxsRkpuexsEEcZ/
dAAiuMGM5pABWG3TIfpaCf/Y2Et9PNnhSbvhgUbWCXaAuvfnbGcleb83tH/0FVHiMax94IBQdKcY
lqoZk4cZT029i7VxGp3w08myGwGkfgtBMqITG7+ZIUcWw9LWFZRCeXK9tNn4JRSRtg3mb2ogqjPo
eE4zj3RaGwNV7AnSHnMTeLQdeWJVEsAsgMV8opd6gVwZb12s4g8GM52dWWDtxD/2ndY0gkDfglzt
RgUkA0O8pF4aXHSSytTg+L9yG/c8YF7e1jR8ilXPWkV4uODkGgGPD/xmF895cxHI/nKE2n3yOWC3
jnXLQ7azCEzM1zanwZU/X1lBnl33pC+EHiaWbW0PzhGcGD2iKLYoeIeg2I8DNffOk8CNKNqTz3CI
hkfkhvJQuBr/0eyYV7UuXuvOdvYxlCW47do5ekn7OSQFneKEkd5qDOvgPpfoOKtAmOuODNuzgSxt
D10Q377pg3eNjEjcNfRlruKwlzfBktYeq2raA9sq72i5mXt6BR4eLxVdcnbxdk3TS6r/oj5DKp+O
Roq3Hvuu4jScGY+QVe21qGFxT1PGbqfmtFcrE2vtYxinwNSDQHbfXfTpKaCCBs9ZA0vXZ594zxdV
qA/h8hRWsIkKeiNPGROqG+jrdCGQr3xU0qlznExufOaIEF/iiwy2APZRYwwXvl04O7f0DqI3TUgE
Jk4YRdaJD0TRzaAnytr9yLXLhWXLPhamg6zWUcMW5MC4jUwCumlcFT5CC8/bmo4RXY/ZJA4NRdYm
MeyA/koQv3bGTKkXYJwIz6M9nYFyw5kwdl5j7kyHxFQpCG3kJJun/RET/6ENs3OPsA7rP4u3BtEA
2Kq4FFKD55mcE0EKSFo88NtOAYk3B5oAttHdNV21z/sRGFskb6fB8297gAS7cbHOePH0jePtMcJ8
MuNJNMfpZlLnVMXQnNI9ptCNn8UvtAs56Y71JQmcV0EMxbMzJtx3JIPX3Mig7ttnK58vB79CPlWK
lYcpDm89IDsSmaMSmi3HuTWuUGPPbJffDczZLA6l4R6LaV6wQOamCcNvEND8TZJxE/OM7NKF0sUM
J9wnGDz6XL83xquSkPZ5Rq3xEhOY2DgzylQsxXdQ2O+CqN2RWQBdGkLBjt7PBdLnx4Fh8Nor6ocg
CRxei6orrslTKeQ+ra7DKcFUMYt9F+NLntAHrpFHM5edzBI45/DRWrbeOJpjsmlUtFSwM0xOgH2W
GpxORImAK/qGledJeKfJBsdH6b2qHHBxhlnetWTCgiw7O82CP+Y6R4VyeGhYaBKf/RFHxko6CRr4
MJrXyN72bmw95IZ/sDiPg/ftpusoUR/AU88YbmFrT6W31X7ypFxnm5s9tNv6vlbFx9DGn1HebLWZ
HZIqbwBeYoQjDpgmKaHWjkhvI5wB61mWaK2xS0Exofjt4VdNkwo3FsN4N7Z3Se+5qybp022nfwS5
d8gFchHch3zfnAiwEXkO1KXhOaHFiurRaogNiXfA8a5igYFpJKkW6zvaQ9T41cIQQxX2BLDxlI2b
YWRNnZjE345xBmMwPtLwrE8W4j2QrLF+ZooMkHlYh/LdUM7DMFcGehMLnSFPM76qk0TRNY39oW2b
BylSe2spgNdlKoh6L7IrgOTtyVg81hP4VBqJbClfwffBVisN+7OYM/FagBnFwIJfDBnZ0it1arVt
4q5eMYFmYi2vcm5Fzhcj0kX8qtjZYzIFROO33wcnnHcxjrd13XCn2zgnncaft5OZMXJMKxKTW0zb
yrPe+XSnwjAuy0F5G9/rhmssw8GjCjy6v+VoXvmtiCiM5mDbGF5Lz7NvNm3QQpwpcSpZWafXfjhc
lxYcsgTJ5n5QjXE2RGuukW6Ul00Ye49w1MGWe57c28j4t0reTc7I2w5Z7IKNsNp1lyE3s2FnZupt
AG1ZYOLXfIWz6U0XgZaML2DAufZVHaWn/8Xeee1WkmXb9VcEvUchvAF09RD2+EPvXgIkkxne+/h6
jajsvp1ZrWoDQYAE3EJXdWYyScY5jNh77bXmHLNOMDrZUZkcOlKglzF9Xdq+uqa9JuNOHg8E1rM6
LWMGZDjCAGReEskSjwhMgdG3jXSmLtFtbUKxXCqzz3N3hpj+lomj7qvzeibigk0P/c1+xIu969Yp
3Q+NuQVWyLawhscetq+XV838rKLGoYyevgjUwOKnYxFX+/BAS5tivxUme0IhQ9nfzkEVK2ea43d9
g1eMkySiSKAsPCfJSz7S8luLDqI/hLfrKPb6C1hoUC4sqa4hqJ0XC/1HniQ6Y4GI15Urhm/pkQ8w
8UHNiyc84iznlv59lKx7uQKFVplumSSQigVjb+orBgZZh6bLfW4PgIGdJV8WB3P/pvWxQpQuXCfk
H6CKyD6LifgFo8zfia7Gbx4vgpthlyACoU88EarPp8axv+QkT8M6dyYAdmIZHsqsyl1BGgsvMuvI
i/BzPDOo9wwkRYdO00ArDoT7ALRwjNR4kiWQ6LmlHRgf4Vq0TrEM15LByLyvJebSxsrCyvzpDsFR
7K2ads5Nw2MBC13olDoYPpAzhNkxbKP/ONFnO7eVvnhjIn/2Mqhosb8y8whvgALeylpy1Er1VU7h
OYAt240FQDvTDEMqk1QKYkl8JsvcxF5cUpubcug1Ler+rK2eQL0BVI1j8azoICwoevOAsrP+Qsi6
HDqlmXgTh4VDHdkN6HSHbwMNR+7iuZ5he1q5uV9KIX2pYE+fNYMgIIM+JfiaNeWOrxfjvSxWOQAS
NJaciLL8IKdF+CKso/JM3BHzOD0RjgkoVSeKyZhKo6GyaYoTFxEX1r5t1/pRHnjGwqJToMfrcxax
gFNkLhupP04JU4I2oT0XQj7BuraSlzjtaQysrNI2M1ywjIa4LBe9URa/EnP9oS6Gz2Huij2BIsWh
qcicyLDOugil0A8KzO3MSI4cOTawcCaqui8H3JBGj4gRyHlFFn0l7ln1kodS01OfU55wsdaFndfo
cVxrodpdejxRcI1E4X0Ks/4WIVXp9GqvfceQOByydZHOSNDmB7D2W7RUrtmypq2l3fCQ2qOWNs/J
uIl8xTXb8zCOVx4oWWVMwUBLryUa23h2wntJCwk6rauu8vS6bO6mtkrfhg7FlExYwk6LScACFSnc
MdFbjybHAUfuONe3dal5CikK7C2h6UdiKAYm1AW3r5LcNyQjRdFbr/GtRT8/mFrmixaC72MOcNbp
lE7/aGvFOEpDZx14F5GnxwZobLUb+aZrx4M4Kpi3h2ZlG59LtUi82lyIZYH3BSIxkmd/spTWb4bJ
xK44gzEoxgm1l2DgqYxnY3B6er9XM94UzYZJIlAZduMxTzT9lZQC8Qxes3eWUctdo8kaTOmWgL1Q
6vZyORvsR1nom6qcPjKmeG/o390yMn/XBDqAlWoI8Bfidq+FkeLmlhKRas1ylTUlKT5kg3uaJVL9
Va6ONbJRinNBheImIm26cCW3hnjFfsXNwBFfX/2sGLnY+EE1rZ4IWmxy84BCcTDMA4W+5QqGtu4S
ATihVuM/Za4jMinWlNeyGZy0hMBLHtCGOFGoLOmnCTdlF/fEkc1FfAAxmexaQbU+K2hRO4aFwkfN
6MnvK3kI9C1Ox+uJ33g0l167x6r1lQoWq5XBZItgGOVuxYiJfozkdXgH0Y0Q0mJgtxdcqTDbXWPM
IzrFibGmXBsMh+X82Rq15CGKQ+MiinMcVHKn3IVDxBqQA1+4S2VL3a+JlD9hfb7IIJ+4grmckARN
4XSPno+Kjn6/YFFeAaZCRZAWF0ZvyjP6M+k8m00R20mkcgKrSEnaQ3eT8J6qE/ODaMlOGQNEBtmq
kAYGg76bSAQEr9K1oS0As/J1QgoPdTfRopeJbQsRAEvCfaynWuZopiBKtJmgV3tgf/tjrqT6D6nx
vzUb+Icww1+wh386Rfh/Ubim/kPh2in5+oz7r7Lrv5JfxWvb5/0YENDqZ3L2u9cKtRnCA5QrPwYE
1m+IFxkC0Bn5MTn4aUBg/CYbCFqQUtNIRiH1N+HMRkWkfUyfSMKEJzJb+HcGBBrX9bM+XkSdw6gU
DQ6qOv3HJOJn/f8gTmjqmHQhGCtad9CX7rj26pWWWOZOYT/4kZZDxdLo1fR4Kz1lRgGqlEvmiuKg
PxjYfFxWieG8wstj7j1C84g+BDV5AeXfYkUl1a3QtStGg8nNQhCpfXYaV/i2jBSf0cEwpM1NeZ/V
Bg1ftkfSMdp08mqgj1hokrBhNlFUqDvy2lUrSL8zljUQv8P6KBQVlVcmG/s6BViq03AGxGKWvmnm
6hW5GPvNWMB3FeMbQUDiYIqkAWTSBD1MSXHPwO7CVljGQQgD/05tBtX997Vk/ydazl8enOCrurwX
X93/+OVB+Z+//hbV1F+eW/e9f//lN17Z0064Hb7a5e6rG/L+r4Kr7W/+qx/8b1+/f5UHErP+479/
VkPZb18tQjjyq3CMu/zPZ2qnYf4qPli1or/7pB8Pjf4bJaXKjSmjBOZBULhtfzw0GuMxplkW/8iK
sT0A/zlV08Tf0FwjQ8PygVgUuejfpmo8a4SJGjyGiEF5HM1/56H5Ycn8m+jT2Pgz20SNJ5tWgMnw
79eh2lJrcaQMkWrLAJZQQc2L1xek7llV3n42dW1tcJ0Cj0kh3TI6YwJC/LqXiilCSIldcszWwutC
4BJoo+QABZ35RGHxoXVrj2B+4oC/sa+tqH9PCv29NsKnqlVfVyxTccNpwNSS74qsP4hLOdl6nDOU
jrdWYQsBsi9PfaxZB2OJ7gzB/KaqW1iLWjf7ecX1RGIpID8T9YAs58KxxJ3B6Tr8aGZreu0lUgcg
Jif3ZDgsDravgYhQ0Tj30pYgpy8lLQhKzxF1EndUBWqk7gBAld3qmxEhdTFpX1dqJ2sX6tN82rLJ
qGKxXHVERxrK8miW4VvEAfSQydltHCpIV9FKQHXTxiZItSU7DAKTvQz1kFMM0huWZFID0znAovpp
xHN+sMBv2AX13SyFRzOesYtFCgiPqvggUEIJkh7RD43QBgQRZ52poyIR4fw6/HDAXjFIdFZEgQ6N
IViBuvk+gdy3R2B7mMTj/kCMU3TsevOt7lp6gEYrf1SowNDEtYa2U1kmj3G6IkrAT2hHk/FYbpIp
ugLLmaSwzbhA7GBKXxolD0qxJV/3hSmcoLVAtMAzf5mqhZEboYoOVM7JRcB0x3QD5MhqdW5dUp7L
CdwXrUu50I2ok3D8wdZeOFrdPimLjDyxWQhZa7bJq9U8KumSI6TiiCcOMGaG6oFkCtMxtXl1AXY9
1XXfQ1xfztrUbSzvebjIm4+FoZSJ0peFF3ADR0MoTUnISUUNiYuIpfG5nzhYqnJz30kNnetuPPcq
fc8KYIgnwhcgd2TxiXrxte0KUjN/JyMePYsEZKffUI5MLxoMZCtwIhcA14e4RDo1MMbjvK78Ghbr
oJOVDaHRlgpQeKwEx5xxgR1FbASEt360I2ewvFyvQlQ+Iurws4rOhzwTOdtpzzkddb8P9dkni6Dx
+hHlVFXPrdPKnOsKZWgfpprUYCU27DZUv0WTRp+knJ71TlXxctNrjMntsnNKfc9qh9dWiR5qgPT3
Gm68XRKRoAuPNTCRxrqLKh/kztyxyZe2ENY65xBDnrly5JhJ1RNSlqNO7GriMGi7WkTatK/dFiA0
maZkL60R7lJoncQhMHkah3k39soeKo+5sxYlqLUyZeorF89i3370OowbqQRtWG0/hChWJl8XmsVP
RvNNHKJPaFiPzHNle6Zr6po56ruOa7ILa7UCNEjgbKDukR+WX2prhsaq8kZXnXHMBlpJo1yvpxnl
1KEr0V+T/AkiAeaUrWySLaCvb6wJSOLoSnL4kEWkL9kzraDcT9QMZUA33Sta+pokk9ev9eqa9PuR
EIHjDeOayDsJLQ1roxyoHUqkSiNGzCqamMgViRwgU+gvWkuPCsGWQ4gGk3x64DuN4EWf6XhhR6j5
edcy9W4xOu0BtKXposD7nSrH4HBl9XclaTky59zTTWp51HRU43m82nLWld7A8QZlxFEumbHiapGc
8l0Ft3/H7HwfKrB1BJIPsFUiIbVW0bAnhv1WtHy04ZQFOIghZWkhCSER4VxNvYECjUfLAsoeNXQt
ZMAUEKHWx6E0PkaSkvIx4xGtIh3NV6P4Ydg855PF0HmKdyWRDl7RiB8rbXFctCQHIgMMCV3k6WyJ
HqyEYYE6LQB0RSDB48P1SP1MpG5ifGXtgAIgp31qKuN5ludvsAZnO0X4r4Cf2ZOAbHAII7jivyqX
f6ly0RC2/3nlcq7K98/ql6pl+4QfVYvxGw5P9PEGQm+UO9Jm2ftRtfCRjS9hUYGgwVFl6W8uFVX5
zcBbyGchk0cFutkm/6oF4kPyZuHH5fgXA8tfS7Z/wamCJebXWp+hr4wKSN544xgKZfkPVYsRi9pC
esBoN/Itdj0AlcdbzQWI5cdO6o47GqP47gn9uWd6fJi80i2CJIA6vvgrFHSUAsenCAleUTmBEvTe
yO72wv57GHzW7tSfXhAmHEYPV1u0Y/ogDu5M4sXlqfMAPe6QVnimv7anpWUYgHlE38nFk4iChukS
z5NdkfdkF+dRu6sTe+TCqEX80SVxfvZDhItvmjs4twNXcUs6gme5eRDvdS8OEjezGdzdKhNxsafh
iCVvsJ/I7DyJF/k234u8HM1Gn3GoT3ogB7WrvR4FN+eLCC6dwF17gKv3kfihN+yekNzfKzZqTb4D
gkbjSrdVOYW+kniJYYt346t8HpzBviXu0pOu0Mo0++lw+/Rk2efj9pvFaU/5vvPeVIe+pt2e2lNl
L4eMAat9LOzCfvEfHiL7AzHNCdWOV9yhlLKzpwZcET0jJKFHEdkorUc3Yd0kTuwp9gnINPjahv2W
2A+8V3a6792eP5td4xNum6079DM/2lfFze7wcNrliXX0Qv6bkzwyH4fq5ySkBaNqRkxslLGt3Daf
ayDuMd0d1dTNVLqMPjoHbNHRSbtNbiKnDrodWW/Xnpi6iL504cnXhNcOvRAVkHmdjJv2ZfVz13ST
U7TnPniaPTqYLmivA24LwtHJmulcg4y56aYh4+aGoafQOdlt/aFOdJ7s4au+SqhuvzS/uR0CzBpu
/wlhAab7kaY//gVt/zYjzhXworsLP2saOevXeNZAmwebqjRg6PxMZpONouSRYTJxmYCSIaN77Vu0
n3M3i/essvH+poz3r+28j78PrKDQHSlRfGYGR3HPPOrUvi5vROnOGBdzG5+thUlcZUoWuX3kkqPd
iK5x6kRvHJ9XFEcgiG5TG6huYD7X5/gkn5X79jQFw6Nu3Agf1gc2LFc04UlaNgFh/EI8ZJfYFa40
TMn6Ok+TJzptdmL2K2p+wX9Nh1+30A7oQtbBdDL25ewiAJdihKRoQT1ZOisdSgcb9PHwncOvTFQR
bSVMAw/DO9x47dRfO75Ghf3ggD65ineKGx7im3SfnhAYDN/DW76k+0FP1b65OR24/sYR74k7Ywmo
ZptpWPwiAA952BjbRFuzW33X3/RzcYwDa09rlDghwQN66QvcYNsJRvC0T2T23ANS4MYIlp3CCZE/
oLKz+9HWIdnSUH/hrmNAlTxL8Nod7dUV4C3fi5+pb1Pp2UxtdyoCNYcSgb33kxeGaNyP/cG/WXay
ZTtRdkQ/y7tDjTW60UW5ho8kS7rbEywqj8tznLmYZogZPRVkzJRO/aKxbhjO+BLepjfRcf6mM9j6
Ej4GRAmVg4mtU/xm3mlBGT03tLeXB1lxpd1yJsjd8UnCZLhg9/vVvSLnOX4IdnfmsUmO6bfsoh+Q
4unvBG3a2VdY8pZg1TFfiSET7HYnv95EZ+sdzTWj1/RGvlNuEos6nbrrdV32vSPdKmf51TzVbY/N
x54G+1PcS+vZvHqrYwTmC3TvM4N8B/HYh3yzV+4Cw5Eu8XflYt6MjuIt98rh0uzTHaaihkSqOyPb
IyJXn9SWF9ReagTNu8xlWfbe32PyXB1rL9r38a66OQCgdp692o7ty+J6Gucr71N2Cfxxum/yiV/Z
oqu+lO+vCos5hxzgwH7vDe7kx++DW9omf0LCnDd7+Q7onTedLrIvOZfSbp+62FWv64GXYCejU+yr
E2Mjz7xCGOSv0OKxa3t0GD9SePF3YE/qdn7RDpPLBfG/5xPBG2TP7DifWAqtUCc7668ZeRaH/jsC
IH6Zf381gt+v4tI/LdgmjnnAEebJ8OB60uUpmGaemhM4V451YH3s8XsqHzoX+SE5UwzDfGq1gf/r
vWLPL09WMFJNaWxV/QGNWHgFy5vbvRQMiz+4fA7zwyDXfCF3kR/N3J7iWf2MRGxAxC540Y0WvOIu
4jUgomKazOEp4K50jQAhjPuuvD+mdnq4d3bfBSYnrnzUj6b/iKTTJrQxNG3tnXnLHnrhwThLF7Ls
l5uEt2jwG5esymD7Fz//rYFR5Y09lss3Agr/6KF8zwqns4LuxEWZL1T7l+mE1g4u+mTHZ6t5W5BW
fhtVZjW07plbXUPv1nK1ie2LUK3kOkY7FSkW+2HOJWNDUMDRmn4t7JRxxwyedGem4bol/N8pL/9/
annp/1BGfn7P+1+9ldvf/1E3SupvJN9whiSf6IeF8q91Ix/B16zS6qRPLHOwpKL8i7dS0fFWQlCx
DJlqTgQ0+J91I+k4pqjLmiVpGm1kVfm3ul2/V6A/94gpFCEIgUYjQAmTM1ibX7td4hQVQkRIr63h
MUuYysqTCrs2dEp9IKFipI/xDun5Rsrf1/jGHB6HKuhl0ItLfIvsOSBWBi3EqcBW03X3jP84h+7Q
aFOr7hSUmqjHvaiB9p9yfFx3pnS7yggAtJe1PutM0rZvPdUP8hyQJuiMR6H+ROloCZDmd9GjPt+K
eWC09GHxYhjkapX7PmqoPWwmQqz0oVuB1CRFiz1VDyPI5u2h4o+MXHT1ZA9lDK8LbSgUMUn7lRep
25KZKnY3dZTR9AZSfYPakdSV9n4sqZPq7+vEKmG9LDXaoaL5QDB27UVEYwptmIyDa7RrNeWMDsJP
0N7MxYuZfdCyBKgQEUmoE9OBjjTRXSkEnGl57aI4YvYp1/Wp0u7FUA7i8X1WKpgNkUdimq8t9JuU
qdoV4RNgcF+qI7+o4mPUsN0qkS/N0p7+Nm8iNipp9CvQ7z1BY5lR7+g2udL8fZ5wcoPeNG6X5E1t
9mNMdnT1OkRHuKxoZdG4Zsj8W2D00Cc4sYY4G6fwk3UGbiOunV0ufknrp4ntx3qXdMaRreJtGa3x
8rF5oPooucHs8gBo28uMndZGXptlgdhRxBsvyAj2C4zGoZ48QYWlqPXnkE5cLgVhFXtx6oDPcq0y
h6+fBWM0XAlwYb1qmM7OfqZIzhArqD8I39MHr61Hz0AVo3BY6egEyLSjyJ6IiS2dBCxCtILi5r0k
IERAOj0lsCSP0xgfkrjDzstQdeC4syTHWpRpsd0rDVb6b1ihmANGTmlMsLP2s6kix3wT58SVKzJB
NaZ97KICi+sUKcHMcIHAOK80Igc5t13ypZSoQ7EYCJXozlYZML876cV4NOjklsgViXIJVvNa95qj
GF4EGbiU80OkP43jK2prwhjPeRfyQrkGnoTtO0bamzTQqty00+Vrtm12aAxEZZ8mn8bMlKSFXIa6
BnK9bdYK3YnVHdmXVvDeS4hkEQVfR0MCI/SujBEz4kaYIny00uwmRPOVymeRJbuyQD48lwtSCTJV
4oWqSKJum8mZQX5k3OB4dQTxNEr3dTZfi/DHlOTPGQpMs/5+gdFEGTeMIeLt3oZUPxGSFNwwVtzT
ppbz7wmHk654zKjEp7DwqR5X+QYSLPR6yV1b86Q26X4xCk8aSa1bZ18Ip6DKQ39GQTYqkj/ShYnU
myKMfQw2fBp2SemjhPSN+8p0+y8kAE7C50iNI5G2rRLDiTV7SikuM8uWx2MV362NXxkCTk1cJfTu
1E0ho7wtFNwKyh/xyRIqT+Zp1jFgjSbPOP2Z9aSr36C22iRzHfXu2BCplXf7NH5XLCRNAG1pLU0P
aEnwunS0Z8mb0q9dfLdxS7W/YET+9E39HSv104zix6r905v6B5biYCw4tbfe/5o/in12o1YpwfXo
TIlrKcq3paYpJr4gjCX2RVoI/22Kf/Jz/WPC2e+XoDKH+L3ngTnqDw0H4DyCOXXwWzLJYPqMTg4G
9uxG3Q2MnFT/INW1oBsfG57Wepx+NPlO1fel8NIY+zkEi3dlqRDlJzE58dQLy37WjpEZ5Jab6Ykt
6rtahA0zXH/q6PylcfIzF/KP5Cy2O3xctAeN7crpyPx6N0rcMUjIctTY1sfQ03MUdWc1Tku2/pP3
Z/tCf/gJbYYx3VBkRGiQyn79RigIcuavxDfzlMmcoYHWR4B2gsTcRc0/+17G370s6CSWyCiJsbGq
SbL663ebTHFGGRoPdiOcYNbfGaG0T7ppx3R1N5JNgh+EPjCB1qnyMtX4hzQlkLQ97lgNK3k2nXMD
4VpJiyZb0seNTwDkGYPHlpBKzzoSSCkBeS9s9PZil6MCTaMCXd9TzMPLdOWb0NKYRR5sAfNPgMeK
22o+AOmPLlP3KSE17bXlZpXczpzOM1au+aqKt405eAqnwWi5bRGOQ6JwUb4tGi4zxUIhjfnByJgc
cyjEYSDiDWbe9jbCha7E+TTnpPhKLCXT5ijLd3L0RPgQa2yzB/brAsneRbmHAbMQbqKsO7T0+jsD
1YRsp+Hs9uOFdrNcbTNo2U0khiRsiCZJnn34IIKaNmsQJDujvMV+zaoOujjpbJjaNgIh2wCzBhW/
fha0p20bNnADa5xTVVwTDXq8Yt0hunFG9b42yArH97SI52nmsLx8k8RTZjauvhXywsOSMkjJvy1m
cRALD2HHYRlg/VvfTembwVtAhKiAm30q32FU0vi/GtJdWlzHfoe0JuvR1EksVYSfC89RNroiIX7s
AEX13A9ETZmaI0qJOwi108mnicDyNHMELLFFhYPKJPgmXoJVWVw9rh2dp1WlaOtNJEaz21Uzq+eC
0ntC7HRqVFhJOk3sFXfuquwROj6YeQ8B2mT/BF+tjpObG+puVhNmggzKKiJmeetQHuKdwXaI4gCa
TMNzn0vHlQMUSVVWsoux8Oeyk4ZSYCyfady4MAs8hedkM6EQyOsMLQDRUx5ZYATpl1CbbbTsGJdd
q0LkCeGBPWXwHyadKU5QKohiNLuk4RLqT4hmvHFodoZ+g/yXpdzYbVuqglygmFO3ppDBW7EThdJB
Ru9Y+kVLvsFmuJ0zL0SqJqV9wK3nixnpJi+mxBhC49OGaKfMaoC/xBm142hSPC7xQUutvVYwczB1
G4cL6PGE4VRpl93dKmv3ufI4auNZUWF/GkQnYomLHs0YJZxJ5g8x710MaoSulozqFHgZr8QUbuJQ
cqThthk+8QhRfSFUFVNbFQ9o+NwxTOzJ8CezOyB3pYYhaw3b9UQOnal7ZiXfAbnz8nraS7RO5Pp7
Je70/q5usWEp7sSztfnMJ1BxBL4zlX5Jxol7NUUqBhq9kvexdUP5N5lfq144ZkxdZ6EIZouUnhrz
OmgAt9adQsVVKGzihcVGLTxoyfMwP4iKuBfIJbOmGKmUbK9j5EhlzwTvGoqCZ8C5GLpPiGVBp75g
tnJiK3aXaTrEYXS/lZTElHiDtTn0R8h8ox/Xn2X3XGc1iBP2jOyKzsDvh1cArI8Io5Cwi47eRPAt
baXbCSEKYBSgT6PBTtlu2cLf5ZpSU2OamhiOICHyrmyKbqzYgKlFu9I4WxQ66jGDW/UmZxymEFWk
LCjL6EoMz4Z8jlhmu/EZLoytJtyXmL17dfVU1NylObuL/FKJh07wao1nHjtXXO1L+m2h0PuKfCPt
shhzh+rJ8VMjxIdoi2eqsidrGj2CN0iC07ztKDFI+dUwIk9nLIj5LGgKPGFl7ykL/TS0LEWMQJc0
qzkHDRF2pFaZRAbNu9QqbCDTSkvdwrRZ13mMaZWSo86Mbs9PC4/Z05A+SuX3klpJAOGt6bnLTGEf
LtRO6VMHBWetJDe9z+dvGseephp2cwFyZrkTBD2A4naIC9omSB/EuL0VursmW/fkVOGnj229Jcw4
2SXrxFyRRgYzZRkm7KrMnlneszV0ElC9Pn8QpyPBnMGa70fz2Ajv0kQjmEvpq96VhJuMiaDBeYVp
sacD6xUqhHZaZ6vaJ65aNHc8tiLYKu5WGhnLDDWRb4eJ2OdGQh3eOhHp5gP7UMbJlukmKmZ0p8az
ttwXZC2aHXlJWXVIzW9STzPTPAyhdORAHkSMGGIa5WibP8z1MFo7YFmQflCby8ewf8zEHVw/G8cD
mYWj+DoRGZX1pyahZ2SUe00FrR3MMhCg21ZwCZeMxKAOMS+flPkekE4T7nKqAlM6GW3tAiR2GC/t
OlrQnfDVzS8hZy9qHwu1Z0fEVSaT1arZqR5MzdtaPtXb9ynyC+alNyGkM641b7ppOeEAwfypqTrX
ZMhOdY+m/KE1IhK4OUhw01oi8RkpLb9IdIb5mgEEm/BoGDWkwNq4CJy/+6kBzYWLcKzezGSXjbIr
zA0yeTKMVl/lDJt5KBQfQN9X+mXMXkfjTZLzR6nVHVX6XtBhWla/Tit3iRVU09ynDKBiVOkkpqyx
7K5vM4rjbPVpq4YciOIEfCQ8tNCDNGEPjG3Vwl1E5iwYVsCQYedAeXO78gNLVxpnkuHOKrs2typ5
lQyLd3mtQ8lwZ4lNRuYZJe28oQNs0NqPpUPLYqrVQdEru1F6JJ32Vq40byaEjzS6IGtHfzYt5PLC
c8NSP1UjcTeZHdf3c3cahsbGEoE9sz5J+T1UdbvHCGBOsWcZLxzuL4pJn6R5DOcvQVgunYI/h8GH
LKvoKbLvoBDtpq85sO1Li8g6kuCxhSLr7i3LK5E+aATF92J53iC5IbO2MBtcLeQ4/4DT2SmQWM/F
gL+R8wq3da2PdjvjPOH1mwvnoxjnlAo/Uuyxh0QBcacPSYVhiMGLuWaHlYG91U+0TEMPCSyucsBu
COUtwmcQp/P+EHSLiwThOmqPmXdX4RVqYDyatTzLcu3pMYH1bDH5yDwGynQKl6KycCoR7likh17E
lFATNhIn3pJTyVXYpdl8KyfPwEzSM18wyhTifBE2DCZ9lT783iC26WQSQsvQ1Yyb2ToAW2T+ndlJ
xmtRHCwNQaQKrkHLJ5O1oEAlY1aavRbrSeHEL4Tp1yhqYJZMrCt10DIVUrfQStG8xFuVonTXNJkZ
Foluou7gpPuIW9w65+4R67MaVTBQVQ7tlZsNTxtTcuhSTw+5U5kHCYpL7u8lzyg7s+Jc99cio/wo
Wm/eTq1z+Y7t4DK00Z7I89AuYhyukIGK4VvHkjnq+WEYpX2EocNUJ46rrTM3N+uCvwlCUKqve4tC
NEY+gqvC0ItvClQiBDROU0o0Xd7Qq/jy3NmQxm14S26Iy20hBCaTqT55j0ytcEbBZzHuxaMCSh2G
ih0Jia/qr4V5PwDzHCO2v/KFu1kNHWkRAxW5NR4BNxNgb0axm4dvnURlIhQ7deGoXK3uVD218uqX
Cj9vOOflI4cCuQbbvWq+mpN6O/pt/R7ltObHzXP2ErVouVTog+lLZL4UGSXlNAbTclbmCpdkl1+F
qb1MzLPWvgkSeQpowmlqfkDs7xZlcvdfgoZ/SdCwHQT/XNBw+erjrzZ/L791v6gats/6q6pBlsGD
IwMGc4L9U+QjP1QNym/YzzQNlSZda7SV2k9aTOU3bfsIn6hqiHV+Jv+JCB4U5Jm0s2lu/5vZ7fIf
ekegdFB2mltahC7y5Tb+58+9I4n0tBnECR2WuuGg1Gn0fHu6sXhS0Q67RtaD7MnUrvc64MNBqiLC
JDe6pac5yYoti/NA+3GSD6YeWq9rOpfPzTznk6ORxUuEVRkj7YlwQz6oyMn2Vi2OTsmRxf/pXf/f
NB3+wCnfXobGm0FzHZ4UefB/aJWI6mI2CtAuTrKr4tfKiLYPBz9t36jHAZUXzV1FhNhuEqxsDz5U
dP7x91e2b/BTM+LHBRBLoDMz+J1a8+v7uKHiinZCVtiFeXpqUzE791PCKbZv+tQOQ4Vohi4aw0Od
mcLOGLIFpqdwn0MG2Zc1o9IVjwJeRE52cXddx6y5ytbcYZVprKA2OxBoqiqpXtVhA4rLWni0MCM7
iapbr+nQrepZbSWiU8EZrL4GOvrw460ukJT/45cqbfOKP7xUgFMMTwxNZcawafV/vmVK1GWjkaFo
HJKsvsu61Lp0s0g6wLrWlu7H1TpfJtPCJ4EPxwRXVc8UYBkRrk5uWjF+kCl/N3DSgj6eFQsH8aZN
o47VBk3guJRyx/2TSxa3a/r1mnWTdiU8SEQ8NDl4CH++5klRx1zqYYj1WD0vkjR/ET230ktXVM+S
YSAU1cSI1Jrv5Vldd0YxcUSPeu1jKUYaAcpc5m6FRpZZQNwESFnz+pJkxG4i55seUfyanxEkld6r
1hbl79IWzaOK15WmtzUdILsNvqKX4o0JGCsNSzXgx9j4QoGTtKw7+uFJ1nxkc9+eJWxMz5msLN8r
xRLuGqnID0ZiDajiavlSCxt3GcOKhyEHiWybdUcEk8aVrGIwBMNU3hvaaH2rwvWRdPX1qRqa8rmC
aP0kGDlDUQB70GhgayQRBzeCgJcb8uDyrX9SkbicFfOBXVq/1Evdnau1LK8t2XOQFLHXKa0cnjTp
f5F3Xr2VK1cW/kPDAYssppd5OFE5q9XdL4TUgSxmsph//XyUDYx0JOjg+nV8beMaRl+GU6yw91rf
mkdENekd4CFNYIMa0k3p5dUOThKqRpukMnzx4Wk9kjW5bCkQ5fTTcOl51M0sOgORntXVmOjrPgt2
Y+Mg0QG8GXTmD6si3B0dLFgOdlOUMwqD2G2ZBeatUBNnl7Ho3f04QnDMRz/hmBhVG7dXBCkFKDUG
t6ym1ZIdzMaievLBm+yozLU3tacJCTG7M4xdgujBvNweGV+H049Yyp1AM3wpF0eKezD9VG6kxtJB
mwp6ZaDhPSJhd0qNJpuuVINehuiUqRW0iEklg5CUNpeT6z21hmXQPUt7cpPG2nDFRsCSh94Z0WwP
SnXSL1+/5WHCmBDAXRy56wNBG7xlCxAoxUzXJV0BDMH7jwJilO15JSX4vDLMTVLZFCdQeTKpT6DP
GUFervo/gqSufRYJoneiSW+CTIU/vr6RwwlluQ/sAL4jgmDx0xyUVkfbKOPZo1fQj339EGDE2iRe
rTZxN4md1dRgzCvRHvvNPl6VxQKgF0pDKTh0Lm/nTdfEFG5kGd1g0KCz4n4b90P9XXpN9ItERk4Q
LoaEYe8kbNVSEi/3oenkVNlG4Og/+nqSSH0C+QMWkr4woL2jyBP+uVuPG/qWHO++fkMkiRxMYEKw
urG8ufCdqa8v+4u3d9sMqJHphiJdooO5xgx4zc2/xFNFdRgLT7gPYgRETT3h3lRg3dvePYe6EZVg
KjmKaY2Il7PJcyXpxzpkP18Rou5x7LdIjXEysRlk2LwUtnEC3k+d9X0LiMcpnuypRsMgIGsBpg/v
CepA9FHn5h5h9iNhRJQ7Zz+c9hLJ9iaMKv++CWNqiEMEpp96Q7GOCdK58k3+x9oKqB8IbZBwS0TM
GFucNSSlvHGivDnXffcEuqTfhpKCmCOIjWy60CTdJET0PJtz/FMF3nRWQlfeJ0QzbHUQhbs0SgFC
ELqOwmSo3Xs9UX4z0F/v08Ul7ii32QZmwcpcx/IHOUcOau6Mf/icCPc73AAaW3WZUO2b0uGC1DVp
rHH3nzWD1dw4Tq1vW6Pof8sImTrTWXplVgiYOUX381ked9hrk8ryIAcZSAnHGuO6Y92WOhn2lWVX
392Q1nwURs6Vozt1Y2BtOIvCggMjm79TGAchsFYENGNpEWKZYtHUkJRhQLn9PqeTfJ1juWDONiNK
suCvEHFVnlOe0BaRL7p2xbaNXPiIRkfX2knsvtx1dqX2KMIHAJ5o0CbgQyej9qetr1IVboqCkwaZ
7VANOAP75pyc5pHqriY1uBtfheNF0vr44BVZ06HzHYuyDe8i/uZGCdSmBl+Z7tWlj7d8VefWkstS
6KvMcMoLOet2D2MsQMblASl366X2l4Gz2IxRBZmq7/idndK/bP3mEVwM1cOy9a/9VyZpWmSXXk9S
d0i64Z4a2Y2pjZ8xTLm7qcGUbyQaGWvVUzGJ68zFAJQ0DHlrDzwX6lsSfo9Su7wdBpSV5EsBoWIv
9IjXQ3xb3HCnJXaEczNKT237tWcXQ9n10+khrzNjTZ5FdUema3o+Fj7WncR9KjhTkwghh5vGraab
PjDUmVH48oQKbPiQlf4+zPqBHkzre5uezHvurYMREPd+wQjDjZKoAqCZHtuf/IbDfea0P0NOyXhw
Ruum75Vz4eDEOWOZ877XKQTZxHLBuLi0iPOIDCq7y/5MxgTWuuxGMulHG/hBUmTW2VwHGloUaGEy
zKl/1/EfOGwUZ4hKV7sxpTBa9eIhLHCzq2iuLzuT3emusUrjtuWDuR1gF74UZXSJJ2zcNrIpf7EX
A4YN/5oR5Lv+GaRbGop4F9ez33S4c637pIrkGTxYs15lhLviT2Qgz6pMKPtVHNTzzplOMn6Aq8KI
5bNg0n8iQjk/KZl7Hv1srq4rbZXf2aoCKcB4c6FBNLAzhryQ7CkLoBsbsqHYFlrFCDdqeDWrNhE0
sNIgxuXfkuucwh/+00BszjdtnBeXCsABiUByOM0iaouMsfqFktovry6QdTWWvzY8zD1ZHLh7kUYT
igKMvCpT87W2GucctB+cV29+spX7t+SLp4qg9yyNAT52K18L2ABW1uXrPBiRNGdkaHaBJ5975ZLe
RVfFxDIDBihIvW9esOhB+oBqFPsjckPgDNU2egYqjRzORY2kJW2vB8wOvyaMyVtCGZCV6CEFLF70
876LampQQAi3QdWGJ0FCNvSyFbiKY8IaeFEDRJK6L+7h6mDvdsmO32fsHdhfm1ge5o5IJJfkl160
AM/9aXyZuojib1UWl+SfptXax62D1WfMfitif9a6mfMnv4igBjaufOmArd+TSMbEP8ltqAnhCno5
XCZu3ZzwQSOwC6oAEgfBytRFPSoe2sd1ddbjykdk6hF5EoExQJYkxybce0MGX4H1v/wx1WQobyZ3
aM4E8xgx2dIy+AIWHnFVobi0wKyf4H7Lr1WWWgnlfREG2z60rWmrRsB9j4qu6q7C3t5uRoBO1PZs
U/weOorp132iFfyN5UqEvrqXiB5wGIbLZzAtGbd5vRQ9uw6rH1ivabBuG+W65e+OGDcsNq551Zeh
nSOqtjGkRa45A5GVgI751rak/PoU8xwW4ATyFPn23XgzFBOAR6J6EIaPs7giYc9HY7HoSxwm3y4H
9Eif4xUfWVpMxGETO6TbRU2100Cl7d3Qq3rYmBl7lPNSdRnjtc15u2aq9oNC8DJC17pgHQ++cfGs
vjPTOElewhEn/o10axIkAbXgJnZ7UWEuakISbiLhVx2C7bz93VcmBsdciyuIirjzl1vFTyPp3rbQ
YKxBPFRmjuS1yMRV3jGM4asLfPr8sUCwGHN4a/wNPCEbQvLsX4i80Lh0lqdXI9qrHELeHbwmuJw+
AL3Hcp4R9lrRxBbILvvxpnWWWLrWc/u70ciR4M4l6Ey2k/I5qUuGhhgnxKyS4B2xSzhQ0mxOB7XX
4fIPMousOdFjE5Bcr6PNDAPiBxlM3Af08xkOR1P9AGHQknBb+tWdVQWE3QoCzXFE9gkDtozlKThS
HkQXM7+GhnzabizDo9+qq4qqcJJADkLUN95kDSeiLoMFuJ3ioTlptOVcl+wT6VqKAGBfUQQQK0YT
/6HnGMG3ICp5dWOakFjbWPq3LL3g2zRPMZLwmWAHdhSj85yFwnwSQQ+ahMTcsdpBHOtvEkoif2ff
SC6J8vNJ9YiIW6wCBmg8YgfLz4Ci0ycHqx/cFAH5j0D1cDh5cii3qdtmu0DBSdD9NO1is7g1m1k+
Z8gWLp2pISG7EFsNAuw2qEcaYMY8XMVdTGSZ7mcEwqMXPthZ2oxbEoURA7YCiQGnqTM7y6aToMnS
aw/V4W2XWfJyDpZMq4zqKair5gzEldoOQbCc1HQQbCQ7iZ3vhd6L0DXeM7tCaFcD5z8X7QSQPFTZ
b+2x66itfRqbQXJhT8TjOVWXn8DjpUc2leNlHrYmzkHQh6QELZ5Gt22E2hV11f2YW7zrLaDVmO6B
YAUhhhMlfF4TODTjpd83NWRTH9M8vSdcp+uinDMasHE4sYLa6tyqWabBrYjTJJNIltxKNLxtEXZs
J1wRnphjgbFPG+Mfwt70RmaWOG2Aup4J4OB3iWwskmk4+Z+Uco4uZcqXvc766Rusyyf2mPdeHKGu
gJNl1BUpTxPIiKxr76TtUe2HEkPxp3mJSsr2rUedPWbEX1cjGynIWcatMRCyOeJ23E+zcRsPJhoM
WNVrsqYmWhNhx7WWDAHLGa+jtu/OyzIpr3U+jydUEfyfdlxYN3kblPA+U/s6ifxiK0GXbIUDk3gg
r+FSZ2l45dLOuS3iOnmkBv9UleBNbVILruyiezb6kAK1U+FyMeIqWKlEqQ1+XHUShPpbVNbuj240
grWWUfO7UagP5tnXjIMWM9LsDj4bQ1/uLaPakVhJ2gJOmds2LkykHORdEMFue/uysyS/vv1bFc4j
fNnLuY1h82TN9r/ox5ZDAoh55Wj/isNLtCWgBmkJGcYF2041mddmujBIRk5stmheNB12v8PpkIon
ON4EJJjVHYEP96mRPMQx4j+o1FZsPr6exP5t+v93pfFf2Sm/KBc0Korbg//5P/8vkQQe5+cv6uBl
MzxP70vg/IF/lcBtkqQcqg0cNjxJpURywP9XCVz+tysx7VF9tqB1WL5NefpN/JRHsDM1O9cjvX35
Q/829jkEWmHrozBOMxJYgfePBNrv6wBUBJFkC8J5OFeTBy7Ewck6dIHcDy0tGrLtzV+uIaobt3S8
hjiQhUjV5m1+sbj7j5RRl6LG/1Ukl8tijqeCCsPklbqwVCzflB9m25tMq5ldZhujeGSrQ847sfen
b36Ff4/Wt2I8z/7kMotxEow5RVvifd5fJig6owZ3h08xzLsnoaVx70xGcw2WCS41tRbrwW4HVLi1
2fociPJW3kMX1zS9a40VpIxNdgp5TfUdsLAbzCv2bqXeNp0V/TJf35DbMFFssnFsrbVWLB7oI1WY
o+nNxSWpAHML0JU0CiQmaMp2HlLih5RKBSfurEUSJawevnIJBQtHx9jJFEpehkG3tyMRLpXC7rep
VI6QeChBTy95jc9JPCcPQRdjgOaonUbngy6Gexj/gMnrWJnfWh9LOSYUirYrzy11APR1SFmzXCfv
wUh76b2dJYNYiZCKM7+yGeSEi9pZjqgnjb2TWQqEi0Gc0uHWXirX9TTqbEtcAel1QmXR6VRXqiTt
gTacQT60xkDtIHXOozaS6/8qssrhnNi4bO9qeVOkitpHXg/leTqPNWCmNuZNKZMo5o1po17bfP3L
L8P2YHzBpEEdyfg28UYcyDB7k0gToWi21kSCbLvQQJLsNFhiJCdshTbnyEiT7ytUrwOaD8in/7EM
N3n4HcV+GaaEDVobTnlFuymSMvOQX4zojB3QowDHLDKd2lkad0Hfku8RsYeL90TjuPG6s5fU5FqN
kdwUCCS/A4aLX+w58hKEqt0wnIA5EX/TCajeDh8/0YSQvxYGdm/d9dpHHBHEbKGKVGsbjS4c5KjP
m3A9iHDRsYdJiforM+oA43gVn2aU1Gl6ezMnTjuoUUDYojS+6R78AKaEIIDTVbfNWZoDa1073tSF
LFSRQh1SItn8xz9VAKIEBSv/7Zqv3/CbqSCYBGhXuhYAr/p5GxPJtFfZaOwsM29PVBWIy6+v91ra
PBgbcFygw+C3pmZtHUwKglMaeRuR2CyxeS/IFJE2O+xOjKAarjTHIqxQS9qQD+35gfNQhPiaFhr1
o6D6Fi1JSF7qUMBBJwcBVaBvX9HMHAD9iaz+boczJsYgL00kc/wpWnfFkcH9qrZ9/wSAY+jjCDgy
Hrr3Zdp788oiwsqigigFOt0lukAdacRxRcb+sxv7ABp6O4U3mcp7d+soE9FtOM80SBT1Nc2hBVwn
2kYUVxsUkakDhLfF0FGWC5OGWC16W0WtEb84VHTO3Uj6A8izEJ0VzRnrOlejGSNn0siBiCOmFPX1
77NM/QcPJwRtKg9TC4p+56Ay7WpJAj0JKZuKR78EaFBsCSIoTua0MI+8SPG+b7l8tb7H2ot1nhAO
CsvLMvXmRSL/8BpqmAZnItNASZeOM1Ki1CPixdFUTNedMQ6/ndiuftazUue+C4KOlLElLuXrp/64
DvtL/xlXFnnL/+qTv72Tsp8RBpM0t/VqUW8jDl+UhI1lzuQ4hPhfEjdVZcWRq74ugO9fNoF8Pm1j
sAJ0IJbIvreXbYsorXOvRfLaT022bnO5tOjaCntMaMDLNpMhTTcO5/B16aUYD/oUjjZpa468gEdD
+FhndUa6ITp4FgiRMrjgTVDipEqtyLm2Afdj+BQm6s+O1Mfwgk6IBcTVCtlEo3yJnsjVY5aLgfCf
2yrK7JUfpjlX60R/TXAjINZMs2qdNaWtnpyYaQhA45zMWzCUBA2RI4WKClyhYa5G3HDfPOEX5ak0
DAqD2eyZ6jaZOnWCNpVK30COFJlaAm1UnqBxzisHQw0z6rzXASCyldsFI1FWVUeAwdc/8IcVSdBp
YR+zSA2IdJEHG602nqMwILF+a+V98EcRyXBSz0Kdj0kcIv2Vx7pyn1/PEfys/Lw0Tt7/siPLggWt
M9sqjeHLa8CLr0ggMxATt3IbQ0StjwymDx8unSxUFK7A9eB5r2Gqb8fSNFqRy3E4o6o35nyusdhP
RFScGzIdHr5+ma+JjO/G7XKthaCFAoSukLfcy5sPNxcZEQjsQ7ZiGIeLsVX2vpPJRL5117VPVdCD
j1CGQzG/CKv7OXYR/7XxEHOW6jvr75G7WaaJw7uBC8yqD8HDpY/z/m7a2KU73VTZlm9VtKcZp7sr
XBBUpp0+vagio1yXSTr/Hn2iAZXT6EfLwU4+t9D+7UlEF2Wj6n0RwmE+cmfvXSJMcLwn5DXcm4c7
1Hndtrx5TwZE04HaOpFkowrTvU5LceuTyoZbEcIl0ox0ghtRD6wP6wFgHtHEIst/Qv1WmMirYHbX
4RSKZms51KjXNWX7GzNWlX9CF4a8B5oHGVjIyTOa/de3/slo4ud1Aa4haVnOT+/faTjWc2IPCreO
MeHVQal7zjds3plGXf7jZQB3i8vLkWiA6AQHB9dyW+1a5ogJJbO0fkT1W5wkMsqfJ7peV75so5+x
O7unVd7Nu15b/osqSnmkH/3J97qcDxlE/FzsIQ92JbMnR8xnyAQTVlyaGKYsHzo3T/bk4mK8myMf
7uHXr3gBxxyOWx7aYovMNBHw3b5/x4lp16lBGXCTqZimU6vzRZZvSuAbBcDix8LO2+sozDIyQxyj
WwfIpLBhuvxq2Arz0VoNQe+5m6iryeAesqneTZ3FKlXZII8IKpg5OFQmJZcix2B35O7tT+6egzDb
bsd1XfvVw/ZmbJfwCpcZx9uUhACNKzWXlDjdsKGuNYQuuKW5qTwiSgi66TFlqoU1bNq94ICWu7+o
5Rj5zjMHG7VzMFj9kdvzlpd3MCmwOVuCbU0O8pBz3r9cWUVk1Vc9VByD5LizoWkWNnYVDteAXRUe
XkbjjSMLwPi9ORjnQ+dLdJqznTb7MfHRUcfEli62twCLftLjGQVzB2eTGhEOT0PEBmkJbVNdEUCn
IOykRfPHGAV5B5Vh46xprRk1J5110W9NJJPZSgdU7h8JpRnHTdfF8QNBUBWuOq7Q/xhQccSXanY5
JJCZkl4RGjM8dHC4fsncz/6iqCLLvGYfj30XerJadVVuW7vMDLJ5pSsjZcHFrUJySjDfh1Y//ils
buzSobYqN71ntIyXPqH3TMN1gYY2+A6WodLcSAINkc95/Z1O6thdF7PTn2ikUPSFwij/oSrD/Z3a
o/4j6LmZW9OMAd1A/c6eY4qtAHJ0wdKGWbZVK7LKMgZz609Ypeg4G3svjEGIqFTeubID4PH1QPzk
y13UgyYfECUexz34oaPIxilrVcTJOKa+VCHCNGdx+qaxLojBGaz/YLpidV1i4RaxHXPX+5HVVn1S
qCk3sOY4zT2dTQz1Ff1q4qAsEEmyZxs/efaOI6j+5SBA2MWido4sLZ/MHXCqUG4i/QeJaS1v5c3X
x25GJnD+jQ1lBLnLqrxZkSjonFqjrTZiCn6Pk4rvhMaIXOs4PvIOPmyXKT8sCy0LHIubLQ7euU87
I0gtP9w0A5jARPjlJixwmLeIP6jJT6c2ISxHZmi+jI+fNJmlUHht/uJvDuZLpzHASxq8+DgKWmC1
EiVgue6Kmq5FM2ccmThadSDF6eL2ZF7QAlvlpmwe+iRH6OGPoeeSSWYa56TawhaBOm25ZL/7o9ya
s5IPBi2AZIP/zXwp04z4tgInnYYBvhTrZ9kwB9gxRNp1k6cBHnzY9ie8XGWtQydQdykW9HhtJUFh
rOvcJ9AmyEzU2XQZ6wKfdzpjGIiFfhAOBadVkY1QmCJDP5a1L9EEtvltC0D3RiOUIEHaTyjSt7Sl
xb5qyvCWsMMq3nvGPP92mD2zteMM6ZXsjPily+wp2Yp0jG1Udgk76aHNCN0awsRaZENzdikGk3UN
EQb4FPZ1EOIl0Rjo44J5DshBiIefMDJBkwNSN38CpUvQ11tpS9GGaNkXsw4htBAk5JOOUoz4HHWC
dqV1q+5u1iKt10AP0LmmIDxXVq3Vz4pmqOCIWqGd68DxX2J696F2JimefQ+d0HWpwUmi2l/i6aMR
hAaM7aKjWEa4t7dCLUCYfd26AktNHyKMcTs7u/DLpulw63jGdxWq+DfJaHlK4oTpXqVTUX13+oFg
rNgs2z9mP+ZAqhDEndCbdP6KFCsegj+Z30xx6z5WXRncNLKr7yG1D9+mwM6rFakQxAclcVqMTNiD
9OELGoQII1OLSM62cDEkPULetUZkDN6SUhflSlU2TzEKKb1TrXCddUvXTK9tVfgPSeHi2p6TyriU
DgLQFbnDIBBVWWIbypMgPXPdyTRPwPcn4MqcgSzpuBCn0sdSsnLSpVYZDUPUPf/TeRMfMTnuAqsQ
WtrDXbOvqGzhofc25HKAfahCchq6kjTwGAOKGUC4+vp6H7/eRYGODpZzGEVB+2DGymMM7drIWZDz
ymXOsOcbh+X2VgtiRb6+1CdLwnLoQtdHfZ7M+4PpKe+z1CmB5qNubPxvys/SK5+ouXXUIIqkPhcc
WYI+PhrtBcqPyL/pJ7DRfz8Zi94mYtLRKM/QIK/9vCnOiijCEl64xu7rR/tYM3ltZbBnhLiAcOhV
U/9m4rdUZKQlNtRNG9Jwwh8YOJfF6BunQzKROKxa+TjLSKf7YlDDObtaTTBkV0dHHvmTFQDJOy/X
pEnCmfNgEbRL6cwy6QPaxSOCTd2IYd5aqaEp2hAtFG5F2xVwAusp6v+DS0Pbsakg2q7NLbx/21j9
BNo0ErzjKc3Phtztdpra3+mIMuVszifQb8aYHjkPfXKS85HXAhUwqVp+OA8ZjR6ccswYUqNlD/uY
HgILH5aDBNacw2IQVI17nfcdKeZBq46sfZ8MaMYzz8oNcBOvK+PbH710BcriEps+mtJfqmlRfvGC
136ZoCXoKl39ODLM/E82GHSmTCoJsCdB3x+MaWS4xE7MNQAenHRqJ5rZfI7STiMtaeZmOumDafQ3
YFSiYhOMPgIKESN9v+0bGy1WIEsKd+kEQBapXvk8c+TSa1REyKJ9c5nAiRdkDUynOcrXGW4OhRMU
ApEXNskLeZycE9BKV5eZzTK1UX6LcZndfrkdaAITN4+Dt9mRA+J+Nz1rkQ37pJWuyKsiwjZhk0wy
XJLhnZrL9KnEJtdtmAEDmwZzm0yrocLRsZqSJQHUoyKzdaVPmTVQYUt8lD2RBdNFGTPzkKCdNgRw
vTkfqNMpyj1YlKcwWcJrhp9D4fr0zwjiInVDOC0PFLPeAUAvnz1U8nrnWp3IN4bOnGaFEp/lbYxS
rGU1voolk8NfFPxTfV3EcbbcgR8ma3C/aYfvyzIeEHZVMMmKManXed2GNBK62HhmBWkB/RE6hX5t
nHEkNjAu2lVlNq5BE4PkA/LgnbvGFslfNrIKTl0dRdG9Ssw22QxxWP31JwVhL9NZBzymtId7t1Wp
sUUlMuHM1kLW+N+Ie1vlbYzbM6lyBWhQD010UQ2meZuHQdVtjLDTJwM1QkoVlAo5DjZpnO3n3tN/
AiUQpJnlaD4VtEwoX8oJiGXJ7uIsrCGdrmxUqiCH59CiZ1fbVf00ZvXwi5knIb0kzXS3RmhYndoV
exYOVmgxEe3YZQNGmuw8Zh0QO6mkMb83yzLPru0pJpCSHqIbbUiK5J+Sq7CRF/R/ZnJNo0S78B+i
0MLsXwJoQABDzpnZIoviOSU4hdJSPLMT1f3PIc/yAjEoyiBIyp33fVRLRnimjIA1ny04+TgItoA8
moW87e0GVYQ7GOOLihoIFL4hxl9k/Tq/yBrGg1kRI/KXzZnjnfmIRUtgIZ2nTjKkYfWZoswDCLT0
y7/2PBO9l1B9uHAs5OFrlF/s9JsiRKpbzHL6ASt7PK8cs1AkVdkIsZAaJU+k+MhfYg7R/ye1wUyk
3HFJdazLpjuxVO20O7TOoEI8qMUCsYwzw6iaemNbO3CsNoiw0VYiFo3aNe3OckZeJgwHNEM46E0D
jhx+R1oUD9xJVm4sRbAj9OZ5tAmMbaU6bxIq56DBW2yIX89HH5cbgemMlgRHep9kjYPZaErQBWU+
ej/VFJRH6hbf57qizxrBz5iSUx2V8T4t9bHl9rNZ0EYbQE2VOp58dV69mXixRDqjPy2lKXZQdOti
D4xrLwkJazHxGw7NAq9eKGZ5T4KpLCnUf/3gn2wtArx2AYVEDAq+f1Ab81ozaQ0UqmSEOcWZ05fi
MgpniRI//vn1lT55xeSg2z5rKsdJ0hHfL6tt1erIG6W/QW22HDz6ot4KojR/G87c7J0K8WM/Rc6R
xfzj87ELxVYkaAAJopgOnq+sdSnNzvM2g08aEUvDROlgLG9n30yPvMqPSziXohZEAgXJD5Q13z/g
NNoEcPYUrKzZLC9TFwKKVVDtaVsbyVnOG2Xj7XbfdZIdWU0/eUibPZJ0HZyYnvtaTn8zilA/EsXb
mLxal9xYs0RSP8fS/zbzQo98KELyFO/rXqiZqIQEFs27RVXy/imdoo/MTpLBaLRZBJxsUia5jG00
0aPO2j9ek0hFVqXnzuuGc/KGbUU4bLnvNl77c2U0AJ2jvlxPsZT6NI2L5si545OXQc3TcnwaqLbJ
2H5/gx5Jx72DZm8zpMlwaRH2eVJkRruRQX2sv/bJkJb4MX2Jyob94uGQjhOnTfpZhhuvgdhmARTZ
IHsuV3WNkLloLUh0jSJC8+sP6eOcIXDuLc5ayRGEnvr7B5xsN5snQq42Nv2uaJ/7FvXsDJs352lD
jrhFDPAKdNiYZa3WvPUaU1VHxvpnL5njDz0mRkPwYcNIsyAnpMoMN2ZS538Liik/iI1D95DTKLz9
+nk/ecs0wm3LcwLOd3zI758XBIUtXZIBIaGQ27OLx6CeVjGTNWnLEoSzQgj3zWnD+sim+JPrUl5m
rnLxmfI3y5fw5quqIkfW42T5G7IXyap0zeRvydEHrGAOlreOhnavyGT/54c91iGTM+zSHhfsj99f
dnRDw63pn7JowoaHaMSwZa9FrAZ5J+0RtcQncxZPSLGNLSswtkPraGF6hq74ULYJhXV8/6aP9kR6
/raPJphSUytPbQdh7soNGkNtv/5hPxlEHp5VInI4dywVlPdP6qV9LBBgxNto8qP7otfdKdV989LI
0Cp/falPfkuO6axzEhOjzUz5/lKp76fon1DriHkqxYUtKwM4k885MqeQDCCI2Ez0whBFvr7ux0e0
eDyH6jEKBHBFy///ZgzVaM99x6ZNK7Tt/fXMunwyfT85xXfonHx9qY8T8/tLHTyiPeDFHix6pgpj
B2jGPAHVDZX1n58VLZpKpCwhKPCZhQ7mV8qUHSk2U7pNiri48OGuXBd0vC6MgrhAD5HZ7uvnOrBk
LzVgSxA/RiXAl7ZjHSpGOk5axHikGanwNSLZMskDvBA1C0219WZZXYWqGe7rIA7GnV927S22/uqJ
5lqzD2n84JIzhJHsCmpGMYKxpCAjfQDfUU1ZcooLg/bt13dsfRxtyC1YHznKOwgTnYOZgyMPal8f
CXvck7J7VTZR9hgPeIiua+psNGdDQkhwgsmg3ZLvHP/tvJzQTKPJ8b/3QVak+4hAze8mAh5A/mUy
UPatS+9nk1X0O+wUsyIUu/inaen6dkQrlMCnhNRJBnjeP+YzsN5Nnksf0bh0oNL1KpisVWXhAT+y
GH0ywCliUzZn8AFaWDAPbwe48HKbsxAEFznCHEut3L8a/fQ5DKX18PVb/WTngZBn8dIGRDSaweH+
ingcL/eMNCJ1pxx2A8YP4K+9f0Nckn1FLXu+Kc16uOs4Ml3JEhlL6qhQc76riFtPRQHKoSC8iJxY
mjlf39snPzigCYjLbDGRCB5SA+YKg1SlFD+4aIp9E0MtCqolardP5mvRsvNUzhwfGWavosP3WzE+
Q7FIJAK2f4gh3797X/VTghmbdMp+Qlwe4Cu6VGY21yRFDdi+0kLUcm3j4idgnGxp78GJIjDuZlcH
C2F3zNZNMFBCCSfk6CvkbB58Olvl+7xzo2D/9Tv6uG3hcMXUsRQxTQQr1sHdeiIirZYaB4aJZCvb
KQeqWo8ZHCEYdP6ZYyf9ShSdrbeyCJIrzobBn69v4ZMpklugrogWm3+/jrA3szFLvJ/6IkKzOcf5
riG99g8mvvnp66ssE+3Bz+Kx8USEuJwn7Vfy6Zur1PimZDuH8baMZlLFskEY2zmdyOjwutZg48Bp
/+srfvw0FombL6mn+Whz4IW8f7f5VFll3YB+M7upjDg5V9mDM3v1JQrpcIcDXdzEqIP2zlSBKaHg
BjIpcnDb6tRr7oc4Mi/aWaV7JehjfX1vH352+KWUM5FI0swEYme/v7U66cy+blxnC4yF0lHH3v/7
XODb2JrarsW+HGss3Gw0or8jdtQQ+qCLfuXrm/jwfXITSIUt32RbFXDYfX8TU9QaeV72QCTIXkUG
l8+nyKkR67QGEKaeZLko6ZPt1xe1P3l0fPEsXsgYKKseqnNaKxqwmycEx2ipqaNJCTqYfStwf5zg
wFODwk3sXZSF9p2VhvEf1Jb6lxvnw8tAXhfVNtuv/05E8zG92yTVAlj3KXgt3uJnqzQrE23b7EKo
brPhrzcgkWe+zxoiipOwvx162dyyiVVIxZNpwOKVo2xeY3L3974a8VFmoz2+OC5ZZ1vdRuIm683M
W89A3efTXiZA5kiOg2CZuk4BwToL4xt2yr1zlnmh7R7Zv3zyGwEEQhPEV7hsSQ9/I2n0pGk1DUE6
SbUppry5boFF7GAckKTcxjtO1MGxgfFhRmAGpfYsbP4jltXlYGDo0ZnqstLbWsT6pKRqjGtq9NCV
fD0WPrZVlh2T5QacFfmLNez9hbrBxQUqZp7Ot8VlR99lbcD62MukkdvaL2CWBhp7WtxgKHC6ETTi
KL59fROfvWE2wNT3+QKYBA8eFomYXfseNM9GmGoJhSfGpIIGOk7axncn6xMkxXF+5NE/HDH48kxa
c9QMmPrpH7x/coFOCNHmqLdjoe3TYsaMkpuGOnXjMNvG2Bf2U6Ofm0KbZ//0cRddGYINupCwNw6X
x9ioraJLBdFE/Bw/LLpJ6xT7tL0i9yifN6GGX4lX25BH1uUP8z8PvAwoJmT+RXjX+wduZmzqDnyp
bQ7B5mokrXTfE2Vw2re5OB/ypHv5+jk/qiWXC7L/4PW6/8vZeSzJbXTd9okQAW+m5ast27C7yQmC
VJPwLpFAmqf/V2n0scUg416NFAqKKLjEyXP2Xpv+z0e1hAidXHa2mvdV1rhmJ+oO8ltX59NFNJH+
TApcGHEtumSLF3ICwJpIczcpzXS+8oW7/OWG/9eWc/k9MR0wlz4fAakfLsDgkMXJN2WGsGpI4d2J
XARgNKduKcAHO8DUSytQ0GB9jPADl+AutlHfhT65m1MONpPO0LUrAEdcAb4Kmj0elVltsIfmJHoB
yXM2rJzAb4HyMM32HVv+sC16oivE3vW9olL86oRI/SmxfYfeUysgDxd0c3eTdimHm6EK7c282PqL
s6DEAEGdrISJ5cgDG18ZOAShy49qlyq+L5c2f+axCd6CQDcEXShwEa7TaHJlZrsC1wu9Aaxi4U7n
eUBieBzJXnjDcRHdWdUBz/QYX52IErzQiSb0mnssGQH4wqkd9Hsu6BHuFVLeo89sgtwmdMNM/epm
yqpnkWGBT9oKRElfqXIg9w9oyZnqmGSHatbdOWB78LlXBE1eTEA2OOEqQBy0BvLiSV2X5MRAF356
HnXmp8mEmPbhVCGf+/NDeKk1fyl6uOcxWwAWcHqDaHZ+fejHgmmSqsZhLxyznhAtJTjga0uKe/hX
uE38mzeMDh+NerafDMTcD1tQ/P5Yewu/g3vkpvJtdcL+S5v2ILhXWDAzMEEn+c4WFRLqoiv9heoo
8J/62WnJyBxbgqWiWa/oHdvB3Q52FT89X+bOLnUda66XvADSSkM1OYuLNvGqdVwN+7rvO8Tkoob1
gfJ8fcYeCrNRxCYOiZG2+O892fRPdesG5RbgHC1BrdmW7sA46s/ZHBOkcFHgp5/EiOR9r6MYykOO
4EfsJjfAprMkuHfWZR6X7epiwCKWtmwJu59bBFChWiKYGqIU04kNb0YKRjO9t1UPsqrxF7DbLXLH
B88YNwFk5BPloGSI/DDKFudpYCVw90lRDjfMOQvUfUA2pqtksp3cwgToceny3EXbIuqGr40jUZkt
Mh7wEcGBibeRipNTNkB5OzSaSTRrTlRQ1pYeyDtUhuFWMG9VO4OrOt7FHfvCQw73MtxbkoVpDveq
P5FXXECU6KT3XiXl1L2FxRpEOy1d2sK0k91zvMYLoh4d1XBPY4ZBmwYO+zvlzOjvYVAVt2sr01cl
6VTxd3pVeEeE+hBsQ1Q48P5DUgwfTDGNIKllk1wgHpn8gv4+XJnhBNWP2W+m9Ek3udTH0tRzjJSH
LPNNu4gQbxVzsOgKuEyebTHat8VBlDOZNEsBueOZR3tu7sUq1UNbJF67JzER4ZWsM8uQUI/hYa4r
RTghFCB1m3lF86LJ4AyPSBVGcu+cGM67EqAkqAFntXXzEJit39Cd23htTN88ixz89sY1cw0koINe
lY8mp3TkH5K7MkZRx2xsLN464lWI8KpC8ZOZY50eCL/GUg/0M/pWNTrTdL49Rpx5Gdi7Ik/s4zy5
7ptAxDGDVSiIolB+Vr1FzlAXu0jP83PjacxFXrPwo+acWdMWz5u5Q95SfI9xT1w4Zjnxc6C/ivci
WeuMURXyqw0e6CrbhLEnh4e5aEX7ECyx9TdRvaKllqIJdnWrzBusguj5z8vOb1aCi8EFewuyGGps
/9dlJ5gEXwJ/XvZ0GNWjImTmbPL+PcVw90AP4W8ao9/UMpdW3mVIyKiHj+2vhyuiqTdtGZBvnfvg
HZhyXKhZztTQf2iWPaKa6YDfsz33KNb+Ej3x8djZpQ+NlYbxZIwpLP5QQVauKidwEMs2xmP6UI2k
FuA3GrdmSphZW7FC42iJuRtYev98kT/EhcQUT3GYXJr97GZRPP3ntHshh4EiA/Rf6n1b/KH8kecq
NjAg5vAwySgAkVIGYO87YV8Ug75sU9CZuANihM2fFTeGmEum+eOff9jHgvbf34Vk5tIVJL49/nD3
k5QhhCPNQjoUEA+06KhEcOBWu2Lt0avOY7Qn3QCu0p8Pe6lY//dbx2EzkmhwlDE6DbOP0pUkb4hG
KLkccZc3r+QPkz2hnHAMdn8+zm9OLwuZXCKCjXCxfWxa0xaZBA8Dx9FufWxDgE4bKukqwMth0s+t
YdS1cZxl/f7n4/7mSbv0lMC3BnjV2MD++pQ3GVkSq+S4tiiBss8gsTEcEwFaenafWS9j3UlhNyPE
/ssO5b9XFufjpXxgHJ3ylH+oHKnO2K4mJVHKdbLc0po1T1Ml5788zx8XDfYCTPupl7mqbP4+3r+l
rA0nzjo41wVShnkNT3NUfbNWrqfygvP88+X8722kJOdhoVPHBtD9eFJId7MlCOlEVikuTlrky3xo
fFmc6iDKH3NQs1fCqce/THY+FmSXk2Rfi/yfxjnP6YflArCajucIkaidG/9QDJhChw4VFB+Hv7Wf
fnsoViTmczT42IH8+rzIECpzldYS60gWfS8Hnb+DfvPua7air/8f15KtOq4w77K5uDy6/9NbwxWh
uNSD3EZj4CafO6qccg+gkoyHnvKDotO01ZFGUJ/95S7+9iQZt3IbaXSzGP56ZOPwrQlFw8uIVPmI
+Li5Jh0uOQZj8jdb13/fP4QKgH555zlHLKy/HqrSIzppf5i3ucrT4xhiJT9mwq7HgP37j6RwB7Rl
JkpuQyJM/qLS+E+j4vLcAFS4PKhs21nePhx8qEuBlwPSkhBA+7qUfCi+7cukt6IY7StQXtUdCorm
5wid/s9sYbRA4u2ivac/3+vfLAaMP5nXgbBAm/Kfe52XjdK5TyBwN3f3i2NygORtnwZ/ubO/Ow5F
BPyVGMNw/HHrUngMFhCw8kyFnbgufAebk1/Nhz+fze8Wnf89yuVX/M+TC5+2XseKoyQaDpDnkV2Y
zjm62QFlzAFO1/rjzwf8t/b59TNFX4XeC3wRrGdoBn494sXQ6yBCmBFmdP5zW6mwBPDmJygTUvtl
ZQ2+whMAyl2nKjj7sZE3bRZUj13ed1dJGZB0/Odf9NtLgDIGNU7CB/SjsHbQDvYAPGckGbfzS+wM
7ZWhRv8ypai2UTGE8i939nfvLDUQ/UReWxwdH16kaJGdoK8tKWSd6kS4JIS7kcmlpH1x/vO5/fZQ
EU6VmKk8bswPF9vKxEIGNDNFCEEtNunbc2lgS9We+tug93fLA3tfRqK0SxFpf1gD485Zalmgdlzc
pE12UVovgNwvBn5nYpuTyG69cdmNgd8P6uP/82niJ/x3jUD0Enwc2dvamAC/gSQmwBlu6aa5D4VK
mCNI3f/lhQEs/Js3k4kGpQDFJ53Dj+ItSAYdtnlCxSFn8mqiuk5HNq6xIKEWgeOjKBH5Hoq49O1R
eMvybKUPxVCkwiHaq0wuuuJByieniZ1vxuj8aRA5PgR6o6hljJvDp5vTiZRsA4PZHI0XFeuugp+B
dWKJxnc8++F4wBBC7Hjfa71BmhyzHVur+cG4o5cggRzD93TSzbsn9SWwCuEVyFVIG5+ggqIFGprw
UqTXQfsPNb330qcCbErcjumbmpN1hos11G/sb3xCR+qQDWmW5c1jFQbUrTCpq08ASeYSI40M3dsZ
Sfx4Qsi8EjXJuERs6DyI93UVcXvXxolzMDHaSXaDMSLTzCZ5vtNtRU6OWtCRzkHDfL7MwFid8izP
um2d9gmhXz4JRlszGCAwyqWlsHMGr9IHcJbtKRtbJTFwOGRMdcjfiwexFgxxpqD41ot+eYvLJbpE
Hnbw7bJaDc0OfGx0uw7FBU2m4vXOtv/yofOFxraT+dq7zutuDMmgyup/+kiWzm2alN6jsMFEVmaV
5E+eGCk0l3rE+zmVLby82QUl8LhaNdX7dB3wAcHwNa8mSaBIonRaDH9kql+stmvAjsgND5EdIhSc
aznf9tZpB6LNen7TwtQfzndiqx8YVApym70GSg8JUHomg9OqhLS7oh8PhRoz4macyr9zymGqrmYb
9XdVkuScaYm1poicjnz2lMefVLQ8fBswu3wDABm+1fDg621es6fbRmttSCIRfrCvPDaRp1aDxiGS
u4hoNECTocyOcnHL6MCofTEkdKmDyiPavihFVFyV02K6oxyD8aHoi/x17SxZdyqdL840hSHrkOA1
auGc92Nzm3ZMfDeX9sHVRKd/3HIW3gHgexleIRCLCUIqJFBDAmdKUrfXBPxGtCaus5PL7C+nPJ3N
lVPm6Y+qsswHxtJyEzwrMyikzQJEThVu8g1WxhQd4nwmCa29yOQ2iO2G7HGhMWWOVYb97NybyKt3
WRQO0THIc/4yx9HmSoVV5Jx8wDUPKcKGe2IFGHe1rphvajoWj0pVLmHhS6e+xnGF9NtX8OaO+H5a
GHrsTaIrLyV3gAYbW8w9Cmyy4eycAqmI1miOPpkq5TTbBBLo2Y2HQF5Ta0PIT/DIPkZOgeo4dQs5
HFqD0WKzLlP+zxInpjmFUy7/GXK/f9WRb8udclRoNnLU1XAwhfF+lnVc3xiyX1mK4nIiWAyrAJE5
SRGC6KEh8TQXOMs2iNUaHINB15w0zyKI33hpH6BIg5JhKLBcweJXybG1MTvJfvD7n3MtIUOZeCXz
s2vhl8I9nuZzkrRBtBEU3v2hJdHUglFsu+WkmMLtMs/04b4p09w/NwZqwuWlWP+JCUHEpOeCss9s
Eae7VXTqjH1XfRYrIbQboJb5l1jzqOz6uAzEeS10+YM2gPmC7C2eduhLFF9KE2nnlHOn3d2YZg5e
inTJHmW8wrH1i7Ipzk5pFazSzkGq4vcj6WlBqlyCz6LFxTgsVOieGlh8ZJgTeTMBokHjt1XGG3sG
Ub0T0PAG07zHMlCku9kdepr1fUmCwOoOSw0bdgE3PVeLobOGyGU9VXmt8+usH4CtVq5fEGefTPD7
CqnX9TykTkvsuZybmUZigXnIMXrEEli6jv5aVoVun9nhhu9eypACN3UphltvSv223DR2EPZh5ueo
fRoYER7jodXdDZ6NRB8JLIQ2y8X3/BMIZrp822xqa3lvUlyx10A90ZMxYauH9zhY4+6tKFsCEKjV
J+dCGYrTJpFHQFVZ8j0moiD9XnhGIpuROZD8dJ8XfpK8+tCHIkYSkaVtO4VYsX4YysVxB84Zl8PR
LXPtORsanYy1NtrzZ+UfnJFUAEM0F513WtpuQzqVTZK5/FZADMdHCRXavjveuk6kQi3xOJ2gdsPl
vM5TeC410K9Mus9SL55+wW6bg5zyBk/dQZ4gnhPyVem/Ogjk2muHrwrE0TEu8p8iGFS5HEZMJTW6
l1CY+gE3ok9Gpy4NCc1Rm8nUQTHp0We8DIKc4UeVWb/Hw8LkYnnqm66CGqbVlBBbmFomGqLDjDPg
EXdHHh93Ke5qNY3hCauXHm5wKFGDbZYumoPn1HdIqUrWcCHDsVeQuB4vM3Q0QgDHg5rvFZaWdNxP
oV86T1w3F9AbQ4X5PqXvXTgbO3ckWwBQCovQEOhXRsP6iieo9fc1WHVDOPnMjrnaGIw0+UnGjSzv
oNiu448O6SddJhXw6N+FkzLRwePdwOHgRrJxsPzSsal/BKymhSCJ2VTyXLKDRp6Rx93d6mspT0IP
Lgy3JlzH63RwCph8WZcVIF1jphz5vfGHEYGOl1iDU7QfmfEjgCtDvLJjOLTyNrRmzG4B88CZNd0y
59kmDkwGg02JLoufu7nipkAAdyD9bKTOlvGom6zWp6ZbyFgfyMQLCXJlDn4Tu0NWkxPm8SaE7aWY
HYgtB/fdLYt7CUTNivIdrNha3I2M/gCURl23EiyN/GjjLkvFN9opMUgR8GHuZ17MdmdzYKGbsQ0G
/xD5amx2wZAQfr7oIYAeoXIdTZu6kJBA3LAhpBAzmOeCx+tF86n3ShLh8hAxDSSgErRA5C3tfa5E
jWEKI/JLKUUAXm+VEbK4KTT3tIMLknsGB8gZMHX56lpPksFWsYzvHLdQBA36C85rkYAdtRXDnl3V
xMG9afX8FuhY2e0SOp7YsBfK9VWP4xJMckvHb9NUk1/t4y4tIZMnEuICviL+PHCw4nsXDbW7BU1T
9CcT2fYmaCri4gM9DtfS8dzyNgddZPZ2zcv7lXWPCzdPyefIr1NKSssYIOWDhXJ9K/upZYiV8P9u
GRdTHCRoMfotuewX643Avr4diwWqNgjS2f06NnOHJVlmeIwoFdNpk6FxCw5unK7ZMZUMBTYgBOE3
w4llZRZEkXTbyVvIX89RDMnnsZOKnK2qs+o7paNP/GURtvUPGBQMYroQQfsRXPa66LtClUFzsIVV
1tkoxjrTW9q30k1IyIH1TlI51IL9xLSrRVQBuem7twr3y4g9wSMet5/M2VUCpmpczswsDTDWZO8K
TZyMKaOp29o69eV1P0c1uOyo6q9WATtj44GHWR48F2cY9TdCpl3h5r0leQ3Q6bWR2mjSUyZfUtgm
gMKpxmW4q4oO2wXMO5qzcadxsMUeWRibLkrteenn0u6yoY883HaCugyCSCKKOxZjr7nzVVw2D5Xs
vf7eDAg09zXGMDC3TqqfOjhqRAbjED5XU1uO2zGvRnsMK5psNxn38UjwGfEvLoMyQukb9i4PQ2yC
YF+OU3o11479kYy+8wDenLq0Z45310SdeG1T8hk2yeRSokwoUeLtFOJB3aRBZUmDtkH7nbdGfo88
xXviT3aMb0Yrx2U/uF38MwbVP++DWE3dVdAMyc91RXu0K1g8wRAlEf8aNwGuNQpc6CEwHasdQ8ru
SbFMPIYzzqfdHAueoaGregiVWQ9BZV6Adu2SafVREcE/etRjVQ/Yxsfhk+34up3n0udLO/Y1LBS+
w4LcwLKnipWiKFiyElBRuzQqJ32bYaq6bcYexr8QzopHU5akSCDX6FHAVt38NR275oG1PAWzLfvu
RTcNTT3ehPIpHyP+0gX8i9zqvquozFZMe3tVVzNlXAESbh9Lw+FnYnxOju+pZMMAiVzKpsn6fieA
vo9bvyfwcp6IBtkSM+A+lFUNLWkpPcXHGN/kdaFXt3ulPTcjZYV+Q1ygN4or3snk6Cyg/7/EZVuU
pyYENLap+cq8rGu9kvSuI0uODFMwgGWhrb7KeJJAHbMefPuK9/rZxilRhDMK9GpLF1jKq1Yv4/eV
fCx+MGO8ZFMEZapOMmQV6OqBeKQpEYgh4iqxZ4zBWfc45GkJJ5yVcW+I3vOueDXz/ky3Y+g24UTi
9g3g+Gk+piEjhEMz9cI7OlmFWCwycg32MsnG7m32wcq8gW4Aigg8ua9fVOfE2daxTNg3Td2T+172
AbnAkIHkN6AQbo+JlCD7cNupZUy2sGMJEhaOT4Gb9iMpgCuzvvSqFAGpft1YuuKtJtE63RRJlb/5
rK3JJsY59DkEEspk1qrX1IbTy2SS/s50o/3GeKtuzylLB9SflScZSWC0dsecpKfPSSlzWqAVF4+J
dim/OUsSqE0g4vxZxVP6Al8mW0+FnLPvaS7tfMRduIaPGXLxaD8ZP/wHWqiOdxk68PTMMn5JM4Ki
yNa+ab2bCP/QTRlTVG34UKQTT8noPq4dG/ZTCwMuuIOeLnGkpjlXWiY50QPIQJaGkNex9tBeL6P4
hOooFTfjWuljTUg0QU7V6lxxJ/U/aADX8Rg6g+o/dRSmwU24hMvPsmtDgQeSmJxNmMqkohgaZugj
kMWSDdwTx2DFbEWy9yDUeve5nzrNGRdJ+u66OntujW/lmWZGBYWnbnuXUIzMnFXVQFGJnDBdjyu4
bUoxGbVkr/SqOFWDS2bL2il9Hfe+VKc59fJDSUtG3vSqjpjGX5QthcLQdt1xddSmBuFBRqf2+nPo
J3F9LvogeCZqGx+oDCQB4xARglfPtcN4kAON240j6SRuRRi19AjmwG84eoT2lwkrm4oB0MnbQhwf
9LGIZ7TGVOTvJ98bH301Bf2Wb6ZzPQnk/gDiAxHwdHNgmGaT+OF3Tk7VRk5XuMN9VoErWGT4JdK6
6c4Q2wSdv1gEVz6m7GSLTEQHn/S84HHxkzQ/Rrbz0SAj2JL7Ncs5vbXjYUKjOrO4Uf9pkufLqt8N
0wp/MC3S6sdQC1PsYWTpq0qluHA3rVeQNBOViERu2iHHOhwuklYRzouIDwpE1eHgGpi0RzZ5MuXE
0SshW/L6SV5H1QqkHPpao0/w1emkwZNJWEziLhO3LaqDa9/W0TVW8sQl9M9bvId6mCd7oOnlR4c1
FuI1gLZutlNdVtXBpVNQXPl1L+0uJQtt4DGu6h9QleBjyWlwvCOvte8dV2qU7qRDPUXnsCBi9LqG
AZxvALMQb9rCjAZA1DklqQ3co+k04U09LgbsLmCX3EOVkuk1OhT5QiJAymfD3orCrHJPjoC/vEiH
OnFv+Tlw1P2AnKMyp8O1jgGJKMxzE3RJMiuwNk8A6rczh542lZMkT3CR+2RTlQXW82JY6LSkZTFB
rG76nDADoLX3ldPDiWyCKBD3IcD5U+O2xOXQt/I+sYi3b7HJSrSwOuy/l4QwXaWLT1qS0yFROY+K
OhGZA4qWHdS+8LGWsvnKr61deHleNh9rehRfhBqD5463bz22/jS1+xAxzWufmYqI70CJWxnycfqp
pBt+HolBQO43sVtF35xigF5jej+00MxXbCIhqdOrJgJM1b5b3TiCi0WQzqDO4xDMwz4vfe9hqRvX
Icp+TIihYxoArrQb4utekMpEOh9w2kOWIhROO0dkiMH8mii22MnFJY/5cm+typx3unQjQMTUG+f7
JGxclrwlLNQeRR1Jxovw5if4YtMPu1KpbsH2dtE5aOf1s0tWlt6PTWGzfcrnhjj3Ol1v9DgTa57y
nhwRlbTO56Fvlu/WT9SwkyghJix4CjgBXF97L6dxJo078RO54fsZvHQeDvBd2i1lfgpMmD9YHwH2
bnAdamTluNOOgDYo+UudN8GmnMts2gZSF3qzWHnJPXALbtsCcvd+TCS9Qx4fKGPtRKjczgB9PakV
H87GHwM6lLp3UVKFzcSaBc+2D3B9DObb6kTOuK3zVqGaSQaUKi3AgUejmrzZrkj+3JOqKW2wi8zN
A/StIDzQrRXPImpagja5zWJblg7zzaoU6Tt7G32GktTJDb0EsqFxXRJqINth+S4zH4fiMLvBeN1H
hXAAU5jgZ4YLNN/ObRne5Fh43lMaw/incF18JnGtOls/L9o9JUNUIS8sm46Q6MH9GTQ0z/blghJy
K6ZZTcSU5UzjN9z9ZnkUg6/tQYrFWXeWleIcUky3e8sS+Jzlg2ZgVzrzSxb0+lHHfHpaQ59oOxXC
ex7AGBB2pMf2QRsFdzGmKFgOjqsYbhqbpuQ1OCQhI2dkxWJp7e/x4WcL2kHRnwlBIK1eW2rI20h3
9qhgMbNPsMAlCaav5avfEyR+blXb3o3tnPebpIjkevSQsp1S0sCqq+4iIGGTg9yMZlcL5CjlG0Hq
fK66d0Mz3dByFp2/XWVAOQ9UT5ebLrYknuLJ1K9pww5l06RJ8MmJKwDHVqfu7QRjXe7R7+hv1KYt
MTySrRth0H3UbsGd6TeiSaJPzjDV3ZFAn/AzyQ4069Y4ru02T0xGGxjo8jcMWpdb7dtoHzu6/3IZ
e6Dqs32N0s1Z7EMfdmzhMCEvdmfdvFw3sy2mT55Tdjm1UbLwIoxdckjJnlN3K+4L9EKzlXtbL/F8
txDpQQGdTs0tZQ3mkLmqfGLIExzcG1KqQFMXdlpemqnpuExkus1PLhuwLwjy0wtWL5wiciyr5SYc
HAUBPyV1u2bJG5GxNaWwP9uBMdvRGAiCa0q+DdMAP63uyYHigaPZPBLIVV+K6YLApmPRzyRehCjl
9n5ADs7BrxvvSSJv7q+jospJ45D2icxM/2bwB3MBoixDv79Q4O2DQ2DKoQYZ6cMLsgAEPdcZ/dti
caLvNAej8cw+Prq10xAXJ2Unt9pUnQq+RuvUfM9ZsehiT2NzY7wWkAgF1/zSBhUy35AN6G2sSJ/j
TU2IW5VmChH7dWlFTH1euADUVcf7yauK2Cshso+Ni9HJDY7SJMR1qaf7ui+i5t6LCAzZmGxpL4jL
OYV1SMofmW9lap9HEVFZTMagI8idgHkMCr58C+CSRJnCG0Gk0PXg5WGnRQ+UmtOMmyQYbEr5wCDj
HNVmROFdWL8+0aRen/hGO96uMclg9nFp1+qGKAa+O5q6bbqjQ2nqm3XI2P6gpfbHc4ctKdhFtW/u
89p2X+spkQeEFaW3DVJHuXfhXHPZet8HktKMsrW3ugu61zWiAntpu1h+a8lcix7bIJj9nSujxbtJ
p66/Mjqs1r0a8oI3Kg+QI85VH7+3RCUhO1yWobwtSVK6lfPMHGUW2fLmF3gw6EDOwUNfK5tsRDdP
1wStez22wlLfDXm9Lk8oIasUVWYr+g0c9ZHJTV7UV4UG0PI5g1a4XG5rXO9WZNpfgmTqULeyE3b2
wRo1z0Qpo0D3q3DMvgeCZlyhadC8KNWmr9pcfnTVFRHzsDjX+W4Z9ALPRgf5eJo6nejrNm36B8MD
aq6CccxJYPNE+EyOLTFJJSNo/SUea3ElQnxxB9TXnbPthK/pz60oKRHbTqukXuJUWFHacd0SBONk
p5w2sXNCLBw4t4BTGxgCtBK/xXUQ62MhYsqSlZw3u4P0J9ROrdFq9g4gyq/BImdn4zkZWbO5Xqfq
MCmmaTsbBuKFlk7mnGRjxHevZ5xxNwadeI/hb9zLFn/Alo87i6r0jdsckGKqcQvGf3pgEF8jGirK
7GwqW/nPuBoZJnnkhsFAXpMke9VM0ZoTHWW93oBdm5/ajqnZ9xkYZn3hOA0s9HEHhIddgGH/d6Ga
rFbH0bWf8T6dirUqwpvKjtFI2zErq7MJtWmfQQ+KakMRM5UMeOD1bmY2eBlA0TUAu7MmhmZ23Nyp
SIWkMZEz8jPi0zASZ+d6rKbE/ImTZE44nvIl54T47s9cGmRk0Qn5CbLgQUQVACTUppBfEto8vpfn
14x8IvYDVZ/dhogiQYlXGe4NN5umn0HIjmMX9GCK9rFFZ0qw9DI85IHW91PdCr0d8anmfEHHrNrF
jKguFEHlLbsiHfzTRflF5tCYEFfJyLVZsFCF+T8uO/Z5i/uNtL1ZklG5TWNP3FWxpMVbepX9xviX
EWGulyjfzLQX6W0zS750kiJ9PcTrEJzmsalf4WmycnS1Lf6ZuyHv9uy5+cMqjHMCvL2YTMlxoXt+
qLs0f7e4lH+E1USxrQBeU6f30UMIMGS6A9dMa33G8EvaXuyUh6maevkQrWokW2qcLd1HMjk2ZcmO
6UDvPRqPnEsCWkV35ilY8Yw+Tuy/p+OqlfOStRIoj1mnzDtWPrXaGZU3pWmD0+hTytSF4DwfnNWB
fbpRkGotWxa6SdLdB9ZjHbTz7Jm3wGhyhousB/+4pG0/b7UYa721iXYfyfdKvi0wKGtcZJfnoy/I
mdxpV/bMwK3ymt2KNO+NRC/w4VBe2396L4/VfnAGGRDQ4sbHNUVFveOvrJ+KyZm8p6xf+xW18tzO
h0xMwXz0JRF3NKUCxghwFKP4wLgsrGnzu6hyFTItwlaGfOyvGD/BXMxFpMUhHavQ3TXFUJhb7Mnp
vQ0MUhwWJ/dnPyctxHt6dcfWrZdd3sQ63tcsKZdWJCGaaFZ4zctsvFQBQmEd0i3x3odLQOZNE6Wj
cw5GbyDXj47AeMvWs1jQS2s28kEXk2E3oru7ypqU8bPP1pRZdeqvw37lI0ADuXBozK2d/CbwuzD1
TXs57om+gnThLT7hqP066i+rEjPfPUAzR2SfhWV57UJSrKqinq9C5ptcB+/ywLajLmB/UXqdI9S3
1TZIFP2xecgJmqOPUizbICAAcFMPl1DOvMQ7jysGLs9VxgcKJUlgeemdXrXuvp2W8W5qKuaRaEvK
dMPGZPxC/QzojI16G2+8hJIMy94wPPbVnKfXtUrYBTlzpNUuqy6h9ZEAbWz7RMGciqax25Num9JA
iXRxnWVOY26ctahuhllZlLvSZ4QX6ov5YS6mZTjxmXI/D37n/oh8sy5km6JQpZMDE/oqbr2G583J
yQxP2NCMe5T+8yFfQUl90eRmLAQsRO4dFsdOoKXtBQp4X3j0VxH044QdcIjjLpqcc4UlCO6qilrc
D0FYPjUVuZYHYlyYZVHeLNeMslV5BF7G2M6C+wIBN6PDOWtEvBBETSgxLgiS/ZhwmvWxYBiF4aor
Fv5DvjKLD6xZrkyX1NWBmlnF9PB7NnHss9Q5M3BHt4zZGnLHOmsf1wbA5q64GPBPbdlV3pkQmegF
drq6UlYSrTYwqy8omRbVHsxIwO+mZTMRs632xs9gDqaX3hqLb0VdJAprGrdyl1fzJQGKuf105TCg
foJlMoWf2Q3O46cw0FPyg757+X8cncd22zgUhp+I54Cd3FISJVu25RqXDU8cJ+wNBMDy9PNptlMS
SyaBe/+KTID2BZW0AELLviF/DowHLSJTbz7337WW03DM48lhdHdFdoPlLA+TaaXM4sa1lwnjE6I0
SjHzNVv/BdbGf2hYgl5QahCdt7nT5iaIfwSr0RjHaRkVfsh5SmX1qWmG+qXKx/Ir1/DIu2LqcwQL
NA1uOyK6qr9wGhgwxg0uruQ4X6IpXbdB0Z6bjwghmMeRLcJVBUtSxCo+4zhegNWLcUUh1fpoikw/
DN9sCowCWxQ2f3p4M5Ms5PdTLtfaZjuvde0e1siZTboVzrj3Eb0PN+waejo0udbWPgOKunVIxNCp
odqv3SG/WLnhfOpX+Kn8TuwaavVopFqxdoGNNbaf9ANH29igOTgZ3XNeU/DTPaLmGb0n4fB7+gqG
rdlOmrM8SiZhiuCligYnPFiUFC9fS8PS/ADvwVkHswwI50zU4CRDnTWS4iHL420NGlp//JZeauYf
9xfMEVd/q6pc/gpmjv33xiMqhKmVO5/73V13OlbTa97JrD4ssx0U5MFVw/s461Dflx0FHjegLLD+
7f8fZRNR4/ELZtZ5yksXscEybNX7OlAQmdTtIvN9POTVeEfXXuXuOxo3bpaFkecqta6jnTNmVB5O
0go/PKAMnizEIe1uqRklUhuXlJ2E/Mvf40wKMah6JF6Dfil/xFrQzYroRHz3UxgU50yOYUtB1xSo
1F6H4XWWa/s3Ghq5HXCHVfPdoFtNVp0bjeNhdovV7DY9l+6tbU/5v9aasJ8vREqopIpa8cwOhP5c
gXcT0ihYsgw51ACfvq24vyeO9F2XZcN8aOZrnTrSqFeFkn7mA1C5vY8w1+lEekSG7/Gm5PPXEE79
i7HmGJHShj0mXbzVQVdQlGRD95NCww++tIq9sCX6gW0k3nNfeFtR3k1N6Cw4ASMFbZpPgPcj0OQd
YQIdyiJcUv/G0Mx1qsphfKO/kuLHiiaQl5YSSDvh7qEWghU5d+62gSNxH1JJsd0q4OHsfpQTEP80
LlZ4GLzAmr+06YS3M5XU4h76neg5rxu28uBYWXOJps5ZQKoabrEM56R5IogwCPZSrvN4Wy0WIwNp
uN59kLl6PRCWpYr9tlSxwCsjB0Fgk6+C/Qhdc6DNVG7UGyNxu+Kz610XTXaQmtXY3q7sx2E9dFYV
BPB8a/PLMsgDgQg033k9owB8ysow5sDWQ3DOmBNeMtdD8OXGyFYNOA2Gk2wM5jSOZXhhDOk/Ibxc
+RBNdXVSwlnmE7Fw3OZrTXCv7fWmO+AYGy402IT/go3C2j2Ea9Sl8PDeRTL6fkIW0G2JPwaBjd84
zrgbsYlHCY01c3GTeSBMVu5E89/aLbY1qVCHwI7Ow1LvmTKRvkwbFMjQTtdcp7EzIi18XX75Iq8i
CA/BypSgu2EGFQPS74OGBCTqPlsVk2gDWUNFapujAIPOfx4poyUCenann2zlGDtXCnnGPrMb2+yH
6ybJKlvRirNmeXnRuETlK2nFcXZnuYN4vYpKtyTy1u0UgCpPeGDD6RuqtnUfVJMtLX3miEsOFpPr
3dbDo+7s2drusJsuXoIeIqblE3xf3y3LIl8K3/fRifcTRxClIxx/kfGHh34LVuLRR7VSdjev7VdA
fzaJp0TmfM9kfT+sgb+84kEMaq5KH7U7con6rSgyk+08AeKKkklEj2D8nrovAi6eZJDUXCdaB+aH
OHUg+dly8+3UOEV9v1I2h0oKLh9gA8NwnkRjQ6qIzEj9KWwYENqZ8/Z1NkRppCiipbhU5PPUvCeL
/OnWpbrQqWbxSHac9oR4NnVqk/BZQSCCxL6vFDNPiaHtIUQPn60P/bzN8o/fb8tFk+cQHRnuMxrr
M2ViNIxW/LUNtc9C2IgIVAlVkf0ndNEKHmrj9kfhqVnvNDE+jH5zHBc7jqJ5OlduvijYgxmq2QSl
exksX//m2p3XXc0DuBwcmv/e82qr0R9NMZBKF4slvx1Iz4XxHNv4wR504FHJHEEtm8ZpnBOJ9t0b
u3cLJb2U+YVDYAz3BRrf72ENq0/X5IDxV3Ds3WvH4rXKejfc5WBGfGbi2XgY6zpKM+oDS1KXRP7W
iKK3aaJFcoR6qMkwtw49B2q+TOMz1EecZGR8wun2E5W3/KD4KJWJig9c1c10qKN4eM0IxA32KAb8
R8SxCLlsPt9TO/mxz1GRE1Gh5ehN97q18k8AVmr0RFn2WeIRt0OdU15PNLlvy7pb+nLW6TxRSwGq
VzNSKFLpd5qivvJQt3D5B3skxOy6i4TiudZN7yBXW+xitzlW+7DFtfuh8Vc4tyay51uWNoc7jVvF
HB1vc7cnGhy73xWl49ZuIK8J/CeO8iAttQl/bZjgq4el3BzqwPEofPqrFerDEvCVcMaWG1tJORGz
Ea6hAvgpmkqfKo29FyWFm9+ARVdd2tlBdQ5clMdw4g1XarOuoPzb1ji/rcWLrWPeUNN3gI5x7itA
ZoundJbDfisil79ndZwPohya4Iiufz45LAHXdV+Oj6STOwTv+D5PZoQI61PVLbDonLsd0vGmeC4l
vfG7UdM52wYhiqNWd/4bhdj2C5m9xkIlF1x98rHB7TKGjB6p1Sr/MzSq+VOWtvlFVVEQ7IKer5c5
zdpAsKrYJITRbv8MUhN9dIKRdI2JhJ+7Bs3gR4mKb0xp9WXqs+0r7Qwpp/EyjnjpEHgztZWdR3gT
4qycsbgbmjPhTXO3k0Q3vHmZa69YnMPFOm7tlfKPYbafWrRRcCdZ2PxCweP1qBFsviiHdnUoY/aI
x9JXOSkfZTz/NqLitLGQA9xlAoVlOq9zRKdMnOefWa0FKloyWFuClZt2TawK5p3hMUbtkZdDdQAj
bT9ahIxIs5TdrPvF6wck5dMWqhMAKWGFvj05oIZV/pTxWCMuLy2Aikl2EZIWjyiY3aJd51RoIn5P
o00LcgClUe0UYp8wGVEfVollT1Kelo7LPsn9FdJFkOoVP4Z1Zj0jl0KUkU+KGh4DR9clhq31Nuvh
y9BXzSWiZyWYdwtGRYgja/COm1R0vysZEjOc+zlyOvQPFJSSXRmrpJDZkAL+S0ilmJhOdgmTm6+4
CcY/lZeFf9EDhWdX+gDJ9sxcj06nDEhqp7JUHXJ3cZxjyHfwGsal4x0QwekbLZCHPkzgnX/m0SrE
A2IM39xORJ7rS2EP0RN8Z0+zkJHOY0VGwnBLFG37RSpIh+TKE4qYaGvWDw42yTmptVveITJRY8IW
af2CISzQHSNU3zlDwE3hEK381A/EAMwUCcV/EBu6Kq1QnXvwmXN1j2Ae8HHQXvxDLhCwkouy7CCx
lBYJ2sG+3EVGedappr1gQ7+6bqTjqmxZjuSOte1eoi707iBDskdNOZ5OF3n1eK9unomU7grIfWsc
65QomBI4iK31RaB/bVIWiyCVa0FZLKl3OQ6RbYgMijUNsVhDunWHJUIK8mxGvXzmU28uOojyIdWZ
HiEIAjlmOAkFbDotfR5IAIXXMmUN88/5jPQvEVPc67RuOH1+zZ1Xy29CHrnnVuo+rf2GrK2+dwk9
HJ/9tpwXakYZFhDum5oWv3rR+2BkyaUZwiqpVVUw2qmu0F2k2GtDmJjBbx7yqMHzjihOpI5jHHwQ
Wq3nvDMc9eQ4Iw2TfZv/lDQJBQzdwDNnngv3QAoAZyEE7OCgOx65wkdJw26yhv74PTsRnqOsn6W3
C8RMHNgcGU0ZJTTB+GYrCk5IGfdgF+er1wAp+ajaIyXMfX2iCLV7phXbr++kV+qOmbqaz2hchl+r
5Y/ntcldG8Dq2s4tRiyRUFLrvNh7z50j+0AXWujdR3oW3VHZmqyCoS/JUukUkzBIE0BwYgdByIWN
e+40+si4MRi7NcKs3q6/WYoIZM2kPU+EGqN9QYpfkPGH0rI4+40FJ1SERcWTELkUwnfSJRLyqqEW
ZdD3rLvRwI/SLPLTm1b0PoNp+5vYIZio5YmAD5/5bUxP05AjxJSNN9zHA7dFkltrESQIR2V2iQyJ
ILs2W734sYi9PDzUuvDL+9CwC+3sVcbuDZEGbce4ETRmXywB22iNeOkOupm4cDZY/eRrD31aTvZr
nNhZ5Mgbjq1Jsar1/d8oBNhCdK8UB/kWR7THombKUj/qr+1PjaCGXoNOpIwenCSm0NurLJv6Jwzh
yQ7DAhKbhOOkPyxgdpfTkIUvQYWZr2mP1Mwco6Ga0GrZpnkj/3suUlokhU3GC5frgfZ2H2J6NDM3
TZdvlLtUAzHHKCcYyOOA/r+mIsMC9lRn7BM9wtwSeS6QWUZ8AWIGUVNHkpHjMfuruSg+z3LAnV7K
3bbpFYLAqK657yCPBiKwnarf11vAeLvxvS+81/W6XFtr0GIoK7COhlPNpNPsOkVabN5VY7DM2YO3
0KRzCKyhIIdfzOa98jv5NPf0KhyaThXlbkB6TwXoglEm8du6XHZurUklm3maAXPbNfvw+SsfXTdU
L+1EQN6h44uAMQwNQmPZhHK4dUFK7kGyNI07nhxpLOLquMh5q6s0KoYwpC2gXLDgoH6Uu3wR1L9d
ffzQppya3yGmAfcQDGqudxLiinVcL4QGR32OfLj0esSzMeGBvErXnoaGqg+uRjQ4FE6RHf9imTKU
NzrzxV3n6AhozcbJOKF7BDvwezc4ixATFt6GuXrWpUt38Rh203mpTchLDUr1XWeiD1IAaP5dRhFB
uQOcUC+KuSNLXBWXFwAFn2rbxb9maPuDfpk7VyzvlVvkzo3SNTKvzgTLTTO5xNsLLyvEzwpTJh86
uZRqj/rdG8g9qht1zChBPzqI9au/djTOwT8xiKUnoK8urHPlTPa4Q/goHl0ZAdQN2+S/bNJt218B
a7IEji3l9VHfro/MsLZA75aMjvyU7nrCCaFvG7fNg1PgNg4i23BrDzaI2HLApdtSnS1nU9/k2JwW
Po+Ebaf1qfnI846zxUJZ/6/LPfGTzSPiI4fqp0uGhwmonZpChX7BCeOjpiQEWrK0LAVN22hk5KLy
3kHP6HAcwqFfoGGN/xOrATsJsknU0zaC6E81DJQuSRkH97Ixm36nvLj44BrZ4j3RKciHUHPkFMKi
dPvGGQNMK2dflg+GjTU/VPbYrDu38K2IX0s9n7wBughFVFEH+24cwT26aRAvpKV465EfBiUkC8vw
3iAJnvaguc50cErKIg4sAs3fCbti9c8KiOqoOxQcx2oKXbUnql08+yVsWyU39n8X2MRXUM3F+kvw
WOsdtU45Ww+dUpcKme96y9s9Dr/KJUTElcymN1/AJKM6ehDkCwuqpyiCD8JVvTU6d6pnNfi+ZioN
0NZ7W9z+zlqPPGA5AxHVIYPrnjJcgL18Bk22V2GvZySIzUYXS6OfVdhh9ODunG87z3Q6Wa0WiSSM
Ie+qjD1OZFc3nD1Sq+CxCJoFKbuVR/eT26vo+sAomB4RbFW9y10ZFx9tteZVwghZo2oaiedD2chv
w3dEfi6RFMobZcIRLfsUsBBkUccc6lGkwJg8tOu8tzwcKkmkbbkysbjMFvwQzuMCu6SOphTLKy+X
NKeqUpU40tvjnGDKEFKpUTn3ZEPb6zdpMFN24EtGKOpNnoXWSevhLq6nWu3tkH3oZsFq6KH46agf
XHqiXs9VZW/bb+VViO6dfO2yo4Gl8+6GpY3SpjKOnTpTVfzMuNXvgZoQYy8gQAe/ujI9fL0C0jic
/z+KK4JuorDX/5SItrdaImVNbKnLF68O+IyimeTFWukuPnZBA/xHSl/b7iI6NDD3bbzoqVboBfYb
omTCkGw6ub+7cBrBIO0x+wfIUmMucUZTp+OEY2RXlzxkTDh1/lE0AhKNmXWOd223gbdUIbjzLu8R
rNzOKziRbidQ2sWuBDTDAC7PXli1zamCy3IfpTVvF0wWuMtmFaznhh2dK5m8e27tSRSKxmkW9gNS
YcyUJWhi8LAYTB647TgQotERzwgjCDK3uZ3DezPIbrxZ6bzBWubxSB7Yr5YLM2lVJ1UJbsxijRsR
7LdhUSAz3aUlxcE6uPcVkPG+Vrl5pV5NLbd2XbAoubOVnQfuyxvhBvp9mDI4OTdAaJOyYiNAUxEn
RZpZjngnnoh+mbYa9QutM9UjTnjwk85kzSeZUNkr7S7IyepV0Yw3jjL/Adtjm6oVMSRvgpngj3BB
V4HumOShXJv1cdxWw0NfY445RqITATWZYfgE7OIDb2vsu8coyvy3lWhm6y2u3IxxuA2j974fto+e
uRGVxVYydRlyinZsBKTaWkYgLZR2Oz1QYYNtNcyxQLKXzUF5R8rtCmfEzwQoUVjsGYS4iNTTkdBv
jd+G+Y1oVH79/bQFlpFicRlgmewgRXy3IaUtLF8AI7PyRKpE8Yk9RizgcJ2EP/SxLKWcEV136Vrh
P5TVXKIf7Zf1tSU/8oNfTbfukMm1b/2V0931bh7+NUbX/3opGO+1OxB6pTaKpn50pyr/eoLShwJp
PIg36ZjWv0XbvHUv8O8+XXEbxStvdWUJ9SN5M2HqsoAYP6sqbAa1Wji7chYGQdZqVRUcT12fs9C4
yzPSW/dWSxHzUgQoC05dN1jjiXIXt2V6jTSJVYK8XxgvFENQqVUMIy29byXchnsmdILyVBezeiSW
GZdnhS39dSqF+ONO+Xo75XYNqNnAnSMR3JZHrL/DE3K1vAfWIF/mySu88a3sHeuXbhvp7jRzx8We
hJWdhsmy7tF4ZuqNloyNQctqzIkMTEBsqzXVM1OiO/Lryw1VqVcFcjT2IbLcmCcocUCfiAzwF3EK
Wx32R8rF1/HoraNZDnmlkYdGg/Krx3jJ6vLTJQ46vgAMLOZeSobL/bAEx9gizUNp58vbKucFWkdM
zNzT6h+LTDjlacLY0F/JLuefKssMDHWo1BPwWF2cEDWWF9qlTPEI+BAV9NMG899mqTmeCtzqi5VQ
GlTq1CvtsAen68qNVK2QG7rrcIftBq/0wuO6ADSd/NYPh0Ozut6xVYPlpUUe5eOn48R+QUNhJeGc
K7Rj4FtAAXtNy05wVTiwIu7XuS/qm2bQ41+O7vx1c5VlDnZTQVUN7oRPprJt55/FFH5GNr/O5z5k
69155RwWB21v7mF2Br/e0yhJjNhm1yVuCrodQGD4Xi14UjIP/bUlnDlsiRRDI267NzjVy3c0JFGN
yTKCK2QAysZXa7W6bzwb0D/UuC8EA6x6cDGKSHyeJYWD5yYfbVKaVBi4x3nCq/1rtcNZQYWBYcPd
92XAEO97DMoNzYRO68U86uhB/+Sg5wsre1ejL8e0DDzuWIgT8RggyR2pTiSfaonK1CItzkd5beIc
rEzg02Ic1R8Qi82XyyVg84CxUCNCrvLUHxd8higEwldoiOJhwZRT0J05ev0x8gfEtyagtDcJo8G7
s5nM/zlduNrpFsEvJCNBMX8m1vviBnKu/uuUPqrE3BjzzSEyLGjsGUNTbHL979IuwwifC4cO8W3C
kcm6YYjdN+yFOHn8LoNYJlT6C5ssOeV92UaUlHFrfIchnmkJ3hruKga+MwGFUbFvpCf/MAqgIetn
z49Juej67sZFKfHc1QNwXdQsC31Ccd3/M1pEn57G8kAwEqSuky+89zHl7bwL0zRER7kKJK150C3f
0NrVeEI8FzzgPy/Xy6aQnpxY5iEYlRIbbWdCiR98Z4Bj+BTy21bgJUEIaVPZREvoYh8wsGLKDFUQ
nW3QtyZtthirIQkEaPw8O3L+Dpsdvms56Ad4WiDyLurMG00yY8tbHrQ0y8eI3TqNS6pqXTgLsdbl
ZZ4oR0nXKfc4SkhWhOBF3H1r+dw4BJ/78mImM3xHpe39W4exPm8rfgDoMq+H0cP0+K/VV88Ceyls
aeTR6VSGSjxvtQFldCgtbvdGe3JDr5gjvuEHZLdFMrE98lbLPygeMx8YEybqVNtDcGIAIEih6y3c
SBZFxVdq0Kn2xeg6/ieVcgCtVe53hCl3cbGeXLU55mZuakocfVEWu9yiwvoE9923pC+SigvsJ7aJ
aL7VsW+Qk8O7k27QIl5CMDchBeHBT+awW+7Y8sr41mZFmu4NEuSnfvHagCSCtuQ+j5htD5Fw7Sip
KrPeu/MVgrGrOaYOafI8/hAr7OqvkvSS7AgwzmMe1bYln8kk8vqdl1XxubCsK+BG4/bFt+bur0BE
Ivjfy/Asiij/YhOItyScsya4Iaqta85DA5r9bJckYBL3K0uidlH0I3DtOhuICJtLWFVD/SjrubIT
YJr+q41jaCev62ARZ9tvogNx1KbY17jNHzCBYldkrfQwawfzcofHEu49ZPC4dhq0GkmqDuviaapb
j84le6l9Ls2V+2aYtLlzsqn8cSLl9Z8E09q/F3ihrtoLsmY7Usm94iEC3mqOc7/GqPrCsY53ioP6
ghjDdf7wPrXZmXpR54FzsuBw7v1Z3fUcCBgaGz6ffdcArbm3NUFUNErACV7mQpnfIWqkH8Eu+awk
jPCBcNrpI5rK3BwKT3Xzc4fge19gu8W1P0bevqOvja5cZ81Pom9nWM9c0gnoZGS6hyiq89TNvKi9
AXPtCJbPYk5ffn65MG7N9ZuOJ6EuTV1W55BnZ4W3GsEaMhOL7KgBgQmMamoq1VDU48mLIqze81X4
iBI9fusifLx0G4fjV24K78pBV0SH90FFtF4Mi1wmnl/nv/sOSgb1BNhnEgvoij2XyvLSVwHvF2nn
aGkszjV5k5Ha+eEzrz7mdtMzPXgOnY22nF+XKsNgiKHPTWMsWl+VLKd2j3jMOoluqn9HUrGQ126n
EtgsZ9lfpcvuvoDENinVOEW/txkAP1A89b8tv5rOPBEjN2JRhc/tUIrs7NSzcybWZHFv8oiUzhTl
LJZIYoL0c+eFAyHUtIowMJInkp3ZnpDchC2Ef7JCPEyJdALtsgf1/iekXFycbB57rsA6bH8BI03m
Lkee16TBijo/JR6h+8fg7ru7PosdwS3ldGaP2yHyTpINCBvdNJIojGSfBNSquqrViIa32zvS58yc
1rFyYXC7pn9qYSGBhuwqQta/ZP5231WM0MwzOiA/e3TinqnFqbN09QEqDnNoOymZXRF7MRwE4ris
JW0Zu6/BWE7NAmusQ33rzIBymBX0VCLAR1AUrH1B0ISZe7YtkpLkWZmrINyhcfWWevIpRE6VYQND
n1ldNt+Hy3KrRRJFM5vQu6NgZEu9HJtrIhpyXxIi5+TXPE/NazaR337brN16mepMPzAHQ1a6nkPz
I37z8S5DN4rF2sroeZ9dS18cnP4OvirfnKeuj7dfuP+3h1CooWD1d1BOM8xKALctwkjOK/G8hAQh
pVZA8PUD30oUEvHCKXRbRdz2R1+1zZxaUI1ctgjpqmt1bXvJypaXlqvPe2ZX9rpTNpBqQgbX2H3I
JgvPm81xnzDYtr+oimnvjRX4/Z7oe5WyhUUY2QB5bhh0UTDVfd9EuAooTfIZwwMW3P5a3xiSqvsz
9B6qiWHzx70qs+yBQBOV3wEV+gWx462I+Vij+UWfCYGzmLz5VqHQjkuzeuYwISLUSQ9cCjBfhk77
48zeWpx1heHNJFbpLf17Q8TKn3Z0UY9Zyl4cPO12c5mN5y9J17t9mDLSMfxUhAjQ0gj9Bl1Wr+gS
Iejt/NCaTJx7O7hahTD6VQjqLRcZwlX1SJwtsnM8cMSg7ktF0mAih2X19+EVhgGY8TL8c/jUt2RE
iaQeLLqxt8tQh8H3oAYXjT4Dgjxs3hKLd264IbpdtprsEnLM8SkUSy+xhy0BpVKjX223QQ0f0yXW
bJSVDiMT4V6JkRO8Q9O5E3j7c9KQswn7MHfjbikj8wBeHvNijcx1KaWgGH5IBF7cM3KqaCaWIB+R
HJaV/MkCrfI3lKPFlPo8R9lO9SPpQhHsFub+WkuctxgIi0edOcMzMiKDH5ZdMNqR1RH/8WYd1Tdh
X5ifdlmLex2ZgFCfofUvluv7zu+aHCTU0QVKlWSA3dCEAsuCpaCoMR5Ks9KiG4Tz1UW25sFTIFaN
nM2xBoBQR0/TU1vjnucvo/gE5fFClntUjt5zdrXCMnELrz2ww3q4k+mG9XEwFb14QlyBNM6IvH+4
+o5ulhapB9BKC8LRygJ7ExHi48Tq3YXlkbEJX4MbrC8BBXzd15rjADMmjmgr72kEvymyQnZ/6bFG
qIyFAnKf9OlqOqHPDe/RsyuYsdHB2xADqwEDZTFvfot08An2n8FGEkKNIpxAnncZ4h5J3NVfX8HC
vSepJaWlsKCfQbYN7oNbVxthNmzAgDNDRzVrFTb/KIhZ/wo4nAw3m55eqMQg3cNWsL/7usCdyC5W
io+pDzOHrGZPRryaFZ/WQJkNbQxRqnof0T5zEvRtXnOzEZkBIwGScbDzABUSol2V4hwSt/kW2GV/
5MyQxS1HifB3BSLm4OCgI+TWFO72jabIbPtypN7jtq6BIHeeJ5fz2HJ/HWoigEfCqYiffgmasZC3
UZfp3z3MB14oAlV+XR2tJVEK5fLAici8RdMrgxn9QMDOcmJbJ20DncUBtVXRfhXWwJmrRSXjm2qa
7adiJXbxZPPe5Em+1ubB0vGqdzHRCywZ/sTkP41Sk8DdXa2jcAIz1k2bokO0/n331y6IHEzauKaB
2O0cGsorTAKAAUReA385QX5HDaf4DCE0IAVK2ot2ngqLeJ+TlUL/dF0tjz21De9Wu27Tq3J5QnhK
eeNRhQ6tfmOBr/R7GCBNxwK7qTeaX807UM/Vuz8W/WOW13waaFJ9RzLHKHY49FHoxJ3yX8glJINg
LquNW4HlHj0kxgNyvSsRXWJbSQzg1MdqA29Q9tMdufYRSg07V49uFgYytcmoeA/hoH/zdbv+ycto
3iRWEd9qKmS9BCckttWtnRVZv3Mn3wY0AxwgGEqh9t2RXg6BnLP2Rvdxs7AOmz7ij12DYI3OY7/O
d32ej9PtTJExDBoNot4OECkCGgF5wALLPwEigqPvU3wAuITMRJLcDguIxsVVi23eM8ES3VGsDm/b
eu303ddTgUBXyxwJAFAqI+tAbDJaAfLSbFLhhX1EbTEGBwsrH0MBKJ/YY7B02mTrPMzkbu+Ip3HK
cGJzRPYHvK+FtdMajcKunLbNwUcUVfI0k9leJFXT59Wflt1KkbljO35i1nn4LNYt7k9o+7wgEWrM
X8vA5G8GEzzcJaHp/iEv6eYEquL7iop6+pwaIWCHMJWECT4ieQctDyug5EoQl+MuRXTEWzj+qTUx
1YR5RGuW6LLD95HhFF1T3Zv5afP4MhPRodgl86StX0iV2exjHLkY0rKAX8NtkxlnbjjXxDXemPS5
Bl2S5d9GuIOH27IJiSDomOanI1t79bJOHO+7HA2b4g8ASj6EWPmpQusIXUmikjC4vVvE2YtuRWVf
7L4NblADaNL1cydPSWCum9PaFao8I7rjQptQsorbmFDbntZ1V+HPiMkPRJQUHGEjpbyzCVizd5E0
/es0e/GrjYnaSyUvztX03ltHPZRjfuTxvJ7y2pKc0nqoU1hdjXpoccL3KWiRGU6LhYDJeLyTsXa8
4zxq9BpN6VDRY/pJB/sZS2l6pWvxuWA/vSKUHlAoBkcxpIuao2dL9og+Sq9TDbH/o/5cSe4K9w1a
4WeU6LBNGY5jpOirh9hdD47fEohSoGFepMTTY8GUxIhMsWUxfpUsavTScC2teiGX7SomLEabBiJF
HNuP4U59W/qNrAEESM54mfm7HuwN/8SB8Awr5+9tptOKZco6A9G6wW7BhT4jza39mwyDqt43XQFg
yskxxwnutf/P4DEqH9vKAfgcYacSG64xO8+r7kSqGzL8r/k4rvd3Cr3oIRqVnKHjSc9BM1dNZP3j
Xg7Frsxi/cQvzzSQGV3/Hcel/zEg6AlvQzejaZ2o5DVmbHac7s5d9BbwtvnOF/au8Bc3fG0fNIpP
tt3Sjr9tadkvhAOw/U79DM7RouylY739icdpc3YtcTL6dstyOz8CYsd/Byp+ihvbFTnB54Dw1m52
9bAdRhdrwh2hE25JT4TDHEwVlXzfZOYVCbXlPQZmq7ARsEQ+M3uNBsPc2EGreH3ipl1Sl0LfaT/k
oPuHwCfVg7y9zWWKyjMrfCGpAfNFkKO+TTegRUA9f/FomAzNABHjEbzmk6V4q6OcvZi8MXIOlmVa
ssQRXsQRgmDxqRoXqsw3INAFocJGXF6EsZ08WF7RffUfZ+fRJDnOpOm/8tmcm7YgQYLk2OweQkfq
ElmVVRdal0hqrfnr92HPpYIZFmHZbXVsSwQIwOFwfwUdI4T7DG34G4UV71kqLcNW3HSMHzSLEOYk
PeuR4WwNY7ZEKPCYcmrM54WyIA/HOF1x8cKT4S4XnRmvrW7WoAY4TMJng/fOVkgAZ68Y9Jb5jW2R
m62jlKt/iwC0Pav4BfA0OVc43dnoj7TPJFusUt4Pw7QxR1uPvolS1QOgtQJBFD+Y0ifp4oG1H8iC
2eHUBdKPaHTiOjxMJrWEmLDwoiVgzg/AY2v0JFObgqJDbgoOOzMUngtAY1n0XudTPyYVrYkjiUli
HHlNDfENoB1RQwfsYqRHrSRw4PU6CCdAyqb9N6UlNznBYppu7aTF1AU6R+I8QJ1tsgcK0OqbXdKS
+6yhAuNsR+p2DKgB60LYYiqgRskkmvYKhiq1sjb0yx8usMebFPLWeAfMTUx72cMb3ndOVXWP9FO9
xzZX8Q+RNXX4ERA4uEX24EiJEqYxr4hSinEt2s6yv0tK/tENjDl8gerUJ6OIWcAcgqcBFAzH7Ea7
CQxPfInHQFOHuB2izyJvkDjo8ryHRhD78IQcJ0xu+TDdk1vnebjl+snTH1FNzrOttXAq960Vjvfg
yZEeH/VKvQQx8MKB882x9as6AAJr+8NjNqMrqUA5HwXyVNB9DRntSqr9PS0XGggfMx8v7R08gri9
i1052Duhpdl+EryA4OiKEkkKVuNW14uuXKOH5qptF5mds+vQUgWvb6HWD+0iarNjL53qG+qfBS0K
Sf/qkA0oQ277mofNIUIUYosXfJM/ulaTvVjhFH91kAzkDaR74+dxiqL8zhiA021Jaxxj6xvglzf+
MPneBiNZUJgBgkycDR+sFpVlnU4RD0H6+4NjACNMM38dIB803Q4ICLX73PVjc833izu4vf7AZs2r
7GOiRb32DLy45gqK1GTf2WFkeFvQx4FLz0zwSNL7PksOvOHi6r7WyvpJDLLotriTdCEohSiwtjry
ly8xyKxwZ9du0+K0ZQc36Nbx4BoKA5QHTZKUi3DSom7bumVxJ2VemOjI2FOCA8lgcIotULy8O7S0
/Rv/UNBXhYUGIBR019lPwBmDFe8Jg/fkpKcS8ce4yb8O3EnAPXStSVcQhDK6Z9TkB1hWZpQie2G3
xQpIqxyeyAeNYo0mJIVcTHqtGyMC4H3sqrwPjwVrQZkA6GtxBxK077cTKKb72Ol86xGDFze+7zH4
oRkd18Me+Gj4q9c0W+wSL2LRdGMyjlTPEHsyVDYf8FqzXrOgK4cHer92tauTtHZvBg0mIM2DHhI4
rbXG3+rIfSKEVZvii5ZbLZWQSTVc//ZIsQfdnAjaqAod2ApWOnPUNEesHUxp0Auc6EZSeTN8/bEu
XL9Hp0zZ1rZA55uQ0JB17fSCmhGKRQjzTVLrf4HWsF7jvIJ/7WDbe49aXj7ew3sLfpGFFOlMe282
bj+A/5tj+Yanz0BXNhj8j3kVUd8FvEFFUFRCRjTZsuo3emXhDx5ZNJA88r29TQ0guIMtVrubHPRZ
iytHk7Sfwh5LTrps0vsQl3r+q2/gH6PkALFwG+u16cH2myhq6I6OJjx25vhd2z5mUFuHoMFFBL3h
S5CWuXPj+Xn7Zcqm6RMiGugvkI3/hiyVE3xsty4QYajdg6xBbyHWM42fRVxaM5hhBBGo2F0fahlE
h1BT/hPPJhpQqoE4f5NYNe+kWXUsXyMPhoyCWelatHKaTrePRRNXv9qyhyJpVNDq0aMt4S45VB/G
g4CNUHwpEkRod6mcvL+teGjaGwy33D1sZa+5HZosfqWiWAvAZY15awHTaJAfhYPy6nawpajkgfTl
/Pok3p2TynKLKF3uYsjopXs3cv1qDcu+TG6GKEp0mn6TQd0WmyYX1EwRP6BV5icPiNQQivMuJstV
kpLvpkx4Ms6P2M67cQSNxa0wJjvfispFs9bK4NGtTORkwWfCbm8eck7ad7Nym1+lnXt3CP8IUM19
Ax6kLkp91pHnZUNur+JpOzmB/gEdaKBPlZsUH0BH0OKuWeZDjRQYDXzeiN8F+Pd4A4wXYWeUY5Ff
n7xCj7daLNUri1VhOoYGd3A0wwEv+6lABhEfsSS2brnqWn+PHpEZ7GFRsgT8n93BibKEm8mSdn3n
AYmuacvjX7Tm9et8DchRqoMvkLHWs0z7bQkvng5T1obGbojaCbfqIE8/gHilFmv2WvO3QCFIAtNo
ptc0RWbvHvmWSu6CTjQ/EbIPfvOeGR5CoI0fzD6H9pclevEFi1f5TNBzH8I2bV5ceJLt1tdcB4p8
asLW6o2vPonkF2ua+n7lo4PQ8EybIm1L0Tw7xqCaQMSFwuQ6F2NTb2LeGbDaHQfUf1O0yDJ7pmc9
JsDsNUJo1P7kvUz3MulD/e8QjOb3rpX2N1F0+EXoEWJHPLZ961NitACjcpnAJh1j1d+ij6XkOqEw
kYtvtMRS75jnvtNvU8pe5jqCvFztqHJpnyYvnL4boqqqjfQa6xtlcrY55tO8lBCerZ5GdAyQMECw
hdY3cKRH06cQviKJMUiVcMp60ErwmCu38fN+62oqoXJGL2hTV6HT0lCnAwFc1eh/m2OUPNV55IFy
5gpDqcoza4BzngqTtWX3Q3SHFqd4bjryAq1LvGQN7YLSpXDos/WWnWlrz5WuenAmV0d1s7bENwXP
4QPonSBYx8BRHfCbDgBfB8b1gY4INP6s1JyvGFfa+kYjB9xRzESLqE06xEbwdR+CXcaNB24ALN4a
dlQVbeGEUce0UqTYPgK3F3DlUBOBfVa0dK6HuRWR0eSFapHAL+onQ2/2AbCCWRGgTnhzhfSAV7VF
bxDlMMBjN8gXGnuZJH35WNsRgg/AczRjn+gD/koeBUgJOrxQ6ZdWIZ0FppmxP1SqnqVzU37RWFbN
Lz9EQIfGXa8XN+RS+V3UNzoCG0Nf/B6VJu4MajSU8mmQ38vYKNqdM7ogq2MOrLyjTDhFG0sWLlFX
cmM/6Hh2ie2Uhlq6K5LW+crbIEnXokJucUVjibs0HCck/MqoahCLIQPsd6kzkXZ70smrubfshxur
h9GwMSNjbvNqlvc8qjF5bTKy9Fc82MGto0Sqt7dpicDNCpE/NPK7ki7iCiO/XG2zjCnRY6B0sgpC
03rugyKn3+AY1PajMoRCTj+o+DWqKR1QZ4zrfhNCdu1WqJGV1poMRv1OwfjdVmMtXmdgkb/SO94E
RB+qD6sWdcGZcwRkH0nY0f2kp34XP/Wa0wa3YV0oiHyQ+DmOFaTXMs8jaFH4Ou7TXMCuU6aLmXSi
TdOPkJIO4nd5pe9yXzUmJR3HBB/YIKR875Xo6KysAfWBQ29bVLTgo4lq5TWa9SlELvhXo9BERsLF
7R9jt/L8tSVrIqwXcn53VgBUYZdUFs64oyzyB9R26d9r6LOgHzuIr6qW9Y8GGXIQNQZp6N5Rnfgd
4WaUPHDb5g+QmXBZrT2ht1ut8gRA6QSCIhPwI+qfqHTfOH0TfUb+hH4UknnVc2GWDQL9Y9T9RKGr
zFedaYvflZkLb4PsBI0MFM+wQk9UQHZAtEXLrjSjV5cjiPqv0UV0ncxe3fUkwHCUgtb+mSJh26E3
hXbOKuEpaK9QYSIIZInoexj3FXw6l7brzVSSbvD0GsgM0OZRv1QNxLuOqspbG4nH7ZHLyr4HfQ7B
BSSS+xVMeXAwqhA1nirtoSJHFoLcW9YDSAiC5Q2AncGx5zZbANpCl2WcPYq0MH7mYAKKo4tgZIpG
eS1+4eyhyfXoZxLKaKaaaC9Aqz+YzpA2e9fwpm6dVPQ2tyNOOmIP6m58UM7QQlsZfH3YpLFV/J34
fvjNA8j4bCp3QOhtqDhMv9w4EOke7ae2XqlU+AKwTdt+CPGL8A5RFcfhEawDOTUgu+bomLmOiBTw
8a9DFjpfHaT1yV+6bgD2knaoTOtT93eYSrL1qalB7yUmT04AkdbnyTFtipnIckFDtLBaoQfTxMGj
punWs+YmcIG12EwQXnaocbcoGCiwEmmlwBNTcprTgBw0+iermQiKRQHTjm5n3dU71WXWt9YvFPRy
Y5Kf1QSgEMcEX2wj+tQgNdDWMOg9m7xOOUOBhd4oRIsNcGQb0iXW9cZK0BANt/poU2YyOyRvV35K
aN0E1MC2PfpMLdGGTv26swF9P4ADadArowmEsjW2psoIMYhs3HIr2j5OPvsojWDk7Q00H8FOut0W
vV14B56KB9pxnjOmuJIiW7GhHGImBylB020Lo5M/0P6twkMhAsDYgd3IO9Tsu3jTguAnupv4QbDZ
NPmiV7767PG2dbYy1acEiBL0to20wXJsQO2QpsJgzO8G7FK+pOAhfrR5pWW0/hzzOa3HDpUMuNeU
J/xCf0F7PvnodNXI9EF53WOQCf65yG7jZLwphZpNdCjCv2bE1hHEWx44iCl2BTV3JLDx1bCd4Tnt
2uGlnAC7a04UA0HGHfa2CgdqzNIUIVq44LufE3B4xu2ABwG8MHKsWVYAmtUeT6bqSe8MNkgPpO7z
WMhcv6UVGvJihOHzgEhjD54KbXEoGAokp7YDYISuVGNL/RPyc77x3VI1NfMe66+HgCj+09R9Y9wp
DIHzew12CbXi0XXwfoxQeKcYmErnyUwC6ActBI5yOxkBtMooGOW48YFgHrlR2gRB0hzkdK2Z1sc2
tVpusoTLqYBD2q5Co9Ri8klV3agudN1NlAU2SQoKMXJrD033fbJH+UUPxszY1HRl8ejqSodt7WNo
t+FLj1SPM0g1EthRejtaQgqKLK7XfAt66Nt35CvjDfxlo9lVkpq+T0iAYk/7Hj1w6Lz5E9hPnqi0
boPnrrcJZ27ry2hDO8ihMO9R89jwpIpfNPQ+yjWSlaO9K+jxvmRBrQbEZ7Th5q+ShwmvIbpMdmJx
y4gcoY6uKhEx/6sM3L4vswQnGkem4q7CR+SH1IOIKnAq6J10HtwEpLlL+dNvIJ1CQwO+hk5B738s
LDo6uLpElPuyFI0GyjCiAejSogv4fbaTdJ7KKsjae1rZBjl8XvneZ70dxLQxwsk8wjUKU5g2ZZCt
/nJ7KceM3G4Dtia6pa/gohvOVo93f+kFFYuCAuEmsD31i15d85zJKJwTKGBYAmby17+mCTKj6CTs
X1UbHmmtAKyogW6lFlKkavcX5MnGFTb23LkyArkWXJ43IsaE5xCBYR6v2EKd8TMyZl81/ootEKqY
rZX+cMbShY+4iyyaNZikEaUpC5DLbuibQR6G1k/uJjB230cvHo8OhYPNf/3n//y///k5/Lf/O3/6
Xzus/2Rt+pSHVL7+73+dsxgy6X2TzJumcPWF12FPTmMT63j6wO4AuoQkLeU89/byKGfcoQyk8kxA
jSBMXGfhkOdHY4VlEK8nzaC5igrjq9Y21QPvjOGK6flsz3Zi+kWcAHVuCsnbx+KDnn7MPgr8HE0t
tQ4rLbztp9bYc5n2a1PDF8JK5d8VNsQPFQYbt7XV/rw8zXkai8HnNdRtU1ikimLhcVYGnR/Dw8c7
IquiYyFC/CqR6tjVfgND0OwCNHjiZHt50Dfflq4fnT+GEwDqDHexgtNY9E1ggXqb6rb4IiTC2FlR
ao/I4Yfv9VRkYq5lSkei74N/2WIZaZYNDf4GEMyKot5ltpttoKo2m8HDVem9szJ1aiq6ZZsoEyqx
MPkyPaMr0MBHbNJWnyo3Su4HWb6aaZc+vH8g3pKma9k6n1Es/P4SXVkAm1ALQCe3Xg1UBB4NouqO
HjjszMtjvTGAYzKmgwmki8+eA1X3dHPCsMVwJXXNtY3aKFrSI1bsMqdhAUp4hSFG997DPY/nzstF
XDHgyp2OFxWNj9AZ41Wg8fdoPmpbs53SD++eFb6eWAIzLUob5mKp0tKfuM0dEk7syNZeHrk7CKMo
4zYC8RPZq0+Xx3u74ZHWtuH2uoZNR2h5xHUNHmwqwOAloq3XhqVo5pbIE5m9M325PNSZBYNdaVjs
d5tvaC4WrJtLA2mI3cSUJeo5KloaDnZhvjYIFO7BqwbvjZO2KYUBlo/yAAfMmKf+x1Wg4QfABQmK
TkOM9zD52LOXQKjW3N7X/BjPfEW2BRZ2SDSZsGMWq4bGQTMTFxCcQQf0gKELJ4DqzBruWvteG0Jm
BQiMOMU/l51/OivDg5kCh2g+y2a50oxQHD0AhJUWmVcC1Ln1ImYQC4HaEv0X61UYgAyHgKlU4Bhg
6PLA7v0h2gdWj+LaVEa7y/vj7Eeka2oqZbl8ykXsxeujTzqXrZjhgrwfeulvTDzD9k0dvf6LkQxX
IjXiCJsL+/QbQvLHO8eGGB5XtOWn1ve2VS67bTT41b+ZlIROKfiEypKLoXxSelMPB6JUb6CTh1LA
0fKgXSD8YF9xjXx7W7MzkPWkrwZAEU/b01kBJQd04yEpjBZOBpi5RzVn55OP05DHLvS1ryrgeo2h
0QWZwCXfjK7kwfsvPq0jHNfUHUc6+mJ75jzes2pA58HwtBIPJNjmFCurg3D66EpA/udvnWYI8JcF
JhZK0P019EV6Ivy0yWmIyXU2ZcGLVtHBWTUD1kYFKLNHESTxU1hV5i3NsfoOMzzxyJU7bWm1O0eg
OPbvMS6638CyM4f3PdgsuvvxIQp1irsa9JcrF9Y89Us/d7E+mgZMNVaOXMf0K/wsoAPrDVgfYHSx
Ra5drNOxCdEaRijk8pr8k3deGtk43Rkoo0Bx6Rm5RrwRwAPKcqnzqCicrUtddbfuDAmgSPDqVbK6
E2EaHMrWu/Irzh1vgj/rpebA5SzCMeQhM5Kge2D6oS3phWiM18D9j4iEl1eGmg/Vm/kioMAJBwas
1OLQUXKJWqh75tprvltgNPc0ZTLauujIFogIXf665waTs7EoSA/oD8Yi53GLuDFn/Vvajpmvr3Pd
LO40O6r2Vj8k1OJNWGdX5qef+5YOlQIyEkPZxtLN2IVjTRaBBycCLjXavngRgMD2iqNNun4ccfsC
jGKoHXKB/VPBTUGHC0+ALaWR6FkzXHU7gvouN/BnxK6kWL6//E3mq2GxAJCKdeRTHGp9XCGnGy6b
P3+OhBaoOIiVTgne3qT1tr08ypmvwLXkktByQRlCLLa1Nw10X5E9WNejQFLXRCDFtowV3Ptxd3mk
M6GV8K1zsRt8cakWezfpZQfajtyP7lB1nILMOxZ0d9aUUeYWhMr2Xa0HaEG62h3OIdX7gyoJNbFO
UfMmqi62WDrA/Az7wFq7Wq59aJSAWyHGIr+Dcp28XJ7qme1sYXFs8lJgY+nLBzQISTjAJWMBFJ5d
ACQ+tdTpQFNPJcQyrM+ufNszq6i4GVlCDLotunmnewUTHcQ8LUr6gNbqm7KP0f4rGueuMhz3ylDz
n1psS4ZydYO0hpfz0sIZl54aYyCPyzixaQElddgiURoGiIBjqrbtTWHc44ylXYkQZ2foGI6ywNxY
lj6flj8SUUCcVYQ6E4pokC521DlBkRRoosPqyA/vXj06E+iRc4YdG7nR06GUhpY89FKS3MkTn8yy
iOgbgDs+wKqMXXB4XWlcCUZnZ+cqXpXc+brtLGZnyUYnBrJhhO835VZDVOweZRMr2oRQy9//XOEr
soTKUYYkAz6dX8PDCTU4PiXKKgqkEXmOjV/3tiqAd17+lOfmReRyXMPEDtaWi3nFyGjn4I+tNYQz
C4Mh1Ie1BI/aFvDhlQ1y7oKeTwCPB0o6cD0X04KrL1TbMi1Mnmx/XTh5ZwETsPMDwvoaGsYBksNJ
72Y977Sx/11VZXfEy6e6mVqd5Pz9M1fcZTTPCaqWtQg3dYIrlN2jk4nprn1oYUDtBrd+bntIsf9i
JNdFDwt8D7fFHIz+OBm83jAo5ReQLRoYCkAPQ+rIAPeKI96Vb3zu7Nvz+wxXNfq+zuKyqIcKiFYN
nKIA7ntEj5EuG+5Vm4oezg3C0doRaqLzL44j7wv4t0RuahTydH6+jc7jiHA2iOLEh2kLDCMNlP5t
NNNDMbnelRfv2TnSPrJNUiz0LBcLl8NxcIwR3SYvzNsPdmhGazx4pgOKGvEdLEEsJ9AqfP8zkdgt
Z2iVTlqnFnOckKADX4d0ewJWVd/OpFFwgo1tPLiM/cMKg/Db5V1zbpqO7bA32aGKaHf6VVFCM70B
HY+1Gq36eZgQGq9y4KwRjqRf+sBJ7tpeG39dHvRcOKCujKKoy3POtBbhQFSZXZo9SglQYYZNPmrj
WiUaBAG6xft3D0Xdk5oMVcG5CLT4orhsz0wzegfQf/VNQLXyjrJyvEtKr7tyI56ZFWVyaE7C5s1I
jnP6KVvoS5CyapRiXSF2MchKeiGJQv7aeb08qfkvLe5eaH5sSvInqjFisWiD8Lw6LvR6LYGVPFSY
Vg9wPTM8Oi+PM+/xN+NIHsFQ5SiTWItQ6thlFkdI24J3qdwDZyXfq6FW+I5LBKcmZT/LDsxCwXWI
CYId/7g8/ByxlsPbQgEsoVGmqNScflCnylrLtyUnXlj9J9sT00dQ3UiWOl22K8dMu1JxPXMWbLxO
qZBT45LOMoK2YBPtIKal6Ew+zKM0t3/novbXIe19BExme0ogkB/fPUliNvIvUkoheEicThLpY0T7
wWqvOxdxuhyViEdFd3qHHiSaJrwor6zpP19t8VW5FNmfjrQ4g/YieLtJP9ImrRFWa+P4hxWk9s85
xP8QNpROuFMV+ux6MARQmCZIH6C5/M8pFUi1uTzxt1/bspVLRiHJsnAWXxwXyBzIN4UUSoXSjA+Y
JiavtCRwQIWAcItUgmWvRgg25urysG83lWVzTJk/tBBEG+ZT/Mc1qdAXDh1MlfAvxHEszmYpE2wm
j/BZfrMJwyuzPDuc7sw9Jld3uTRPh0OyUIe6BMhp1gD8DI7HPFYJvPhBGyBlBzkyc++e3/xF8fmC
BK8zx9MBHTWrEud9Df1Hoy0ZybT5NLWmOkaW12OgmTdXZnhmHTF0Y0ybe4S0dXFRyrILU1yWoH66
aX0IZYF6PdYOG83z4kMQaN5x0jTj8fIs58hzuomp6RPPeeLwiuN5dTpLCrQ5bSSOKp4eoJuqAZPB
mIzH1ovilwrK8lfU1PgHQDK6cn7eRvl5ZEVmwHtcAb86HdlEWWisSosLE/3SLa1n+1hJx7hD5ye/
0jI8s3eo4OqSqhylXILg6VCaZ0RFYJpAHAo0G6thnLZwqwE7T8Wn3MPJ+/I3PTszVpC6Eug601rc
KnFqB9oUAj2B4pztcjJIYP6etkM6J7nyEc8tn06Bx1UubSdhLzZpZAxwPNJZP2aCANhVmr810d1B
4Vt+ofFr7BE0mm0SBu1KVjcHldN9Q37FkI5LGskXXWzWuB9xJkqrBgoI9SUNl6JdSOHjypF4u3C8
Pygfsy8JNW/OYKejSQLxu1nXdYSkDqSADSI0xQ6lThSHcIa58jn1eScsp2XPjzM6TwbZ8eI4VKJA
JLmRDU2n0nyIEl6QQZRhambKMsS1xav2oqghCyiRHsoyRao0dJtt0/kSWY++vBeIqj1f3k5v11ih
32dQyqPzzA2y2E4gr30oeKxxnSaoQ3QE2Rc/boY9OkHqa9PAxDxEA+zCDThuQJaXRz+zBC7vTLI+
/oO3sQjzrq0GeLkljf16+u4jf0zjBZPpEUoTIXB3ebC3eRJRSKdNy7mxpLFsP8+muAgi4k4hgHYf
MORCZMee+oOXYplLYc0+5n6KmGTbNNHWAorw/nqwzSFifH6FQpB9cZ4SSqQCgad27cTRLx5E9T0O
7R5CsrH54fJU3x4gRiIhg0LK3c18T2NSW2LNF1vgbYwhg3FcBs0+pN15ZUOfGYUMjAfmnBrQk1is
Xqm5yGgLjw86udB+Mf+50QykUi/P5W3As+cS5Dwb6C1sl9O55GjWoiQ9IM86y3mNgeyOSo9eZD9N
+38xkiLDk7zsqJotMtkO0TLYKz3GroCR8TP17ZsU8WH0PmRyvDzUmb1I7ZxHiI5KNZ315QIFDrY0
ataOwfexhiXRWjtzMPp73aBev0plHX9OR3h7td2VX+tevb+SjPockCEDgIKi07k49wj0Ut9JgVFh
Xpjd0Q6ftnmPLmUsBnN7ea7nFvAf0IL7z/ItG4JowHSt3Ro9cjwlNKkYMhnc9+gJtcNrnYn5s51G
WNxxmdEMZBEISi92pONhUqWPsC1LOclP6N0VXwtNGV8NDXzvqmscd5PmWf7u64pRQa7xoNSpnS0X
E7meYUh8s1sPQClvMVYqNnrvWv/iHGBwRx1wxhPQyD09B/2IMbQwkWiHcYgu6CTRapVTtcbL7/1F
KqbCe5L4QWOViuDpULoBYxmQNbAnG8sSG5HWLU541sqXyLG8f3PMtZQZREAH3FqcOaOqMQXqZLcu
vXrcTy7K2AGN4l3SDT8uj3QuWtGI45qZ4VU0p08npRqZulOC20ZZFe2xqXghZw5I/8ujnNvsXKjS
gluLKqa1iFaF9Cj9RXAvSwfbEFT5kYKurPIwNXl35fJ8MxSTIKvmJYzJFwiTRZY0obNUqxZvV2F1
9h57lPFQ9i01BlhI28uzenOu5qH4cooiKZmuubi5NIy84RUhdxRnqX8A/uwjQdQET3iy1d/czoSS
GuHYkV+Z4ZlhFVku9kJ0EbhmllGSVjb7oMALkyuArLp5wTZR3ydpbPxGctXJEYGyyveeMx4Mfw66
2PwWUjipHwwTWnY55DQDgx1UOZrdGPbd4fJnPbOCdPJcZiiB0Ig3UKSQJ5CBZsK6QHjzBsQyypw2
fm4AwM0r5+xNnjfPCugk7Vq+JYCJ093vAS4J5RDPxpzJgDUb0q6mRIAH+IK2LzpDfScPiz8Ndn3l
2L256RYDL7YOmi7A6s1gWjeN3u94B6JeFFpQNfUpKm5QWw82KHnBwMd8+I7GcnrlQJ7dQ1wGHHw6
KFSmTyeOyN7UVC5WJyLAhGoVCmQtN36QZHceEgERFI0SZZARiYsrV/z5gaWF7hRdNDLO04ErW0eC
Factunxx9wXVj/JvAxuiPVQYe1MKe9rHmEC+/6DOPXKqgVx/AMEWX7svNFfPvHyeLSD+NSWrOr1r
myzrf05dpj11QR1pVHDz6uflrfwmugIr4hVM9ZYCigRedzpblU9mOaKAs0Z+QZtgk7Sg4nEstj+/
fxySTkm66QImXfbeuC6M0qngTyvKULOjzlh5t0EAb+XK8p2bEKGVygVHDgPGxYTCZrLNxIvFrImM
eWuO/8JUd9f6s2cigP3nKItjGcRotCP8IdbIgTR7W3mouAfurEJkv7skwgqRrNMjgZxJg2ZxXaAj
VaZdYAC6UbnxLdBG/YPR2nS7wBNtLi/Sma1vk9TiWq/m3vMSR4dRjuNmiSfWKL6htodmJarg/Xis
OuEcfJx1Vx3i7FcW7EyEI19RivaBjvimWmQSwg5sDZMtHYm5tPpJ5eVvFBGnh56YcAsFP9tY0+wt
59qIyl+e7rlFVHOFi2oC9f7lVsHszm/SmF3SpmrcQ0vHiDGC5WegtXPlcjq3K8naZ0Ak6fsbsKxL
r6fyLSRCKIDn+1zk5camqHAlZs5R4iSNZqtQLATCZ8NedJadQ9tE8rOccHEDXj2iHmmXx9nvdlfO
dpd9ORpXGmrnPuBcEZnBnTav40WMdgcs47D5MtaVlaXbPGjHHc5f4x5e47U66NmhbAKIIF23eE6e
xilRwoSi2WSsS0iJW6IlwoQYlKE7aV+DyJ79itx+1BUpDdKqOB0qDkHrp3ZirGs8MY+QGMxjgXvK
zQBz8bG3pL+/vA3PnTqWjMhokKnR3jodD+eEqGkUU5Oy+h1DVzyEDay5GIfcTYNhBObVU35lzHNz
5MnzT9mcmsoSMlAAePezgbA/uo1YT3oZR5ux7NMMDj0+jIhQZ3eXZ/m2M8LmdLnaQM8QXODLnk7T
yhWGAKNLYI7cNlwl4T+S14Or72LkkxGuQzWMOOfswsBCjQ6+ob7zcgHN7PIPORdvmDdPeGBfNGkW
8TS2dXyighD8W+QYTxqGLAKMhur3lNP6n1neWFCXkKXv6kpeg8O9HZvzT4DFyI9yPrWk029QaL4a
utHDriuPyk1rmkOMTt7KcHdwk+pNaQb9tklrbXt5ym+jD8NaOnvZnDFZy4cuhH3qWvPFjre6ubXH
yLuP0b47XB7l7RGdBwDtzUuam0IsJxc704iR3ACW1rMIPD5mWsi97Iai/PrukWyTKDC/qcnRlskE
vugU6QbbgJ0oja0bT8G+d9xyr0+9ujKpt4eTRvoM3HUUYIw3IDNfhZaW1SHQfBdZdZnlqIcLDVmq
zPF2AGI1pAbqa0Clt6eTvjOgUN67PEZpg5xuk9aGzN1agPjgboYHs8TbtsJm7jA0MG/rEBzxe7/n
XE7iOc87kV7T8ntmXRzX+E8hkxVMLVzfoSIy5Dw87lLwNVc249szcDrYvI3+aBEWrRf0/YwgsqsG
IWqnRivCb+VGTFaPVS+8fTsnxKe4el+p95wJQQawL8QUwJ7Pic4i0ubCaiyf3icd98i+x8awW2uB
+ZJpFm5FBbKnCJNiHzsgYVpWOB5bqdFdCYNvl1ZxYUKomtklBIB5v/0x+zx0naAR+rgZK8290frR
34+J7R3itJxQGBqvpXRvDyXj0YeGxsKAVGBOx0uQcEQCyB1x0jHceyrOA2Zogdz4Znut2PB2YW1B
kDF0Q/EshohxOhRqMsOEVka/sYqqQ9Wwq5vn0EWzXW+buIUyPFjfMV6pbn3c2K9sqreflbFZVJDN
JpWVJcUqGXX0VIe83zhYhd/3MGgOGQVZdK+Meh8Ivb2SKb/9rHPeSCOY9McBwyhP54pjzqCp0O4x
RCwJ3m40rJDTwOhUVC+Xz+Y/Lc/TpM6eAa5cnbTW5p7X6VBJULlU7P1xg3UsMo19Cp5oVZlYpQL1
k+2XDs2sJ4XSziOo3BGt/4jmyGoWiMajAIPdVZ+k6krv9O2FYhsEYEHSPF9lSxQg4lGtAEaMioon
MB1EzidYyz4bXy/Pfb6KF1OHx2XNiQolgDdxEJ44rlu6ibqCX6MgBNVdrAH9lOFex3cUbJoE4ABT
ytkg19nIVTqim3f5J5xZaIou8+gU6xCDmDf9H+fVdD20Y2OHTW2J+I4UoTmIyhI3AObllYfQ2aHo
p0HBIeaD/D0dqo4kWUit9xtj0hq80LJAN9dBXaP4bMu+vfL4ORMMKRbz4JIg4eb33mJmQcdKCCRL
UELqtWzdGjp8aTR1biSU1XXX6PDW5RjuYQk7D/VU+U/+pF/je55bYWisdIgcYNwwgpZzRkPQ0PMB
fyFdvxsNiU9MSOUuSyf0CnGDRenS0DZJAr+fLKb9fHl1zw7PuSJ4WOzn5YPXTGoviAkcG12PLTQo
dRrKcQct2omsAb1E8PGArFtUHgpsYjX73XhrhzWgsTyTgubX4WINGgW0ox2qYeN3afGjwLFwL73W
WvVt2V45smciJBcPexlOKFWRJanF11unMaZ+QCYlRkoDB+VDPwDyRuomRPXGaPaXP+253QzwiM4t
nUyd5Ol0ZSNMMWPTZnuVnTt8VgywgeHY3EZFeA3JcS4azcWROV0C67XcyU0rMI4MwTrGsjDyY5A5
yC1hhIbxwOU5zaF2EY+oUXBvw3mFYbukvNrJ2BV+zg2Xl9K5xRzV2no5MkR520yfGgvRa+S23O37
Bp2bYqAcgMkDEaRGt9gjo9EMQlO8r6csC3ZOTkkWQc7mgPi/TsV5MF6SCPvZy4MudwuDSiIQNIc5
vTaNxaAWMstFVw75VnMQGDdo5iKL56idQ7PzS1D21pXdsvyy/zseFyqYNTaNu4gDbWsOLeoOOWpL
/rQvlPRWoUK/TEZ1c7S9Tn2IKdVcGfQNmH0eFZAs60l1nbt8Dg9/BHeYFJWAFJBttUZr7C1smv51
NMsEvf+412L8m7L4ZiwmNNqExPL72bGDrDw4Saxe6tjsr8HZz31115mp4rpJUrEk59YiVdmIK+vW
Rpb/SzmBKcE6x8VJoZ7gfQ7WlfC3PKPM//9zdl67kirJGn4iJLy5paCqlu3V3tygtngPCcnTn48+
N7uopUI92tLs0fSos0gTGRnxG5hn0BN4aSCd4G5Kb3lPaTlzzDGkeZ29a9u5ucPVynvUEi3dm+tX
VngFNKycT9qGCBdcznXaJA66wNkUgqYxzmmkFRCTbCuIIKOGwiqHkHtdOYLh0EK3inHqK7T2fd9b
dDMzJ0dsqbLlsbX1afVTdZsAC5LyqOqD5Qa39/7Vzci0UDsDX0RCyVN2i7kbIZDglokfBZdv8Qm9
qPhNU1Ro+uP+iRL1FE9f2zpRQ/RprPfeKIZzPkZ78fPvKP8NNuuvYJ6ozGsr8GW7GSJ+F5l7KiD7
FHl+Mgc7Lj+UsaHKsKhBzgZtLtv3idYjly3wVFFDdBfLj6OxaJ9j0ehG0Bpl8zzNMv1J0FXvF0pL
eKtjVdUiIlyLz+QF0XsTu9WdbfXKUnsQsmxAEmwsfv/lUtcpEupoZQ1hjW7qw6hKrBZFKh7UpmpC
sIzV/bLk5U6Y3F4CTNeK9F1pfLwErojtKBGUnTt0Y+i4GdarOA9/qjHOaXYC42ubgxiMBMFfrREy
08uPG1RcbAibQ2jXI+ruCNxWX7tej59dNNHf5A6Cl+eyxRF41fBtjihop4+RFlX/wxzTXqV0R8yk
SrAe7f+ELq+sxtxymzFsvU6ezEnVHrolwWPKULPHql9+aZW5hxu6Dk8rf1Gjb83l59KpuhxTxhTT
Yiz3wrTKirtiTCTmFkjtHSQ6zmGRRMbeg339Gy/PAPVQwi6vHqD4qGdcjgi+30a+fhlDb04LFN5k
a56ShKZOwJQmL1ri5hE+o7rOHQzOuAWSl2jPbe9E35R81H7/c2CwVz4AuepKzwRgeflz8lGWUSvF
FOIAnHyXMSHCQIr0rEzufLb7EXP3ShVPWY7fNhCr1EfGKP56+0f8bXxu54QSnko24CEpsm0+e57o
erzdp3DUkOcLmwU5zoNeVt6D9GwoiQsyhnqA4i2dDMfsurftImXp19I13zqxhT+WjlMqZgSIan6N
bGzBVsVWZQ5AwXRfMT1C+t5GsfUuT8diOosuT/NDbiZ6f3f7S7RX9hNvdWpq3Dz2moRfTqfA1g1T
sHYKm9LA0KZe+nPpSsybkcVi7iQa/omCog6y5ataVarhqLga7qDxh9lurKarGFda3zl9U96nidqE
6Ds159u/cl3TzXTrGiUxsGWEFfRULn9kg+jXkJTjDLKw6k8dbjn+gOld2Oa18i6N0vkFQ2T1rsR4
lqJ11u2c81eHX5VcVnwUMXVz5hLHzuahjmVoJ2KYfZEZaOJJZ3Six9KpFffQd9oiD3FcWNhDmOgk
+/SxImUPvfzKSSQLJbeGyw0SZjsNiFEVlNORw+UWanA2rpYseUy1cdTeiHktHcZAn18iUxFfGwVc
+rOlY0tN5lJ697ieVPnZTgzEyZJ6GqWfm65YwkJboFu3sp1TX2gV8reeUnndAaMIVb8zIgs/h4li
VXtnKqnyfZX0GvxKxRsNwR4TBeApqrGO1iYlO7dl7tJ+FWBRdTRNNV92VvIQTwWvKdQyawMzwjY+
ozXcRyiqSnc4OGjlQxeosi5k80Sej1T00t+Lwe6/u8PcfOoiYb7DpzfPP06Rmd+11IJa35akxbCZ
zeYkwXs/OsKuPGgWqvrt9s67zs7oifJ2Am7owR7bZkxCDh4GGCYH3ZbpIxYoNE3qnk2u19Xx9lBX
RSaQJWtTAmYVUKvrftDkLZ4q1AiFXE+nC+FToeyzoDEadDgQ6tCxgVeNpHzWlBipTG6BEWfpZl6c
n1rftepdZY998oGtiDb27Z/2SpCgqAcVkrQR2MD2iV6l1tj2vT6EI6LrX/GJrILZVdofk+g/U15d
gtvDadfJC9U817QI9MA7adVcnneewyq4C70M89hQUByd0KWUWE+rThbgVFOMR4enrXEfDUNTBh73
QRcI5OE0tNtw4KEbYdXiUAohNbIsO1H8ZjG6DwTUXryIaI5eRDnhCn77Z1/vlZWOwl2prSALotXl
r3a8lH55seRh6kbgnzM8to9jN00PDR4Je9yiVwZjqBWStOaoJCCXg4H8wwZZX+pQ01rn3sNyMnSd
ssZnFyj+7e96Jd3ikiMJXgMgHN+tiBBi3GtYKkG5IkD7uOB18FnBKuhoFnaMKjXDnpHAno/gCuJD
nqTJR+qJ7s4evN4TlOVUinJI2fFS2hIAHLwNy9H2ltAiu/5ZTpHzYfZqRYft3DihgqWkOAyRVTs7
d8/fI35x+UBa02Gr8hjXuX70zQ2Z1IYmojbj8Yf/2nA/xqr63PVLnj9Z5YwTTtL1DTJHjsi+Zokw
vlaiyj5YWo5utVpM7m/kUJOXJieVO1q5tTjc8Ri0+9nY4OCFh2eP/pgj5eSbEYFcMVK4/rLtY5zI
8DpvcOotLVyfahMpfJvC1E9TGdwvdYebXkAJqV3u01Kd3+H1uxqF22PT+C2/7LfdgX/GKk1gYuWo
U5zf9b2TfPzXvbG+jGhs8F4GiHoFM+woUIi0ds1QJDxau9jTAW2qTac99FmSRiikygo5H9y9tMls
7rN0VJMHWqzNl9s/5Gp7sEosEI0HCmsOzkmX50GWWmLqqF+HEY6buBLXZXPXDb1Wh/k0ao4/TEp8
dLFUVHdOx1qF2W4PePh0sSmerudgM3Bl4duHsnQ467iiAFCAXohiRFwpQTda+Uf8tLL4ICgrTb6R
zHLnu6/iwEqpBMK6tn2hvm9LinmszBoOWTw8CywApGvNH7KKCurixnu4+1e+lAIYZ53DAIh6i2yx
zDjWk6pbQhzC2VnYtkus4Ox5CpMOeWdp8ipBO9WgXhLt4TOM9ZRtphmUJxBEaPHUitTN+qYphrIN
ermhRU0MF0ttqjFBw3TqsY60yg3mvFKqAFc061ykmLAdzAlTa7LYLEvOXDRWjuSsqs53IoqnB1OV
iwQthr9ZmMxmJHy7K8z3IN0jRJKTJRsCxNujY+lotRoMao3egAvGvzmARW7eLLq0vsGqwhQx19r4
TxMJjHtb5iUO9K7s9w7ZK4u8FqZX/BnzTwHyco9Zk9YYY2RpoeeOU3OvKpr2azacpHsek3iKfY8W
cXyMLGf5ISoMa5+G2KBmQw90bsKulc6p7DtcLNHSXc74ciOe3VUFla1/PoMrPpa2+cqc8a5a5k1a
RciS66HVY2nmG2m3FGHaY/b7pOot6I5YjFAJXB1HgZ1TeJ08cezXHhG9T8AP9paFOs0O3tTtoIfa
VCkLcuWp+1GIQf4ZtZG4mKeT/OKaS+63sneeKeYihGQJO/9Kg4Em84Bh9O3JuL41+UUrDRmuCIER
4M3lorlGDLhFZcfSnUzf1ZWQdws3hY6dcuadeTjW9wMZQ7BUTf7WE1jnLT1Z3s6a/IX0bA4O6jUr
QnotMqLnefkztBxDJpnSFs0r0Sv3jariMAnCSzQBwN/oZ+PEuChgr7ycRdVZEFoH6Aa+OjYYAClR
MrwQ0nrHN7BlofMHUONf+cr0xNHJJMMwDAi2SMNc/kJ9xAUEJroZruj559qV2LE7mfZubJfqY1E0
xY/bK3OVzdI/QNODjIYsjQRzc5ryNMLydhIGSlNmVB1iE7+3TFHyrw7m09J3KqpbO6twHTphYVGw
WtcBQZFt6JxqdC1iqGphN2oRnEkPeVq1xEwAo1L8J7JMlgGe1csRY4pl2emYvPK9PJoZ+a8oLz3U
y/lt8xFYRWqZYTNOuMOaQ/S95w2NGv5SqBBvUkDmO5v/OmCBZaGoQMfkr7Tr+uf/qYyJBalos40t
fP4yeU8pb6yCuuiUhw6dtfz4z+u56iUaQJFsaDBbHZO81iPg+SWDuSN16b5WMDUo4ieJX14HUH4H
cLmdToCy3PTIsyCSS2fc3Uynh28YAO02PmaWobxDcyO6l4ope3hLkXWfDAqODLc/cJvb/B1xlRHg
yc0Vv+1/V8irt/QUlZCQbaPiZYO7HNr6rSpw56xptx16d/ROtwel0s4i/TdyrMMCzUUKmPYTNaLN
hwq9ipw5i92wxYPnmSwWi8libucv2igLeGj4hv8y1UjJaP/XFGfyedHuPZTaBwwmIm8+xLyrX0Di
pZiT4kyhwg6t8zsMsROcdsaZZ3xlAIqVvYzftYlRvbebQs2gDObjr6kfqwnsYdzkvkAr/fuQquPn
ch4QFVAthDl8YucYH2KlVwusBVNYmjVVyOfFrdvfC1rvGAmMiXNc/bLV+z6bx3u9ah2snUSafEvS
qrT82m1WbTRcfZuDJydq9DU6sAcTjg4SeEqzYP+60LHmv/fie2xxowXzoMYiWLMN/qrEm3+zS8bo
UC4k13hylcZR1gM6FwlOE79zdLQGnGFWs9cuknMW5knGh3cd5qdB1PbKizdjBRFG0skepSXiBVPa
arjzAJhUYZabXnmwFSP7yQNByzGGNnE2nVG8/0jTvK/DqNUbrOEtOAO+M3XU7abRyJ8UNP+TsMan
D5WCQtc9H5d7afk93gW6L3sow88IjWTLYdRbwSvBNNCNiilVIg3bL28j6Iarb7dQYtxUqjXbwwQJ
w9WoNd4u0zjYR1Gjhmn3LskY/o39l9qx89+DqHm98Oh123OJ288XvVwJycYk2wfsR6IiiGMKtb6d
ackfHhVaFWSz3eg4yM6ePOZG5Pa+xNy9CVrezMjaAzj47IyqFp+zSs3Oke5M1UFqpaoARUmayC87
lfc9UQUFE+ziBmT24BRKoEBFck9nJDYYjZYh1oE4uX6SHTJg/ijozQB/nSsE+2OP3mKm49N9Z4ya
jW6tp3QOPsFidg6NVcpfixp1/M+4hZnI6KcFLtya8WG0x+VPFkXWL7cvsGdHzIaSm52nc0BkFMkj
Vdz8W2ah1hlq5WRL+B1JCk2pbOyftYQtHkpdOI9t7WU/mDiv9S0lJS7vHOTrc8ytz1xCAgbAdMUo
GNcGRjZ55VEfaV/6msTByF8SwWslFXrjUYWG4hTy9m3+qHOMu1vEffRTtAKyjdlP5UvapnESICHo
nhuY7Pohcd3FBhONsfPOr72OdRaUeur7PKZ472+b0Fbel6kRNc2RBiD4xzYzjqnjTN/HIv0swAny
keqH2xP0V4vhMtARxtEZ0sEEUrfYAtdqVyG2NF1zVO0RPVijjurznLdqHTYgMlE0TDQsTlBwtMrQ
VFYzY0vBjD2o9AEcYy/1FkeP2Ck+DGOFxJw9DXb0xm6FfZqimfCIdwBI48gp3I/g5YsysGetbXhn
2HQQXastXlJMl4cnQ3oLfQz86YPeIZl/hwufkb7BB0E+KpXpTIcZ+9q3ealgisKezD/hKBL/jsfY
+mwVg5sGKea88j7Xi+b7QjtqDJJ4oELvuAOFXVUk9G/cLK6eMXQbfpSLiBWskdE09LEnHj7IwTSL
U8UUv7OLtV7haXnZIxhdOZ+57Cdxb0mpToeR9uvXcRJU0JxsSp9w6sGa0erL6g/O8yqFZCAiDcVe
WQV4vtXUDXEgOpWYFCoHBdYaVTysSXEbbsd4gEUdiS/NrCGZlxjAfe60zh6TU6oVIH7j1is+DktX
56epwmvSH7So3HvDX2866CBogtD3p67OBXqZrljSlNVEp3btFKpHvCRpZfW0xK0BDbtONdNTMZvd
P+ZIXK9Mw9orXdvLQA0uBzV7rV+1hNOjiu/lCQguJpTohD0Oizp/vb3DzeubnHYo1RFwkryRtglE
F8d5ESdqcsxxZqFhY1riUWns9h/Vpfgi2pJIzCIGuBbrNom1S7MIv8YhPhqgGLRQifPoDYgHp0X7
DOyMkG36ptPsPQjJdXxjWAIunXq+Dfbw5UQCplbo3aTJEbGPKlRByJ1LORrPFGL6Zz1KrL2I+lc2
4TJg0H5kNOg21Hmv1N0cA2mu2DSiEMSi0/8Yl3n4SvWt6UIvVTLvwW3j5FwalRpjyuvWXwaBmpmv
ap2hHYY2iopPDibceDXSvHnOK08fzlaNBfFBRJglBHrcK82hHzTto+aVOiIr9BN/pgAuEM1q5pya
IBAE15/SxsI1NFUoeKHZZzwoHA3hx9Ui31AeNnF+iXSjwuLNUh/B2AmXvlSBGZmitpMCj7KsjuT+
S+aXONXUfoH7DMZiparZByMrcDJUdF7MSTGMn21EOjGybVf8Hb3EhoahKgbsw9o418NijvEVzGTT
vB8tBGhOczp4CM94ieahgttoP7BP6RJ/Xq0T+f9lTuPTtU77QDVbbeIBVDmkAnEZP3S5rQ0+RvWY
yjW1Xj1HWow7g7qSQtDtKZcspPUxyRMXpverAxuKebRFF+SwxF7+U6pF9VQ0njqeb5+hv7ofl4tO
odOh3+8CPyMX36TDTmvNkaaK/LgYCcKQRIzsA5BZBWkGCweuwoKt1I2oCY1Jrd31C3brsFfhmRS1
a2UUmCYV/GKbDr+rysB0CfOQL8hNp3fYpcr3GM84D57bSUpRap0GSCG5qD6hXlPFMTIktjk/F7FV
yaDsoj8zYqPH29/3FxGy+T4wdTBR4SBYIKs38agrF4y3hZcdjUxPkgCjZYMXhmr2qy+tDBwxtw5e
0qI4Ey8NEOWoWH/E+mapTnpi4/HZKq3+bSiKoXkURqeXz/N6JYDaIs3nRSZq6ylCFBReuFqS6xhS
zrqv52U5HVkvQTqtRhX2xyIenrwEgm/gNkYmD+XsuDHnWnF+D12hvCAMYP8y7LLZo8xfBxIw3lhb
ECRXOZ9tDWkW+KdVpsyP1lxX93KBGJTFVJAreOgn6nrxzg1wHZYZDwEYooiNMfS2rCemohOiafOj
XiaJ9lSSDvdPXoGN6e2l3b7GISISFilRr7RHVOE2K2tp8bRU7MGjyDTvKXO6+lioXf9GdrrcqcO9
MtTK2lsRI3SKkIS7jMVxlq7CkXNxhGtsnqwlakOzt90X6jDKDpj2qiTMZwGbXgs51PxpiG+um0iP
pVO6aXrEzH5sHqrRTu5juv/e8yRm+i42MZWHBd60QIlHm1dckTbYRaqWVP18sbOzxx1YPEcZaoiB
ag3Gi5cXI1F4BAoXsFO65H4YcCAMOkWL70xbWH+E7o2d72pjNOPR7I2fWsssY38oFzo7kob0gKRE
332UdQ9Vt5gpfD5GPTSFnb1zvVftlUGzNmVBa16R1Vul9qIEB+2joipzdRCTN3rvI0dRHhT8IQnx
rph2hYfXEHcZIig/EwVh78BjoFd9ubppWWhqjxPqMVNySA39YOknSEvWQzkq6r2R99a5TJHgwfhy
/I0lgpSHzk27g2dU1tkrNKzynLx+6qpFxwVT2Dz2vLJQv3TaymDQeyPeCdqvJXa4SsDyW/HtV2Sj
xDBTexFucWTtnNM0oL1IFho0rUVL2OnKh8FJ9qSyro+Ah2o3J5tUiH+2L5iocfOSFLc7TjAhcKnO
Letj5RQgwhpaYbdP9vWCIP0FNQUkmEvQ3prWmEItLFH3GMovjReSUYZeXeC/mllkW6X3XMcquiOR
oX69Pe7VN9IH5ssQKbagbVN5v9wI0iZqNfPUHjvpfqS+kFHVN3O8ToXRvrs91NVGZyi6vUiYAI8g
0G5OueLOGnQirTkuicx/G3jZnCgmlT/o/VOdceJlD++27TQB64L/S58J/hQtzW2t1iQku11fIyst
a7CdUdmvUORZ+9T07XQqLeQwPEQT+HMujHtajtURe1x3J7pdtQ/4GcgwYvlFCRXcxRZ0VBaiGZ0y
6Y5Jlio/M024KAIodiitZJ6okU3mg1ln+JPO0i38UQUOJd2q2Ynn17NPp49zA/QPitUVPEyu2ryL
tYxHtdDk04h4RLBqA99pSN+p/AoF1N/t9b7a0mxnHgUYMHEvrpv7cmtpol3KKE37Y5TXyxnbau/k
9W12KuN5ebI8yAxoNy4HWnTFDi3welOj808jFagPNYAr5r4YDbNbmqE/pvaYa/7A2Pe1xeOaBCjb
07O7ikx8Jj0B9jZI1bWse/mZnFlFoi/cH93eML4DL9DOfa/W0I91POq7qr+DpJzvzO2rXwiQE+YJ
ABsyvctBO2HQIjeL4ehSwAlUPU7CtvH0c4Eryc799NpQ3E6oeyLLDnRq06+t8oVkXvf6o6Emtj+O
4ruejuKz2Tvxy+0N88oWZWsiQYmNHMnbVqTGaNGsaCadJDJRnHu4z8PbbFR/JFniDqD0KHzcHu96
g4JNWi9BIq5hkLldTqI1zoozyAFogzIVP50oTw7OErm271q0fn2U4YwOnfiuQLDact/fHvz6Y1Ft
Xj1MSHqI+dtSVZL13gDikBRVK9xTwrH/ZNRzea8QKV6KfvkfhuPUownircCvLfaFh1A3C60sjku/
mE/mggPt3NK7Qt4v/zqJtgtvf971qaAcwDICgvubsm52zZrRiaSx+bweno092vO9Wo1R0I4wfLRe
Ux6q2diDUq0LdpHVYAzBw2cFjwAEMLcYv5LsYwZ2yL05SiywSnyC5YQdVd61KHbM9eo1shrNm3Xx
iOxgvPPN1yeF4dlMqwweLewtoalxpOc2Zl+ADtLzN0rjOgdMUJEOoYmyE81fm16UyHjk4S3GE3b9
8/+05eLO0SfqdsVxmjXxWOW8vyKIqU9lUro/qsKdAFJO3s55uWrNA+ADDED6Rb+VfvgWuQUIx1mU
xSqOdjzVb+OswtseziPV7sXR76zFmINhSiIaGOZcPKVFNqJx6Fk/XKzADoubqd9vb7LrAwyWjWIv
Zn9IYzLxl7MAnCuuxolN7ZVq/VLJSAlGgyeBZiK9Ubp9Ejq9oQRe3bn/vNRMPFRwNKbWLe5ttneC
1bQrhx7KTJPnn0RPRdfS6/EuTd09JbYrXhU6HywyoCB6+X/31eVXWoNGUoKh2jEbHO9s4Tv8TO9o
eYEirpwLYRkdTsyje5wyA5KIFUFzyrXiU1Gpe/CVq5jFL2EPoONCgV3Fmujylzi55jSlJRzQ4mBx
an3+QJc7fSv72KWbYlo71/jV8v6Vt1oVMFZOJxiXy+GKDN/L2LDnI4SA9h0IjUcpNPNLPuUIA9PT
fDHrsfsxOrpyvr2vrr9zdZZbCVb8B2Fs/WH/OV1M9mhm2YJFFrKdwN94CJlpN7xx8vh7Xul7KNnX
htNAMJCyEL44YpfDpdKVKJg02nHom8mvvUI/RV1JW2qiySPGRvl5+/OuM1Kqmau0Kyh86sgw7zcD
epUqbWXRjioFmBfTm7I3I9ocJ0S3EGuQhWj9yLN5J2d5+UUm5XzoVTPeK9JccS9ARwNBI4qtPp20
bTY/I0b9vezdTj32o1VUH/vaG+xntcm0L9BCgKB5k5VMAS+uwfRbJEKOfV7L5pFGIGz9sTCWT7rD
oQ/byNAWX2nVCdOeKW0BXEsIN35ftfZwqHQ9KQ+EpSL1K2zAa38es67ayfKv9yoF4pXJxKTy0tgq
SBczv8nqJ+1Ygy+XoJYc56ME4vUmV+zobChFFqa12gaFjabi7eVcKzH/vfVwDtLoPaCJyrUDAXqD
uhlADIyapAOco89wiJHwv88aUe+AJbY3zjoKMj8kKshSkHNuFgujHB1dAnU5VJq+/Myc9Fs128Xz
kHrKE8VmmrVJl+1E2asL5/8HpdsJFwqemLsJs5OL3fMgEKaKyePxmEI17WsduW0wm7H+Aav2NCwa
GJAHQGHpe2T2XX/xZPVsVnV36lLR7gSGVyeB5InMmzvX3V6A5mxjeOUhVMd2JM46A8SHhPlCRyZy
azS0hXFqAbHsXbzbxIZ5oEuHHBnZKm/ZrduHVUZdXUXDclBSdNsiNFxPq+3lh8qs419ZC2Qjwzsq
6IU6n2D6VjQA2/iuwLvKt6k0PwP5ao9eBHLYdKryrEUCZFY5FF9W3So/Ltxkb+XWldlsStBynHDC
MtfzVkU6q/tZRc1vPnTm4DzaBs3wuByc4oB+PiQTu3PgXxQeZkx9Mh0R4LADC5BH6OiZ8gHwJAnN
kO0VGq/oCOs8rphCEHSEHQLgZeDTlJqiUayvMMFh+qYXvRj9SQrcg5bava/TSFGDHlh8HCTKSCnR
TPVO8ctGHe9m6p60VHio4xyLa+cbpajyT42dGi+UBlPhVxZwj+Pto73NKNffy9Hmlcfzmdx9c+gE
UJ9qELkERpf2LxMt4PvRTapgtO295PXqUvg7FowsV+WcUe7azM1U2GRpBdCQpFyGD7riVB8UTN2e
4kKMP9oYcxOgWRnbu0lDqaATt4x2c7j9vev3bHcND80VprSmGFshNTvuCVyDOSOXtPxStJSGX6cW
LTIlWfLVqnJ1b5uuGctmwDWrovS13kFwAi43RMfLGcozsdNYRtr7vUQig7LCmb5nnnJR8Li269y5
48jppxLArY/KtWx9FI6nt//87QbLvZLiANtdZQHCK0tOc7scShovfPGwBHFmVveq2stAwcVs5wnx
l2S2/XaNbgUPbbgQ9EEvv11B8zpiPDRps6i90ycw1c9WPff0+yGCjr7bR6AMC6UnwR+rMbPxNjLM
76MFjdA3rSk3wtzIOlTvIkX+EJkSc8GOiZh9x1iU00y4UU5jZ3bftGYy38bFXLJp4ma4s+zBmnZC
8ytbZ8UNsnkpZBKbN0lULHvPKupZgqyoEIyf7PxZuk7vT2DgsSONzH9skXNcQBrQIYfLSAa1zRHb
EbPhRUVjtnXy76M3qcdSo69Z4FgR6GVBkCja5e72FrkKB9RfSEfRykedgxrx5qZvlxhcmGJWQTya
7oNYShiAbh6f0URvdk7G1U23DrUWhVHu5bG31cnAjn5aIsVlKL1XHnV3nk5pVUmIa5YdZF5th0vd
Dztz+ur38ZgCas1tB0PockdGbsqjHtvKACBL+53WdBL0nVo9urGodyLNVdLE93l4bpB8gnFnGS+H
6jK2/6x2deDUdv0lM13lYKeA4vZu7lfHAfKPiBdnm/bF5TjNLHpd8PODMoqWe4oh1F08JjbIlzT6
YER5dUAbuvlmi1K8STQJcq0n367s0hjDaHCsn0MrzGOOrvPODFwdGJwi4EOBZKZ+wFW9eV11ejvp
Ec45VA8N7z2PvjmE6iKhekrvJOpK2ynHv7K4AImx7wTfS19xy+sRIzOd1gCJ2tpxjiCxwKF5INjj
xdtb3Nc+jU379/M4otuonqeZBDTFOYlGFNO1DMxmHyfNYaj74tRITdmZytc+jff5Kv4BlR1w++Ui
65GaFxa8hWCkLfk+KZMCukrTPoyOu1f4vcoEWTWkGfgmMPb0gDdPcJcGvWoioRJAQ5JpMGVtGWbR
bPzgsBiPfTI3zzpK28qxVawsVPNhTzp2+9DhbuKaBO2EsAzJ6BZLXA9q5ERViWKI085P4DqUN1VX
tue8iabnRc7p/aQqeUI7cN4TMb9O39axSYHXMhTHacsv4C1bD5oNZ3XKhroObXPMxAm+ht5BETWi
c4tkm7ynEkFjF6E31cEAvJzK8wL81vyTL1V7dDQ8up/apTA/tpLSLMZxSvIttg1nOKRQbnZupVfC
6MUv3ixXXFZK3PG2D0zF6987thR3cMsyWK8mgMFycd8Lk9T89jXx2qA0mjhoPBnYlOvx+E/5wnay
OeMtXAfCi9I/susiXPJy9HbKfnoDnmc8xiAWwtuDXtFT1o3BtqStTFCFJrOJJ6g5UArEIyFIWs1L
vqZegee72qMu/2BVdc5hzABzBagZmndF0uff+sUa0hCS+zy/TJ2CTFo+tFN2MGQFztyFHPb+9k98
besyH6Q662uKbOFyXuoiA9WWkN+IqXSOplvPoSvU9k6j/f1HjEDj1Rblfbcpmp0VeS0gAYwgU8Bj
hot7cwtoWYpnicQRJXbQ4AMeg8oMC2F9cqmEv5Fa+/2fv5QwAH+ZdGi94zZpbbuQCyWAoYM+bxGe
c030iEUdHZZiVMNyTn7VqpF9aYmhO7vglQ+lo4HKD2WIVWdkEwnR2Ekzi2JsUMaefdDMobwbi3wM
dEUxT7Fmzjv36yvXK4qcdDM1QCpk8ptrfHLMNqqjmIkl4dOPo2tVyR16K7vaKesKXSTLECZJz3mA
06ICWLoZqEEeJnInurKRsSJdF5nZJzFG/ePU9RO6NbNyapUmP0QJDVV/qsbhyZ5HuP9VXNo+lYrE
nzQ9e3t7nV856QAi1ici/2JLb9Y5k148QIqtAxPw//OoD7h0AI09V13UvwPnazx2Wf3x9pivTTnZ
AAyutc3CdXd5iqYlL/RKTXklTH0VFHFhPzlK0u7U0642EiBuXqIIFawBhRfw5ShZY2pTaU7QpeMs
e9a0IEMrKlshybrQxp3A8MpgyM8gQQcekiXeakWmGWVBhc4Oy1qlB2DhGVLhNVTUeVTvR+BJwe0p
fG08IhB0nNX4iqra5cc5jd7rqnDcQ63SnSLB8070Re0n1a3aQ5tOu4jHq90LsGpl5rGBweKDd7oc
cKFB4eizzoC6Ap1HKRLnJ0CTOQ57S1FSCE9dnWAN0PRU9WPkwRJYGPpBg2fghdSjqS/VemeESpqv
EGBi2dFKx6Q6OmWe/JmBdHoHfYoxSDKQ3/WbtMkfpzRtxAkXwd7zldhp9lQ2rvY+38RDCFEQMNeY
i2zuGyOO+6pqSvfgWgrkNx3IPnI9MA3DSjb6Sau09GhYu9p6V7kew5L8UKGg5USA3ES4whhtVxnB
cGjSwJi2RZP7lA+VAZxCn/bcU67O2joYknoW+Qd44W14K6UqzMxiMLMUVnJ28Y9IDj1q89O/xlEG
Qg6EAiMCk9zjm8lsFB7vrVJ6B1GBczUHe3pX11b56d/3PZ0cpA3XOMo0Xm7Dya4NtZASILHuDO+0
yWVDjnhjLAiq3Q0t2le3x3tlrSBLwvCjekys2r6Xu2QUsM9KOF1VTr1xrPr6cUiErfm1Xnc/bg/2
yn4kfjB3f/ckVl6bj4MBlGY5l6wVaf2TZsg/izFlvon1+h0+IOVjwZbdSS9fCSQmuAxtlbajsLnt
OkgE0njcWN6hdgWEubm1gUPOXAK6kf5YhL4HLb4uyNPvBLFA/5d2x8oKvfzI2cqbpaboixWMkkKK
KctDRGZxaMeSBC+v1TAulCQcsLA4zJ3TwsxdvJM9deKMFOI/G2euv4Zkbv05BO4tCgYBIwRD9SRa
YRvjqRQ1pLm1sIvhzhdy+fR4e4Wv8keGW3M4Cj88Pig0XX68o+IoiR+Ie1CqyNLvybOd59ybxGOG
nMaPxVzUc9sb7l1qaaOxM/ZruwuCpelg9kC6s81dTQRTBoHZwiGLFO1gpU3x2Kaw8Kqy69+PZTa9
m9Jp3iN0/+3qXKQ9fDKMUXYYIGo67ZtN3dNBKFFnig4VhivyAUmafPwKdajiNNXK3NcHuLMSnQDU
tN+6PbDzwyS04aey4GQC0EJx/o+z89qRG2fD9BUJUA6nUoWOtttx7BNh/HusnKisq9+HvQusSyWU
0D6YABgzLFIMX3jDBKkQiubZdRDewokzdD+GoT4iBUz2U56TmPa273VR1wS1p3jFgbWF49eEU6z/
XAo1/pwOXUl5HQjJEJh4FST/mKgCHWu7ssFW9KFXPmbKJHI/XSAWnjqM2ZIXRM+GuzJRq9EXbVF8
sUOroVJpuGG+0xjbPBOE2FLFj5yC1+hyW8xqmCCOO6FaJWYbzQzUGnEHr4qHBijvodWX4gf6Nmh6
9V59j99X66e1N37KFVozfh7NtbNzmW/cCmAG4GsTXqAocoX16d057dtJx6Ci7L8tzWjLJzEdHtMq
t4JsqqNop7ZzVZWguvX/QMyEojCbL5egKeumGr1UD7qpNYN+sacAwLh2nguglv6gdFSZ0xoDap8g
RFDfS+DV3j6cG5Mm5SAKJjpHvHhtK5t1EoMfNXpQsCp3tRHNDNnmqncUptG/64sZWs3tIa+fF6Dx
+Mxw7OhOAo24nHVVzoLmcm3gfVItTyPOUpjRtzmc0X6v8ns9O4DxlJoZRCrEr40H9FjvyWxodObp
SF6llvPJ6dOfqZsmR11L3yqAxYUK/Z67Di8zkxh1dc3byqgaCX8FwEZRV5iG+FxjYvV11ih4v30R
ZWz6f8GxCDpfLuI86CKqaht/oMzxMn+qkv5n35e2c6JNBYnx9mjXG5UkEWETGoA8F3S0V6M5c0Je
ERsEjRkV9CrNf9q9N6R+lmrqeUlirz10mQJHWMvq6qeej8reo3Ud00l+IvqqNBBQp1/nT54wnT4y
R+C+tVAfl3wxPrFp+p2Jbm0YdFvpnFMGwMhR/vkfNaDRSkRU55CO0qlCl8qeQwNBb/jLJVWnL4vH
pXt7Za9gSnLPSEEFNDmAloBGuBxRFQ16WUkBe6j23OqkTXp/7PrWfbDiFqgO5UQlyO2swA9vaL6F
NDpIO8rwe5Q3+ofbv2XrYMKQRiSFXh3p3Gr7tnM3NNMI6bSzYxcn8yK+SzpbPRtQHXfWeWMojGxk
QeDVKHadyk2zYSgOlJQgTLX8vZm6n8jEw6c2mj7fnpO2NRI3OkUdxBZo0K7uWM/U0yFNhRk4kyg/
UmqrP4fEPzURwZwgXwQU+gPgBHM+Zk3UTv6UCKf3oxbakh/brRL6sVP2x6hvMNi0bLh9gdbA0n/7
eeYNRKRE4t11mouX28DVFbXNB9DsNFYbw0+BKJzQnihGlCP06rCzKPJtvYxP5HYjXQCPgenCVQHE
QhOla3sjKNSC7eBXtdYvfuJqS/zRzWYTzkQaie9T7tEDQMNn/K9waUhi05hh2G2O1Z4n1XUbXfKO
8fHlluaffKfL+dO/EmohUgwG4zg/IqBg/OojvTg1Wqz8r4N72UKwKEw0rDpSEg0m9WleunZnYeTT
s1oXAP1c3TJAJk+Vm+mP4x+Xi9SgxIurGgeIiNgepvfIE6WNH3kK7u452ovf6coWOx28rV0qIyEV
6UvsA7hiLwdOUPZUQqdQg7DMxwfV7NLHPFXFF6uL5geqoOIFWG4VxM1CCJgrkf5jUNXqLp/wBC1F
m38C6VP9GCs1f7AqK/3v9n7ZuHulJROCwxRhWZdVqOaaCKAWFXaWdr2Io4EMORokwo539F23NgH5
NOpZwEwcSUK4XIXZDatmjmrc2RrdRsVvBCkhOlgdfoR/F/x5c/pck7npUl9CfZ8uUPqQgI12QtON
R4CGFAQvqUUq68GXP2O0zcFxEoElXVjEn/Fdbb6ZepJ8RazBfpzAq/q3l3dr1/HeIPzEs8Mzu3pd
NdRzvNrtyU8gS78vXSc69vjlPOjeWN93hgC3RZ/z/vagm1sOBhuHDqwmykHyV/2x10dmUy9kTIHN
k/ev7IM91GM+fwaKXZ5Ld8kTpArC8Ldtz+Kfgr6ACajfA6xAfq6+M6PJnv0uUgtQAm73MhZV//Z6
n8F7D8CE5rjEKMht+ccvrBbaTTzW+FUqanTq59r7AEMOzT0EJpoXx1zEzj7f+vBsPjpfIMS5G1f7
PMm8fsSkWgsGvYqywMGU9iWDsWcgWWknTaAPAxo0t7/D1tkCgSipIjZ5x2vz7o9JKq2j1rjfaoE6
m8snpYu/GmY2fr89yMYjSAj8/wdZXS9ZGbv1RN8rmAUUqgOEtgUtPS8qC5Qxu+lvlhGArE3BQ7Z1
V+cnXASvfjloAcqzRnEkCezHI/t/RpOwob3Wxnu6+/L3r+9tKS2GdTClWpp4lztFWUxNKWvcK9tE
L+7rfs4epqy1Tn1Ta/dGXf6i5FE/lOC7796+sPA1oC9R4AATsRrY69Ilc1qEWkAEQwDFihzRUjG8
g0DX7myUzTlyDniWCEyhh1zOMQUkodjc/EHrRZP4rhVaOD5NaaU90VguDXSwkJE6RXgCm4GuTVH4
9giFeAH2AhAzYN7rKmRa4aoWuySrOmpXp2hG/0WoS/mhQdbheHtVr5uiyD/DSMEpCFkvW1sr1NX0
yqq4KfRgse1perSxF5veo9g2RgEqMCxyE5qAmUs1E8pzNplon4u2JInNZ10B4W8oP0Nz1jBF7uL+
a6wKc09vceuqQBCYji39dDL31VUBiCnB4C3UAj2CTlZrCV4h+NA+JW7+C7rbshMgbD0RktqFvIgq
46PVkep6ICfWRAkL0Wt4joXxdSjp3Id9np/dsXEOUMC7nb29lZpQI6TtwYcgz/RWcywdKzEGjaup
XERffnOzKX4wMYKbjgBTa3CfKcrp+MIqvd8npWI8jG02lr4SA1P0yZTj6i/2BYkoIEsyerLfNfsL
4IFWsfvUIFamSjmrkYUFL/DmJvsHQLPjnUTjtPmxq41lPMdRAgGOqD5leYbc/CfVsFIkNwcf7asT
Hj/A3rVob/NuXOjcA7wi+LNA91nzVjtdKciWW5UyXoNbRBLqpzx359PtIyIvltWNx/8diVFUDfBV
XHv/0Vbth3CwdGrWtn4/VYv1tej7FxXr6PNbR+JiZQfI7j8WUOtX2PNCIbqottENGItzErlIEFEo
/zdthvLT7aGudzlD0ZPiM8oR129hDIDBaI3WDgqHB99NFPXEZsKKQYF+MON1fpqsedpZyc1BQQbK
Ph8AurWKQrOYDiTJ3g54ljoKGDaFeGoA7slDwfopKczp3mvUPVnS6/uDwIU6BkgyXkmuuMvbPMee
xtAbx6YmDf+UNxgxqEm1ziiNFWenKvewXRuxNURUOv0SIKjJzs7lgGjijH1GfScQ87x8iYuaJjtg
r/wTfOP2CII4fNZQ9jumQjeew8mZP7fVvPdcXnFXJHaQeri05JFFwHWeE6ueMaJFZxNh1ZqToeAj
9XCidBoQJYDZ3fia3hkPUe9MP7oq1t/ni9QMskJ4RL6e2s1vtbLdH1aZ1t2zVYzNN5QTENSMrWmu
/HZQpl9N4+KG6eWm+5CYljAeoJgoX25vVLlYl6ePaVAxZTkBzV51orV4NjsDRZ/A0ZpRPduFlri+
YuqVdLHrMRiaQeeceq6w7Jj1RlIFFTWKPdP665uGcgG9R0obCCMj2nL5SYVut2powBHUUwFx0kqT
lxa5j5244/qmkfkwnHYJnqM8sRplsRE7UBbXDNRp1KqPzVDnysGcjOlnvZBG7zw6m6NRBSPrkqow
1mqb1lHTZ5GN67A3Npl4oHM0ps+Ljg5b4NgteoS3P+TWcBShEDtArlXKWV0uIUpjktSFc8jSJe4P
203LI9bAyT+VvushsfG1UO6G3YFvH/Nal7w6nOSkoYVDEi3i/2kIhH2to2QnTti4VqQ8OEE3G0O6
C1/OB/CxC6qSQRa1VgzcF6oMc8UphuAzicW+L1CT+HF7CbdulosxZeD6Rwbj6QBB3KF0cOSAQwWq
IT4iTjSdOsj2H6lsRp+WWXPTAGeP6ZxOsfo4tNP47fav2PiQFz9itW+sUCzmMHMiZ0Qpj5nZJH4x
1ALZvmhPin1rKATv6Z8CZyAzXQ0FdrAtqCm6AfwVoaM8s4QPytJwQSnTslcb2LhpwD8DvyPikTni
anFrmoa1l9fgJpQhN851nBsfTKtdjLOnFU128BIdBVm7y5bxTrdHCLXAasPizS0bKnMaMGTyYvAU
5mpbqWFkCvrS7N2stX9B9Cz+JWmfBj819HEvI97awxwQ0m8wu9RFVoMNtO1LqBQMliM8OCxG+U4b
iXrjTG0D3Z37Hb7s1vfEYY+xSEt5llZLbEZJkg5a6gBNcRTtgKqBO/paoiYhEMCh+vf2Rn0tYq3e
Dr4jjwfKIXBk12uJWBrg/J4jSrrO381x7Lug6ZIejFae65+SJZlNn/sKqx3YNOV5EAallxIAZo4X
7YsSjsPh9m/aWgEcH4kjIS7A85Jf5I8TvKDCFsXo/ELiMfsvRSSGoKaZDi3b0s63h9q6BZEjYqnZ
zaa3pku5iPMnOTXQIElH8SOlqv5Qo6AW79zrco+sFhl4k2yvkkWCq13todCZ8a0sQcbEFv7pfr44
6i8UfRGz7BTD8IVSqD/SotkTNdk4rQDwgC2Qosma2uo5MStjLggD3GCsTbdENCJuTjFxpXnCDW+J
/Hm2cZHR1Tr63Ikpr/187Bxt58HeCrK4LjCjlVxsScS+/JzNMlU9slteUIepgzj3oGjLQTjAhv26
X5SPsVIUSTDZTqSizlTzu5TQWnCXTrrkszouy39znlffwdiygL2t1Ulg9o4T+ZkDeCtw1RaCmTOn
9b3SxCOwFaNOPT8VQDzffjQt6d7LsZRWmOuuiJIkRjs0UvlnMrwD7X+8HnJ1+WWnjbZTfL4+A3iH
MBKQDVqcxFOXi9aOxlQNYRcf6Ax0T06CCg3SrTlPSVzubM7rC46hXg2fQd9AUFxtTq1zsnqOBMjB
oW/OmS3Fml2jPGezyF9AauyBYK7PHFVUGWxTLQUWugbgKORU+COlSlB6qDVGeYu2d5/ugZyuF1B6
bUoDW9JEZDzkr/jjEmmWpMzbDpKIgqorpeKMF58S1Tuj7rw3bwuGogoAD1+mUGuAmjcNLjZoE43R
CkSLqPseEItUKHGN6nT7vtqclRyI5QOrsYbnh4PROLM3Q3MK7fCUF1UTIJanHvUaabPbQ11vCxTt
XvNeWE/0QYzLBUx7aJVpnCmBruco6qWeNR8TJZxBLDnvC9X8fXu4K+dD0k4VoDDBIvV1qEWra0JF
SBX1MmB+S8Z14tNWQSm5C/FjxUMAgUo03tVOtgVj6L+Q14TX+11nqd9dhKBxN3GMufO9VlgN5Ke0
H9/RUhj1MzpouOH4S9VgObPzkyXC9/JapwtA4kVjXvYK1wX6kECypyGiBFNY2Z9sMU2fsiqZ/KbH
kJCfNhwiz6nu7NR40BFjfY4SBJNv/4brK15SBNAg4v0ijV0jyuLZGk2qS6iejjbGlJVEqMeNfkpF
UVEGq/V7h2v3iMxv+pS3kKluD7/RtmF8SkvMn/gIZPLlLnFirxyBgSLSn7kSAgY7J0iRxf+lGwqW
D2hGt34RpdX3eNbEx9hckhNl3eEXngIClLvRny00aU9VPgzhMfUw0rv9A69fXn4fYBsU5MgbrzqZ
ryW5VHUUenieezSzMCMv0GLMgeL+jNjEfNDaQuwMKkO09b4AGGICoSRHBaZyuSh50grMwpFoJ8uy
voV1VfE+ieGg1053mFV7ue+TZA5SZYh3APdb94PUrkBdkUYVIevlyA1kYPCaOXKxmoayQao7B68I
3QfDKveKJxtDycY0gSq6W3L3XQ6lxHpSziYrC8mZWM0ZM6BaUzVOh7ESxd4+2zhqDEaEBgsTT5s1
dAqH5oS/eDQi3Znd70lddQfalP1B7Wc1PeZ6Hv1GNccLT6OJNhWMcMvz46nck2zamrUUIoTNwOy5
7S9n7WlLhrMZPFNs6JIo8LRJww0yDp3H1rWK8+3NuzUYm5dWEiI2ZOmrwarW0cK+L6KDl/cOVn4q
Pjn+gL8qaDyErfdQD1vDyauMsyzxqeuWylDpalMJ2BqNNwKFUfLqn0IFkotIRfft7TPjziC4p+xG
jLNKcijh9pEH8CVQTHLW3HSKu7RNsOCYUH3/i6Fo/0mtK4kw1i+/WNiONQpXRhhEU+phNbEYUdCm
Q/Gfktp7b+bWCtJ/waseoSMWUf75H0EHpPauwBQ2DEwzGvpDCaFcnJFVxhaxcIvu7YkSlVqQzAi0
AUJjn1wOlxkNH2xUwkDHOO05tscsqHI8D4iMjWhnGbfeZx0gqsTrUaKCNXQ5WKIjytO3SRikJpWM
R97D7mto2cono9bK30uYNS2KPY35jlTVoVKOxiwGbppbo2izTP/r0UsPuQGjCQMHgglMYmwje99j
fPHr9gff/KWSm+xChuDWN1fHBju1OUaBRB6bokbHIHfhYith3R3TxjE/EsH1mh8tcf2+btR4Psyo
MB6VXhv8JGz7d1aCsmWC6TM3NLaFR7wflzuHMsYeoGDj7Zapt8yMQGcSeV+uaNSiclbOFsFc5CjH
1sucJ/gPHmIZo3Gk/Gke0BLE37kZWsvPW0gjtxdqI8KDf4vwGgeelVrTAKKkGD0zBdBXtkV/Er0y
gHznWQyn6R20kbfqcRHggUblWYLrB7dwnWcIa6Zu63F1YlH8oKMVFWAKTojU5uNZm94uCiKHkwPh
C8C460e4WFS9HVWcB9OuS06C+tkRzkN8700YpjRGVpdYr1j952XI62+R45X3cTvY92JYnJ38QB7D
VTgAqBJRYMrjIP6ucNVoB/ToTyuBMejLg/S7RaHWbO9uf82N3USSz71N6MxBXWsUEPsoXhTq8aHH
NvEuW+Log5KOHlKURR0UAAVPHT/anzsUwxKtf6tRDF8XGU4iHvlW0SJfbebSUHrXmAHdGLWunQrE
/7GU1lCUE7F5sBpL9V0kR3bCgo37Fu4W/e5XmBrTvjxBnTZJVR9S10YLnSPo0OyAP51zDMf9+28j
AkGMgMonGEVOy7pUJLjEPU5ifNAWsSQB2A/7q9mM04Mw1fioe9n0ZE7J4iNTTFlgzKA1dFGyp/ew
MWMyfpvU2SWwpAR6OeOk9RoU++zokCyjdu4qAkoKJ/nPnkBt78aXYepq35pSVQMIC71+da1mnWAB
5dDRj+HE5dV9TR/5s7CV7lwmWX43FG3zT551nnxYS6zJIfDem6KGKZJb4b99AyV66qCb7CQ8G5cW
XBaJc5A/iWLa5QIIQA6mkQKgULzkt9GCLjGi2D3axZCeK6+ddu7IrfUmvyEzpSQLK2QVUC+NCQKy
1jGAmEpavyNWSNzPDSSYmNboX8yNkifIK+q+NGdWg1FTbRGP7xmsalUy18l78vLUva9K+LWBMLpl
Z8Ct9I3qCAhzix4Xd9NqOwGrUQoLRY/DaMTaeegM5+zAaj2EVnjG5OQ9GFhbmgrl9xEBiF9j9Pm+
FYN2aJFle0gNtCqHqEa8bzS/377OthaePAbSEj1NQtLVI55iXDq7mZEcKrVyT+lifxNosh3aPox2
PrGc43qbo1dMtIbTFQB2eQz+CNqoKqqLY3GJUJN+b8dd8bPDWJeCQtU9eaVmv1gObH/PUfIPb54i
DQwqYNB8+OrrsxwqthmGYRkdlBJZvGlaUOpvE1j3xvAXkSIoekAqNGclOXq1msCOvL6rm+hQDeVy
tjBnf7RjiEtZW+6JB2y8dtSnDI7ma9tvXb2fQ9T4CzkrN9LCZyOOjOeqWuK3p0bodUvJRMovAGNX
E4IdFOeNNUeHMhkizG9E7zXHdMR+vk3UvS7Bxp3DseTzs4J0Cdahr4FvrT4mRC5Urq0nrxh40eZy
Svyk8QZxCBWz29n9WyMSM0iDWMmcX1OGs3Iq9NLgmp+bKjw79dIcoDP+jm0jegQ3tEf72BqOpA9V
Dek0g1vw5REQkboMjWNFh7ZplEPXaOaRe6jz4yV2v2Stm/zF15NZBKoH0KEgPVyOtyDmE7aVGR3s
kSg3C6nA2DOO9VgL/UVSCwpTk+ISDtqs641SNngYDqa0BWrq5ZCElQicIrFeQh6nt0cj7JFXK1uu
LCi9l7Nylg7KVWnkyBfrix+FvXKnRvg/xFj3vL3OQ3mJwaSLDFiL1VBNknhOuZj5YR6b9r2hF/YD
hu/jU7oo484bsXER0xawSWqhA/A2rZ6IonELsPVJdtDjGt2ArEOCyWxE2fjZMEw7Syh/9+oulowL
aY8L/+AKaWkMvbs4NMYOmaU2X0G1NI9ttKtvIt/Rq1HQr6KqjbDKFQ8PUBMNqURkhxaC53lOXewy
GuSsxsXFkA9Wue8IDSXWbCo+xcJ5q0EaoTLkP0lhk3tfW/uyNXzO2kvH7DDb8XgGtfrSh0nxGQHQ
7r6a0nBnr7xGpqvp0tmkTMxwJHxrAPRELyI3tCY9ZIUguLC70KQ2bIfjYQq94rmjnnindKVz7M2k
eQ+GsPzUAsB7ikrTTIKqaIx/TWtM/nf79dv41FTz8HUCKEFBb/36aaXuCaOo0sOSDCqYRAV6SZzt
UVk2Hne2Ed1tYPSITKxbduFMENVjWcKnnoGHAt3Hdk8nKUHfYsns8zQ69qM9EtG4k9PsFYI3zg51
NC4DUiOqwevQAkbIDEQiyw95Pqf/lY4SPUVjYz8kbrlTUNuaJy1zUFcUEpAkWb+HvTOUfGgQGKWw
H8hLsntiAfVIzd44juj1P4VWl54JAsy7299x4+3g/aVvo1FuAYAm1+CP8KlvY7W2UuZIHzP53VlW
exxnY8Bj2Grau74Y9xBgW1Ol4kx5R5K0ePYuB+zixYZ3BMI569XhRN938Ns0gR4X5zgqpo37Eg5L
7etoXb/8xVThqGlEpcCZ1ph3kp0EJR4W2UQkwkfGevzSuvOPWZ2ms1t6e55SW7uHsgFdYHJrySVY
TXQG8mOmE/IAg1X+MwkrCig3Y40Vd/rvt89MunUTasgIZ60iWpfIBZaLmh/0sbThmJXav2WXFx8G
jQ6qYefeDkrr+vBTZaM8A7GKgj4P2OXUErGIdsgUrFeTJQtw1qnetcOyp+55vYCXo6zCDJzssrLK
USMQeq59GcqS2ppWdh+mkZbBWxeQKwaUGy8KH4p0+XJCmiLmNs4XCRuNnU8otf5Qlsq+80CtP+bl
sIfXvX7BGE4anpC9ARJelw7N0dKaTI3KgyuNMiqS1NbPIKm9U6dFoPyCb7FvjTJ3m7Cj5TnLErET
F1yfe36CR22APj7Aylcc3h/nvg6x/FERBDqAcHPbg16a9WdravuH0PCUc45CzZsFGrHIkaIZsvcC
5WMdpQ6lSZ/FZUSVbtoxqxPtvLixRwPK3JNC2No5DIY5K41vIBhy8n9MrjVrQX2nKQ+Iz3T0melX
PMO8E72fh5a3g/XYOgyoHchkBqFtEqfLwUCCdW7kjQgimhBe6QeVPrbPyV4YIJ+AyzBAzkjGcdxe
tO1WpyFDShHtHtS+kqY1qU3Zg5/bg017etEPqTF5p3nW82Otd/PZjUO6/aEe/nf7mFzf3bwC9PEA
MFCovNJdUp0sditXLw5DNXi+MZJJlUBB7jGlT4PQnOZ7Nv18UOdi2CnCbm1XqYhNcEXSAYTncpHx
jV+csOYu6DJ3fmel8+/c0ofCR2bUDjA+GY+3ZypTpvVqo4MgJXZ4/AHXXY6X5mCUI5XxVGf5NWqL
2ftVOZZPU9w5AULMtd/HXbxDFd1aXolBeTW7g7a8GrRCnKTJu6Q8eCZdoTYknEISAcGVwsqe+17L
zlniJV81pY/eXv91EA2QOsOoQsly7OV8y6TuaBEhDKvUfRwYStm+m2O8gTqUog55aVWBbafzTpq8
wQniMabTTjeELUU99HJUpXRre/AQyaQ4i2JS6Sm5GSS5bfzgioi6YwSApLxXUA7tfOGEWAnhyCvA
Iw9SbLUd9T1wk9xGq88OHASjNMlQBvC3XgaCwD5V0fJbLKH5TeYsD8jqo12ld+HOm705ec+k94dQ
A8ybNYTbqqPWMvE1OeSZPR7qtMhqP0a4oPaJZHlQrWR4qsZ4+QbinCiMhHF4ma2oPzdm6gW3t/sG
7BrmCL0k5k73Ac/Ryy8xZ11BGQ0t68KJEVDsluL7IH/FpIXJnYuhPVG3W9xbKJAcKk/PTsI291gl
GxepzHCAJ1PkknHT5W/QuhDJcoXfAFpgxBBhwI25re7ePlP8kxjo1cMV6brLUbgtCyXMSPMjgj/1
uYmt8dl0Zw/dApGxzsTJceVbBKLiSbGT+GuYp2JEesUkz7z9WzbCAFrN0s+DhYcLsVr0KVVmjKKj
7LBobf3Qj7p7l2nF+FBWQMQUIzQeqm7IA5Qe+i8TXOWd6+Z6s4NMpCFMQ4QQgHLO5UrMiak19YCc
1TIXYKGxBAwmQ4n9oVfE4fZMr6/TV1IJnRccolCek3/+54Oc9/WU4HAbgOTzYPJq9dehzuZD2EzF
vYJryzdzstX87buaeg4KGBChSdn518thu0poE6YNHn4pnX7Xwu05ZBDSnyFvjQe8VbnaFlv/BL/i
bh7d6lGb2mLnN1x9YxbWlm01Xk7AIK/iXn/MXMnbNu8MbQxmLQFWliWAQtEDqHL4UoPi+Jq7WB/j
ak46CvViKo+UX/P7N64+v4E2Na1L0hAS2tWHHhXgFTrYHiQIrOghm7vq7JhNeoxTxXkZ+9zzvXnX
TPXqxX4dlL4s4gdSZnCV/rRa20VDXSNkqFQ1WidxfxfWZn9s5+KbEoXD+fYcr8skcjyptAOtEFTF
OoSHoT0YSDuPCGsW3tcqt+sH4cXtQ70s88FADequ8+zxgYDB+SD6NHzBB9W66zuvf6om1fjRRN1s
7Xz8qwdd1hMB1tGil3HLGhTJdZKhtiikabninsqq1v04KrvAFPnkW142BpmDKJk+YMN6ezmuzrYc
GfmH1/oMwfpq51u4fno9CIGgy73o2IhGHKDPp8HsiD0M4+YkZYFWevLIMS8PWUGH2MRcbwgcWyjv
kF9Ufci82p0o0vo0ep5yEnojfJVu705MvDkyQ8p8nih/LTzj2UupeDWTdK0B2p6YGu25BDX2c9aX
6lxprnjBxFKE+Kyrxk7Uv7XA8tuCUaCfy1tyOWu9rTthV4xN/DKIoEoM43/9nNK9rkwv2+v0Xd2f
JKU8EDiFQdpBy2R1gpFWmMp2gknhFnVxXoYYIGaCse6ncWzHc2UUzYsz95hk3t5Fm8MSm5B50Ka/
ktNEQ97wxJQNUGiL5Rwao32nlxNmrumSHL1Xo5YiETtbd+OrIuyIDjBoBGBY6xsT/DWJpI2IYZuJ
FLtl0R9wkTf8BloWrIIh/GU4Y3TfLelwuj3djW8KjQQ921elFnjhl9+UFrk2wCBAx7ZUy3sY/9l7
1xjz/7Ra03e27sbtSC2X9xD2iuwQrQ5NNjdGR7Q7BISAaNMM2C5hs1G3T3lvmM9lFYkvt+e29SmR
y6XwS3wrga2Xc9P1CD2cthlww4zNY5TO+X1ueOhpqKU4JiJEMXBKyrcyvdi2r2gHSmDcEOs7mfvY
1YDxDyCx4ukUIjP3MNZt9AjjO/6Lb0cnFpYOGrM0b1YVHJXltDmIQyCQQT0nqVCf3VEUQeL24ffb
S/m6VhdZgpwWdDKbSi2t0nVVumstzB2caAiUVOvf90qWgprlTbECSK1e7COsmIjTbGq97TeKF373
oiH7mJteOPpplPYw0JoMGkpo6PMBkc38g6HoihWUoxo7D13eOt5ByUPzH4+Q/Dkt8+hHg+Y/DoAd
XQZ/pgz8ZjAZ9ViCUE4cfE8eqtV1pmVtrcaDx1Xap+ZTb3TtufWG7NhqXvsILHyva/9qUbFaQymp
LDeFPOlrrKWtzdFiNIScAjSFizUI3vH/UTTLLT/NwzF6WLox++6wksvdUBZF8ZI2cz4eKJ4iqtk7
YfLBHcLC8y29RNqDEmw3f5vyaULHwkLK2F/6ZfiUD9q4EzVvnFxwJJJDyfnlJl6tFG3Y3I5DZQpI
2OCc40QX/RK91eBMmXhx5KPlkTg7icJVZsTXYV9ToydXJGaXv+mPIFLDb0yMrYZlWj3XL5Hn/ez0
St/Z1luDYOVKRV4qCFBruRykaJdE61qdkCHOez8uTRsyTJkdbx+ejXuIqif4NpAMgJrWQLOlrt1E
7RRiUW1Y7vikw725dFI9IJrvlgIN8yz2vJ0nZeNiN2jgUA6Ubr2kA5dTS82584qFOCwTovw9zEu8
nELFMeg3oAC3E/RtzRAQHdo27BOi31UVRx2W1kgjIv66TrBNK2azfukQnvsmkH5E9yIVJ1dE9svt
dd14Nakng2mnoYxi6BrtlbajNlbQSYKpUrsuiEo7eUln5B8HzHmROMut7Ek1s+Q570Zl55tuLS8o
PuCLEHqp8K22J2i9RCs9Lg/ZFTz2YlajMz2PdpGEQGXceVS29ikbVLLswfFf0TNK1ZvALMVT4JSl
/Z1vruu+mtp7FcetSUnnWZgxwHthZ1/umcXzGmHRjw9ww5sxW67bx2GqjQfENpB0vP3xtsaSsu8O
PV5qm+sm/cTrrM49MOeeGtfBiifCnVZTxVOaifYvzoJUl+fhItZx1tIdJZKR4BoxIBAa6uEh2yOY
6fQ+zKqW7pyEjS9FOsalTfdWYi9Xx64flxEdUk6CoSJA3tZm+JiVot7ZDxsXMgVEHEHg00nYnfwV
f1yOhll2RjGP7L4mppMx1ppD99DqCt8a4qp5mHPb3gn+r2t3OPWBByZCRcGQWvjqEaB00vAkuQM6
a3WiHDnd6n9QpsxndJzm33j5ga/Q0rYGZeFNhXrIkqg4q43S6rDhKsSm3rx/ZPYL0UTerASWl0sQ
FxFAqzLl6qaM4qfT7IAN6KvziB7KztQ3tirILV4+ki4K42tScjpOekqdY8DSt7LPVtvZX/omNaDK
ZfnOUBtXmkWVzqSzyWEHcnE5K5uyWy96LImA8Jsnry9+dZo1vlMcfXpvLZl65zb4FqCxa3x483LS
oZaCIVgKSjmPy4GTjmUMDeZoWXP8Lsprg3AiGevcVwtj3hHZ2FpQ8hmpKM+jgTLh5WC9Ay25n5Fa
KJ02+5KlkJ9VxbCegOmm97fntXFSpK4dQStlGfBpq6HMxrJrFUMCOJrK+G5uNf30ih5t2eEHQ4x7
uLSNl5DxHNmwQhgWNOjl1DJPb71as9C4LfvhFFEh85Wh+WJrsXHn5N50X6q7vlvy5K3iSq41vh3h
EqaJa+CpragImCZDH8yWmRV+RI+w9c3Zs99FaHrUfmUMxbec/9b2o7qpPutuVu35Nm58UqptQEc4
KZA6Hbmx/7iRei/UoO6xzpGVFf+LTSX7OKve/Gy7XbIXuG+tMUUvepz0VpF/Wq2xLSw3icyYvA4D
8/vemKwjFKnhOcWV+yDF5gB053t64VuL/Oegq43Uaam2RDYJUG2XOIYtznyfLxEs4zhzcC1Pk0fF
Ln8VJL9S7e0vXjAaofRb6VwjTHOVymaq1cZydMR9zEM1avUJur2CU2zZnm6fmK0vCeuDrgRZM0/L
6ksKM4qoJbG6UzzMd1pJ3pXDQjl0qa3tDPVKoFnvXKmmRc8ajsBVwIHnTyk61AcDZ7Db4yLq9HFR
9PRRaHH2o3LQLvC9tGk+Nr0eWGl/19eF3fiFKRI4DLl1lsE7EfRi/8IJYUnJuXvr37hHU/X2msiP
u/6dUPEk40jyOe3V2+dOi24D40b7bi6VX84UT7qPK3Dzsa2hf6M9on26PeDGR4AtwZXFh2Bp1mEE
mPGyy1KOE8w0rCrdvH0uqCmfHBEt3/5iKLhNEppES2ZtYGCM1PvEoPYoVgvlo1Fm4KCyueDeagZj
J5HceN54XEDus4oESOuUm3ZBU5TW3AeNi/60YtBwbDnnn/syVVDELOu7GjClLyYM+m7P8v9wdma9
chvJEv5FBLgvryS7+2w62i3JL4Q1trkvxZ389fcr3Rc1m2jieDyDAUYYVVexlszIyIiduIyRicqk
Cg/45SYu05cOwNuah6AwbOUB+1M78GggONgntzVFSBFgCpLu4cmuX3l1/XYNioZMYzXZ0Eqpl092
m39wHDGdJjdWTmasRJ+m0cv8WaXfKW5MpB6d6si7aXfrSI8qqa4pEdTrn+AthtmxELwGKqfWjF0z
VFxSXHiDS3h/UXeHkhg/kho0cG+tsLpYpU0qc9ml3uI+4CaQo+GZa2dulTeTE+TCUqani0gKaG+Z
NK4aF8lKUTDwGic6pSNwUZ/o8SVO+iHoyZ+RFq+PWmlu+zJ/jQoxGnFD6TC52TVrYqtlUhlDMKKl
fl5LJz8hO7i+uqjRPVA8dpZzU5vinLuZgb1iXdSQcaPxJVKL6Wzo2XQZlQllPiceklMBjyOsYBcc
CcvuvIcyMJcVJ/6Lg3X9xUXrxllcaJyqLh7fD+mS8UzU3hN9gdlnhBi90KbS+HD/2++8h1T5SKiI
4DhPW7aIiU4CVCq2WTvM4yP9Ju2PPFuXd+q6ZpdxKHPL16MheslaZASUZNCPfMT3Zs0pk6x1A5xz
+07NWQ+skxD1GMrsXorOnZ/bmBwvNtMhFApeG6uuFAecnL1rRO4DlArApNiL10ud9nqn18DzwWjV
7rsYvxJ/iKcjt5C9c0XNHbRI3iTgk9ejzKbeIBzOZWUK0Z20pqr+J8runygT/UEieSumJVlcZBtU
PKRCy5aAMETsGRrzhqDpItdHXFJ531T9d9vuq1ddiStql6YeqrGyoPVawdlX6w5XeGG+VHmZ/Li/
p3bnLTmCEiij/rIJPepxSsZcl8+DFfVno1d+ojo7fqEAUh/UInY2D0+QhdIGSCsk5M2RqbpcJzaP
+iD3ajX2u2pQHis960wfDfP1fdrWxkdMLo7IZDsTlCx6MEA8bhDD2UxwzbxhrFcxBDPw3J9aJFx/
tnr7/VzOh93ve1NEUx7GKngzogWbmCVB1j/iHibzGVTz3DTJ/BUxE4AJfbIH2eTqhI6ousif+q7H
+Arlw3OeOuIR/nl18cx6mX23yjLzNJqD9+ilVKDCWKmV02SJ+T9seeh1tM1Jbj2Zu5zNbw9nU2ht
k04eZsgJIGzhJWlYZFH2Yo/tUW/U3kcwuS9AuX4V6eWf/zbUrCz1oIiGhRE0zaVzE/1MhiZ9tp3a
OdhmO9eFzHFlRMCmvpHfatNUKWOGo2rCinmdXZ60qNe/3D82O9EpVAepMAyZHfqe/PPfJiSWCWfM
ASPpXtUXxH6n0nspoM3/aObefc2UvP33/oB7K0jyJTvMCJroLL4e0Fysdlpqg9ODLtyDafZfNEXB
6ybtjqTYdqcGQkg/D/bOgCybkZKiEWJiJPTVCA5pXgvSOEKvqFDnxyGrkoNXbQ/lktGhjINBDHB2
uB5wScxYdwRrSYUlgvCoJt9mFCyfDHPEuaGFWnPC2UH9rg6W8ZIPkfKq8Po+jLkY1LcjXMT+BKuy
vYh0bPNZOzG1I56OaBtOrXhfRKURCpzsE98esiM/470v6sLNJjanJwNB/utpQ5o3SGlZ56aMkzJA
e8B66mqEE31DyedP97fP3s0ERgBmD2kFvvsG5JqVtlBWildBjRDUjzQf8u8CUsrHmp6tPpzsdal8
nSrcweuydxg9DQV4CRvQgbn5tKbT8TdbZh+Uc4SPbJ9HZ2Wo1fP9ye3ERdKUDeoL06M6sDkbRjo4
dtoySub1UxhNmerTzkcj8lJaAQ2m+UvUF+nLVONOHVnjEQ6zPzyFCbJ3yozb6F+JZyVC2ou7oKQz
upqthqa3xTgZa98/rk6/PvWW0V+82VOo05rRwfm5/bSQOjk1BOqQ7G6ETNppFllvQifItXX9MY+F
e4pQ68vCevZAhsvImRR/rB314Aq83b9kO/wbOJioDD7v9f6tXLuuqySZAkx2gGiWUv3Q2e371uKo
3v++vyKiayyAgiGnkgQLJiFI3/VQi1LMRtaBj2BZ21qnCRWLD1qK3aqfLG3+Q21t/RLpjvLnvGbV
e8qY+pOXZsmzxMC/N9qovCB9636u1OhIam9v8Sk9ID9KOibxsetfBoekMnInGoBKIrp9OhXDpRa7
5xoHqi7BINK1/LRbjxhft1uOwwy0Kql23CBbA9oec2vHxPMr8Ly8FH69ugsk9c7ufsA51OwAmYXs
YozN+GeyopV5zo0VM6r7X+X2neA3IDcFQMZteVMgW8uuceiGG4OkHsWlU4vxNY375g+dwvUX6jRv
lvGQICf/P9rz4N3Rgn+91KuT1LqbAvNOJbATBkd5mLQ4m8FssQ+O1M7WZkbwO2B9sdu2DJ0BtWSn
Lfi7C57jQCRjDJ/FtZFqqo4aZHaHQhyNvntyOxD661kpWV/ZwgQKUr3ktXalo1LpadWzrQ+HdoS7
Y3FNwQdCj5jQ5XosfXSKuGpIrUFKtPZ5tqbGe6hzTO1Vr1r+ePP2oDNXdpRCgqZeuzkZSeKl6ugx
WCPwQIgS8zUz1igNk8kpQ22Z8qMW5Nu3BjU94CyCTHw6eQyuZ8crkBqYEQNsQuB4pcsRhnfDTXB/
WjsHXm54qSdAVRNyxvUoZpsrVj+TTiyIAs9h4qJ74TeJyB+W2fG+pHarn7Imqo/K/buzs+E0EJ8Q
s9+A/bFuLxhZc9FEijsFXlqnFzgc6hHNcm+PcMUC2XGpwXeUv+O3wFYdaMcBOQbgMVpYtB0k3hLZ
jyAFegvvL+XuUPJvQ9NTxn+bofKmiLKJqlRgNGocECVpT+U4/s8cKvcAA93BCNGqo0pCws1JI2C/
npWCPoQEEbks3E4ErdnVf9fV6oaFMPPHelXsF7M3P8XjpP3M0nT9hjPSUTPe3gckSOFMoHrB/byZ
LarYVu+h1BckdFEFsb2uZ5S6s4M13XkYKPFRQXDQXqMwtTniOKKVdVuUMDiXZOUZmKLH0VrKk1G7
w7teeB1mfT04LKrdF2F4Rw5De58U5iilYTjowNubeM9oWiOxRoo1w5pm51nJRYguAKVVe+5Pb989
EDchzcvYgyfo+pN2yay4ZVVjQl1lVtCJJQtHC7u/2RRvbinkbyf6oA5EGzr32ebTxT2VZ6FC+kN1
vfupjl3z1Uuy8jGBGnawU3cWkN1B05uJrQvtSpvrpVx6s1LWhjobWUholok4KbMz+eXUeW9/v1FZ
swnOUR/lTttslUmNRuRRQBPVlRcg1fsRfW2pf+uCt8VBk2Mic/+T7SBfsu0HtRIE1yA2bvkMbWkV
oyrf1SrD1swvi7W2PgzKNGmnupvF/+zeTHvI40Nl0faXOR9F6Wi0V3aR837OsQ05xXalDX8d/Kyd
owlZlQ48T/bFU6y43krZbMWK7XI7FNUszspk5+I89BOubFwazT+2BZ0koAEx0f/oksl+l2PJNARZ
kVSvZobDwctsJQ7FwaJUP/fGnDcH4cjOoZa4CaLw1DiIRzanCqGc2VLTDPQEMnRoAxAF6MKbJ0/k
71OByyLPlPYwLmIAADfMgwLL3pbUdRPLJpBfA4rt9erUjkVGbjPhJsF7Fh668pzG2k91sLUDpHdv
JEMyXaBb0VLgbc5Z5hWxIkjS2HvYxdc1sCesmySw1nk6uCd3nnGZLLKssncXQsT1pAyirQShJ4LJ
RCzPTRsvhLGtC/UiNeKL0BectwUo+v2dJv/WTR6D+47J48qDR86wiYkcQNWOBrcRNbJ0CiZ9Ln7Y
Vl0dEFp2tgujOJITyMVIg8b13LAn0rLRhNCiYZAblmuvPyddbvzlZZlzVnozOSNaZYepF+t+rXbm
p/uT/MUB3M5S87hZYGNIHG6zYdLRMwua6segH3HAftAjGnICY4mihUY7LYmCSNAYc3KGRjFPUVL3
s4/rRPdPRmcv/baD+qeoEnGp8SA6j1GUPE4ov37tlDy1T3E+md3ZmBJd8dMi6cCHJq7RU1p3dnNe
QMPoI7SKqXhyLKU6FUbs1Qfzu81GCSEkx13CDcApW7ghx+2rt4mMsDHz/kib8eJFtizgynTUUzwq
UyUmUctCO1IJE0uTVx16+d/L1P5Y9ejfWf3H+0t+s5vljkJV7VefP8HU5tXIrDFPKRkCJcWL9dyj
BpX7qnDV5xjc6ez0Lq3UBHxHGhvyQ1596F/DUgIjmgFc30qDNg4+ZAUPRxAvnkdu7nVns4PoukaL
AyE07w7ej5v74dfBgUzCWNAktoe2BLZq0DIHsBaOd2nEOD0U0VAGvavPB2H+3lC0q0kBEZeYe0v+
ILnNIKZTrJDWzWFvmS3JxLDgPa0dsa7l7b1dRagA1PVIACUJ9Pq4DpVudWk50q7ltlFNq1Zv/lXm
WvSNpswuxCsTVcUsm1+HZTUPoo3doVE/lRQXqAjb0rlhTXWmmhMfcLUTdG9103ebbLy48xS/zFK6
uhRt4Xdz82Y/Ij4lDfb8B9SXeW/uqFzpMDnpYBBnNM75faGvaIPb0ykq2iNp571dqsMMpT8TBSF6
z6/XNzdaK7O8pcf1sit8gMQlnD0kOEvLKsJ1tPWD+t7ueEC6NqMRhG8raiCRfGTKAIGqKuqpzOC2
C9PECMfFapMi31E7/+54ZISsJT0i3EfX8yPiyuZpTaXFez596gfhhXRF1o+tHUMwaZcjJ5DbCj3f
znBg5cDMIZ/ZLqiu1AI4vCQC6lHXOKsKpjTnRKGnKTAGx3pfZnbphobnDLw7nhK/r1Wznz6oybCy
/lkyTX7VGZXru/ngYoFQ0arJH+qf6b+33pyRyB+L2P0vU1/y4c3qkHvOGjoV1E147k/e7GavUUrW
TGJbfL9/C99mmYwFcYgEHXVvEs3NSY6ntCrXRqFyoqjKd85s8z03V/PBGRbtZ99WdMBqZUvVi0vg
k6m46z+a2g7uQby2tx9IqtkNwC+I5mxy3WihDyFDNj1Qi2gN8yRd3pm9bn9TozT93rhq8cf9ae+N
hz8L7GTpIYSK1vX+Q7qxoJmtBf4ejOH9HOU9Wvfr2OF6E2V52KfNEQ3hJoxinbmwaBY0QFyBOq9H
FHHeaE4ruDG7WvlCG6T2MUmigyhqb1oom8Lx5IvKovX1IPi1rOvkNH0weYv91Inyc9ZBQbNyhQRg
HvWH+6u49+D8Ppz8Ob/hLpoGn1R16z5Aub8Mk1T3ggRZ17DrMvt0f6jdmQF4SLaSQfVyEy24Qzk6
JQXoQHHb5QVMUv1YE45/b4jnal9ZuIL9t48IGiAVKLgQoctcT06NPDsij+8D1xXTg+f2nQ9GYftV
bNknHVrhwRG4bZ1jhyCuSOQHZ4QMdzNF+tksazZ4U5NxNpKT1XfGRx1Mxz5T5W4/K1PTZ1iniTk9
Ycq8pCcinNjxrbbqv2Jatzg+uhNaESQU4K1Hrg865itdHxO/Lhrb8FO10D5kSQcRyir0/DHD6830
R6PM/p5MPIT9EelK/eC77W0RcDLuMPT8pRj79Sp2fBi7tlhFz1mxjQbOPfdGrl48ys0HicreFgGz
BcpRUVkEjbgeynGrxqksSlrVnC+ndiytnwBkeTDZloIKsH6U4e5NTTb2UNnmHiEDvB4vUVcj1aKV
8XTAzUoZjKBHJuRimtHRXtwbCuEVyHMo4NHjvBlKiwsT0JESr1NEKfrMk3jJloVGmK5KD/LZnfAK
UIFckqZmSKXbSvpoKfZoLskQDBic/xOhZl/7jbmMga0q4gnuZXmaGrUOJ2sQ8cGR25kmOTuEeINq
CWdvc0e2nZundVOBGehl49vC6h9yaJK+o035+f7p3h1KsgThhVOM2nq8ONrSGqIi2EjT+N+xr42z
3gwj5agpOxhJfptNqEwXM641VL6QxdzCi02e0I6t8sDGlVKfMtn5b1rNkSnA3nws7g1gVF6zmzSD
+9ejM5v59BbapX4i2um76PVpJNdsip9vXzyeMeq2sM4gR22+0+J1qoVl3BCgcZcGyjB1TwX+CK+I
e2tf7w8l/6qb1ZPdidwh9CNs26RnLBPtrABe0TxsInW99i7GOg7nPJ+sAP1pDWh6ejPKKKWJgRiJ
R0AkSKWuTzYSvu3aDAwKtyV6GXgGEL6d9PMS0Wc6Qjw7SNz2JknKRi7D3pd5zfV4ekKTi4PMVDDY
vThN5jB9wg3cfGA7ORV9VG39mKK/e5BI7dyXUp2bO4UHThYnr0ddZ7OzAOJ4b0TrnIpqch89hGew
eEZRDyLqeLr/Kfe2KJUTilA838CCm12TZ2lcIyvdBfWwVqfcGdSHWpn+B5H7qKCws550bFNwxcUI
DHDb8C6rDH3nKB3vHKzmJGr0b7lZIP5eqyqtAo7aKlh+9rr55/0Z7tydUvtW9g8xOqW26xXlMo1E
K2O8uTXm0M0Uy9fmon5Xl+YqzQMMP6uthAJOKQ7yt1uJF9ROSUvlMwTEc+No0GKO47UDBqd229ef
clqgBYjDOL3vRxBoXFCMwMnU8pwNfR3qa9t/7LwJsXv0o//XLGp7ipWs/g9YC1cSPwtNAPmcbNaj
MWZjsGoSZugv00mxhP4YG0bkV16/PNqxpV7ur/8tK0uugsc/BFE0KWyjRKN1EzBnsAFNAaYPOqUm
QMr1MnUflHFYP2lL1ZnnIfPiJ/DZWgsnJR+zwGyW9t/RHYkd7v+gnS3P7+FUo14rQwT5578HyCJ1
Y13l9yTzQPjYVBbOr/oPoIr/EB9LzQBK5NJcFs7B9UgGbG6wlgzAANGK5LIKskt/cYweSqdVJq+Z
ZxRHtPedC4SqJKABjfHEx9vitaOVVkOTXBfQKCvO44D30CK1l0seqk9rgTDa/dXcHY83VBZieLa3
TY8Ib9rx4upd4My1/Wffz03QK4VOwSOmpjCXb1biZzdJkUPgaMRBbli4bp+IoeitDokXM/LNqVMD
A6znovfKfxmKy9zDh0V2LmyfOWV1isQSWkdnkkEJNBPpu3nx/ja9Kf709kUkPEYwnkcOnFsu8m9b
Uo/WYmqxR0dkwE4erA7hRtyovyt2h6tUTy5wf7i9E8BFKHvSIWbC47geLkW3cenIK4I5tgaf7hov
MOu09+3pEJ7bCbT4VJLhQACEHNDmCAytZ9HPnAAou2aH3XOqPaDu3h7ctHubUJItYXTBnuKFuZ5Q
s6Z44mlU/PRKN94LBfsSHUKZ7zS16lPVrQ7i8d07jfgRLjgcf9mbej2gl1pdVricMppZKu4QQMG0
7r2T0mppuObTcF56VwlpeaukxortD3rZXeLWMQ9+yd7MZUsWkm0UleHtXf+Q3m3pltB5vzW3ygOx
4k2uN07rz1SlQiFQx76/dfa+J/YXHD0WGtezzfdMKfT2acr3FEWsnfPYsYLW8+wP90fZ26CSjoYp
IJoUBH3Xs0rJLTS3z/ugxf/8BBz2d+PG4lMDy+Ng/faiA1kMxUpUWh5ueaXAiu1kGMRbNvrTQYq5
/Y9oausX4I4S8Cldn70cMRlih/jz/TnuriSHnqtTsra2tVh7zhEX7sFpkrHUvlV12sDloA/m/ijy
e2xCdVJh2eJD/oHUxiae7EdYTnYDREM3gfJA7T/9kRpVgzzkNJ+MqUMRAMGnB7Uc1UCbh/Qg+Nr9
kJJr9//Db3Xi22ZK7dJjkqXR2FS+Z+sD4g1tQJtb+nB/prtf0qbUQqiOUNUvAZ/f7lBNTxRdU9iZ
LblDWGuxemGPolXpZgQ30WoEVNvac++uR304u2eQORJHSzvhbdqqZOmwMn+8wZU4g6C2qKGZqFaQ
EOEFi6AN/z/MVI4Gn1De35vMJLOE7MtivLpMilcvKaPLMsrWT7cs5vwUdabyKVuH/tOqufXB0/GL
wrDdUARyEDYB7KFByS/+2zLbfQ9pwY2BFym1LI+TMEYNvbo1/wPmg6o/koE6CK7pSvJhyobE5p0u
8lMxJhFSEngC2UGfCdWj0QEypB/lXlf78zyrk98JR1dOi9mp39xsnFp82UfDPFi7vQ1pg0FK3iIi
4tsmHmXRjS7DYDRAvX84EZFriT+rK8JmDbr4b+5WIVj5fbTNbbnUmVZlutyTyG+d5yJXKTOnZfqU
ro55hEftbUPSf5QnsFjEWmrzCE7w3rrJA23Qe7EGZGHlg4o+auAWS332uiY5uKT3rha+KJ0xPO48
hpudEK9lVi4KRVsI0sqzgUak6pv2sqh0cy5jEwhU8KZw0Ibkj6yw3P/Ni0lP6/2jsHeJ0mIn0Wco
83TZX+/GPE0Sxc5bgLEiUZ/XprU+23Z51L96S0TgO5LGSQIvzVj0vF8Po/P1sqhzaXqokzW/pPif
/h23Eyr4Cjsf2V87+lJW+CShvVyUYaoVyT9O5IqUYhFGlyCEMWWUaZ7Ld0plRH2Ifu64+JNirIPv
tuX6ZzM0fRm4Rtk4ftYpEapitjUnvq5oZfOadrpGJ3khqiKc3F68mZnD3qCGCtYBdIRO+iYgdEST
t6XsjJyH0n4/ulFDq66an/tePXhvd84fz7rsE6NoS8uT/KC/XR9iFfjtNKAqubBMH0EL64EQK/L1
DFb0/b1xK1AgmZ64f/LNwMRumqlREyWQccn8vSjLqsBpGrp3V+RR/kwzXflIcTVz/DhDfvWRfqHB
+tw3tc0etuKp9FPLxtRgXTLtnQsI1vqZ2gzpS9u108duYSnPTYwj9EFuugOSyIgAkrMsu9GncL08
K6zgpcsAek04A+d0sZqTq+hVYK969/dSJ03qN2VtWwe34l48izICaJ6s4Uv6x/W4jVPYIk1ItVuj
MF+VbrJC6htJ6dfAIrQJIwpNZ/805oGb0xI/Lorn261bnzjiR+YgO1uEZFIHqgF4k/bQ178Ffnu/
OqsnAmQhjJ9pMuonTbjwXbtxyY/e0p0Fpzscwh5vN42LW4qRqwA5aO7IWxqJ6sXNeyMYuzE+k/Ih
c1no5Z94mQ8HX3lnhgwKxs19QgS4Laxi8YS2S7tCoZ0E8uTDoD+ag6pi793/h1KPdFAGCeC5BryX
j8bv5w11N71z2y7ozLE8uQ0l1LGY9RPaqEe4yt5SylMNJRkCyg25dXXd2SoLsrxRRxAC3ksRdDQt
XewGinCD1uCzYyZHsdfeUsolJFsgf6al8Xp+6+TasY4pGTqQQgvMLOvPZu/ABUi7/iDA3B2KAI9/
8Rrc9IMWk5paY1p1QVLqySX2KuPSe80UVkN1RO/bIwBQVaU/hXYYGhG2NPM0VWsq/0APVcpJy2kT
Dqj/JKdZXzCxKdCVtIYag+m0mUPPo0KuTnl3kDr8krTchHqgHtDvfomVwRe9XlvTadRmRIQ1kHrr
4lzzWb8AVMRf17ZxEPjPXe7JJleK+MHtRnobZ7VpGr/s+8LlxnLiZ0ebqfUB9dmPU9USlrdofX29
f83vhD04khOI/qrlg7Je/8oxETWyIHobuCgpU89J1pMxGF+7ViueIs+KDwD6nV1AlxyGJiB7xARb
ammtLpBWbPAn2DkFjt5RTZdlFL80zaoePWBygTcfQLbFIQQi28CxlL+eGsHeGBkzKEMj5sg+GYsz
hBS5DYS+RlE9zBV27L4WRRhaG4tyyfBDLn1bsZTzm5eYtjkZI9D1gOnGZiM04DdOOgOvqOOCITEO
92Gip8vJ8ob2ua5E/Mf98XbXGL6cbMFRKUtsLq1GJUGYV5JywxtsKGVYAAJz9E8jkMCb4xFyGc/g
3kKxgftjEzTX86LpvW1gYhQX3gOmIvh8aYl6LkV/ZHB8Oys5FINIfUGwms1G7TCHx7rZboNBreaz
RXewr47RcC6iw16w2zMB1A4JhKojLylUteuNswgnN6M6lnjiipK5OSaPFMGT02rrwqcsIB7vf7Bf
UOj1TmUBpYgoQZMs8si5//bMIL7q1FTImBtgvhFUo2vV51EhFfdHzsj7rDKhX2NvmxPAWL35XOem
h3eA6cYdEvMTqYMx4aDhR05V5ieUooynrIzGvzO31M9RlPZ52M6z9sLa4WTYoMf8IUbBIzndn8jO
xQtKyeMFr5rSPvn19USiWllsNVfaIDfN6R8A/PKxRufusSrpOfMdpe9P+ax4F4GN76PnRuo34PY2
Pjj5e99PuorIXme2yrZ7PEXTKRdJziWj2PpJiR3lrHaDdRkjXcfP/tBwYSf+Q2YCXA9SIw0/BF3X
0/baxDAUeavhI269q+YJNMHoM+WhKTCrLLJzYpvTS87NF/Tx7IQ9+1azDuWPbkMIfgbCezp0c+a+
7Z8wF9xTh54n1ojNCXMZZ7jMRTIiVt0RuYM8PuRmdgTz7yw20SZUbABA6iZbWZiGxGguOqsNvNal
68epl5fISLvXycvzgdbvEXXh+7vsFqpCrBF+JS20HJmboGVy1KqOpHOaKBS4AEJdgmLSkTUX1L1S
RbHwqZvU0Bl18eX+yDJ23pxTqU2DqQm1E42w8Po7AwfOzdQAwC3JbAZNVWfv3PVYiGF3GHqq+Ie0
AlGY62HE0OVrNHttoJoCWYnIXupHt1sWv4/0vPN7hNGSk4K04SlegF2zVMm+TGWqhaqXJx97dyzq
cxslyXlNDPfgrtr73PTjSrgc0inlnevfpnToVOopZ2vNav2LYdL+0k5OfnZiWC6hFoHxhfcXfW9X
S4UnmkNQXMJb8XpEEdkqKBkjKmpfncrENIOkd533vZejP6fwfFugYweD7k3z90E3Kb0l6rW01YRy
+5DbFCcyEXoKkYNpR/r7MZrfrA7HisowjFKnNB/dJvaqOmVTnOMsYS/e8gi5rPVF1ConTIpWf3Dm
6QRoaV6wfj5yAL+ZKXUI2m9AgcBCic03M21SZ7Ep8NMLo6RO92CabYwIhrTAQNyvUPNLtc7xkX2L
3MFXB4m8lICIJI4uSehfG1w9WpOsWKieBQPd1eVFH4zuxWoj7bmytehIFe7mOMnBaIGR6h5gr78C
9d9e16XL+0avazLgeNXfl8Osnz1ROV/ub9ObKUkBcIbRGIcmtW1WWtEmxxeMpxDt6MkO6Y+pw8bA
SdZvu9o7Srx/ZdZXKygNUCjDE7wD06BWeX0qlk63ykpdxjCtenPS/DmqPIqRa6U651WM2nqaePZr
FrhcflKjsbqzVWRm7uuC++M0CZVuxl7Nhuicq9i/1c6EkyDq5Vp8niDK/L0m6fDngM4wbQHZUGfy
jrXXj4qGlB8EzXh0T3YTz/0T10H9jonHRZDyMB0kDDfbk3kCTvLhfuUo2xJIRTdY4VjDFHrR3HxW
6+kpnpTmJRsK56kwrfry5q8odX0YSxYHqBJfL6tGG1FXFIUZjsngfXd7J36pERn6YejjepAg7mwY
KtZ0tVB2lb54m6G6SSA3kwxmKIzS/WyUWvncq1b1YM/aUdnh5grlyaJYDWIC8Req/eYKxfV3ne2B
oXBbmZ97K3ZDrV+TpwzntTNYv/5CDdQ8mN/Ol4Mhg+QMKwlZZtvXaqw6Hn51ZIRlZVcf0fJ87EXl
nYt2UvAA648aDPbm+PtwmwNRwdaTWgtGuJZoKT5g0qnOvrrGAli5s/NghGY4+535dpoiiwtpDmCN
txqy8wZ0TGdXj8zBNMJpmdUf+Zxo34Uai69FXq4f7u/Om8iHIAtlG9AanlHsrzZz7DQnKmLJ8RHL
qp66VKjneTD+Xc0kPZezoiMB45T/Ijl+pAC8s7gMjNihrJmRpGw2kIVHBz3WnRbmvSNO66QrX8bY
+LfG0/l17k370V606nR/sjv7h34vzoUqlQBvlLYmt3FAmBlzjOBABRXGau9KDy92v9NpA6sW1znf
H3HnRP5CuwH6gGuoaV8f/k70iTesDRSqPjZ/aGqPKybmiz8r0ygPEue9BQXDlF+TS5wOgOuhlELR
1LJziVLrXm1Kv28pTHx08HVfTzSKQsBoXffD1IxHijV7cyRTgQQENEC+Ilf9t8cwFdMyGYOuhW0U
DcapN0T2hTi6dXysl9sDEujuYIhyy6Yv5rq1mWwdvc9TyhhhVUXuN6Ne6poCnpgfbDddDt7fvbNB
ZZIiDBcqoO3mbMCypoF1sbTQ8aKWILnXxmc0mKyHhoxb97tU3gQ49wHeTsVwoOouo97Na4zpGmJo
xOt4LG8J0dytayZa1CItq1HGx4WK1YMTxUUXiCUuYDAXuvmpJDj+Uo7W8G/V1Ufly73pQymGhyqL
NvyQ6+9qGbySUyeM0M4xKvDJyLL5YtaF9VeRtyoR5VSfEprQwm6JuyPxnL3pE0GiKgjaJNfgenBD
nwfoa5MRWlFSFSc4erHws0gXn3PPgbdEH+wzLdcYXOvmeLIV88jycG+j0SVBsYpClXxMr39A7tpF
qwCGhS30jHB0e9VPG898UJr1zTgUd7DUJ5CKRGjAbCOERMuzxPFY6HJK4rBI3OFSFl7+WMK1Pyh0
7N2ADAEzEIKLNB+6nhUK4VpcOrgtLJFrxMFULNo/4De17evEW8+j0q9vHxLpHs4PzpVQD2mauB4y
tuoGP6V25V6axg8DMNwJPgS+S/yv819NZLyZ14x0A3pBFKvo19PMbcnOi/PW7sZuDQtNz74LoT8j
R6Nofq4uFpGDRR5kLfPB7XsL2CD3SphH3Y2Tgh7e5rTMulpkI+JwYVrHNH7M46w9T6YV/TUhrf65
iJbkpY+7xgkWdH4foBBO9Jq5I0QRT/37rY8OUSBhg2wl4ktvO3BHeyncKVcWTLYd44uKwPrPShXm
u6YS1bf7Q90eU6JAikvySSXt2oYPOkYBRtZmazjUOcWQEveexKtU8MLO+uLRwX1SJ3jyvK7OQ4dS
4On+8LfbWQahUusE0hS+pBvoIF6cys77YuV5bdMqEAIhWj9bUhyIR70VLyMyBQcf+vaZpe+St5zY
DqiIEO16O7uZaY80Nyyh5pXdw1jYLdUNxTulhbP+1FJPXHLd+Xh/mrc3MWPSiEkJmsSFtP56TAVp
9XkQdDe3XZp+LUr9A/LC8Nc9R3nQkLnwW9C0EBrCUUPw7SUIqRcKAjcFKAIw+fXAcVnklZfkali0
2nzpZx3nvcJez3mfxwcP+6+r5/rBYyzuJTxh6Ky+6cun4a4tJmteQ8ONugpZnEylto2+geydf2Xz
TNjVCyfM9Gl+dLR4+ZQCG39pS6zeMADO3+nCiR/uL/zex4bMCa0S2iMRwOZQd3OZ1WbBVZKuWI75
eeTCBBC1g2hcudLytehW9Vh5Vpq/FZDkNiGUgg0B6AzrYFOayOo8xhNwWsOuaaYXb9X0P/IxLsDs
jPLvZW7Vc+2M6VnLAYHvT3nvSHF9AXBIxxyajK8/uYbdLErKgxrS4d+/zp1WM1dN+UZvaf/UooJ8
cIPsbTEOsezLcKUr3iZsLWFJTnT18DzE5XCeZ548Qr/hUs9uHd6fmvxamx3GXcVqyqoZPdTymP0W
qNalkdZo+s5hmc/9x5TeIR8Rmunr/VF2Dit4jcypUF4mHt6cGaGm+eJ22RImTTnj3iYM51FUquFr
St6cxymlVtylPfq3wO7Kwb7Z2bBEauiQkdCRWm2ht0mpxNg5xRKu8dr4ayXEo9VM+usgkvq5Wd3B
n7W5fvstTDjB2076AY5rbT4hYuialaa4xcRlZ4aVaSZPqZ5aZ3W0vtKrqF/uL/Av5HL7HeF/Eb/Q
xkMldhNRGGW36LktlvD/qDuv5biRbF2/ysTcYza82bFnLlAoQysaSZR4g5A0FBIuASQ8nv58UM+e
aRYrWEfn7kSbaDVNFhKZK1eu9RuY6zlMcWQYUmOad8vouPeIIFbPhk29bNZKuZ30Jmm2SunuPjXj
/GOKzogZ0qOzN0HDpejMRzuxmukNE20hJ0BkOcZtkcp5S9V2SDlVnnmXB9py4Q198+gS0r4nSsZb
HTXV63xU4ksNDfIHNjB4Q8FRrnbmaKdbmvTzdUcsOug58oNnPt76Jo5njrLXGl1ZnZQXXu+AWZtx
BLEGzEYdrFwjqx7HIkrdzvza6pbm7TwtVfmlqyfJj7FMmmRTJVK/bhMXS+YzH+VEnGEH0tVbr45U
OdaZ/NNmLLMhmERVTZEztKINS/LPHfKu7ZUlq3LZguuwLme9mA+unMc9to7yR4/wToo7Moj+xtPk
jVtM9j716vI6Bwn1hPKx5pxZ2ifyG6IgidSqbbam568/ZTo0XiZnfYqyuJpqSJV2emXOVXnFWRk8
V7aO5mCVyY6plKgC6d0cf35/ok7s6NXRj57jCi8mIr/+BE7jFXpS62yu1Kmzy0TExWUziOGTW/ia
3Axd1w7b2Fv83z8HqAYzJDSkVfDv6BzIusYcatwEo1rr62KnFDDBF6EsrdpJ08ZbJq280rz47YeF
yADLABq8T+vgKELTgbelXDttk56q+hmfBHHI9KJt9n5eVGmYtM24XGaJNf92ZZFqImGbyglBjO32
epbz3LAncGVUhlReN1HbwpIJrbwpGjpk2nIQWWxV54LFid24qr5xL8JpnbTn6JDPs8KE+ZYbkV0h
6AJuZMyvXbuvr4Jh/m5BcNhlen83BfmwnzKvQh1X7x/fn/C38YryBAxlznm41yhlvn5u28oWBLeC
NpqBpT1RLHJECBlRu2/lMpyZ47etfBDeFDVXmXuItBwUrwcTSLQM+sJmWcyxra5KApSMrEJ4X+0e
GOdNucyzvwtsNdsYn412sGnjVrOvpq6szvmhv80FgGhBgAJCTH5Lo+r1Z0EnYAni1u0jLyOsAHU3
oAMCKTize99GudfDrF//U5TrxtoyMt/qgefAvwvLwO+v2hrkRTOpFtm2wd69/0JPDciGpXKEgg86
D0drClux3pnKfIh0t6gOOOt4F1o5BxG9ABHGRtIf3h/v1Dxa63AwSlb6/tFZ7MvBsHNCUGQNKrmp
llZ+NJ3p3JH/NgxTqnDBZa7YO17X0TSaVRaMsuyHaHaadufnWe6GAc4Fd3Sq1N3iBPFdk2vWTVUn
oPEG3b57/ylPbBPGJrshQQVtdVzipLQhbMgTQyTKVkZZ3kKP7tr2Zl7mZvv+UG/TR6peCIY5BCIy
p2OOY4IQsIn22hDFDXW3MK8z7SkrTe8yMYyiDNtFZaSTZvzCzSA/V3V7izBca26UhlCbp1/1ph3Q
aJZmJeiFIlOTts6maoP4yhvb/ErqnQtXOtWUtpk70/giKlFsYrvuP3dN/6MUnfWxTZdim2ONsqmM
wbumR9Q9vD85p9bB2nhdxT1o4B2TF/GAh6COyE1kt31NRRth1wfNrcR+1mrLCuEgeeDGhjEPy8xC
sZN4dCb5PLXeyQNAGxLEuCYdHcexL+1YBXyC0Ul6LxRxCbY189sz1d9T2xilA1z8ALsgIXcUnvLO
nwezTvB60vThU1PpubmdkY6b98GywCKmbXzm6D35YBTOXDRNKKYcc6aytLUBXQCcBa1iPemTGd9a
LpeU91/gqY0Exx2tf4IGoN2jcFEPmoSxQTyURadvOy32IgTy9KipQHj9/lA0XZi7FVjzBoUQA5YP
fAFAUxv8bF+NI8ZdyJ1u4ySoz+RKp55qBdqBUIOL8iZL7BHyK1KgkREsBLB2CAxsTWFmAGDFuYrM
qYUBzYt1ASKAAtTxBHad8muH+D6nk3Vl6l0WxXkiodJlbopwwjmz+lOPxhm5sokQ2WO/vD7AaGzI
utd83DWMwNrEVan2amqSyFDQId5/YSci3y/BCwBfKxDouOQ/toaF5K47RB0iRRd2vASrGEwWFdwQ
DmYScEnQ7GlLuTo+s6lP3CiRMyXkAW9d60/H9tnCXIyCNlAf2ZpoP8l8RhnStCCjGCl1mkODB/XX
SdR6G+rOsiAoO1JO5RaK56AoLJmFrOb+eW06WjgRYvoSvT81J94CvVK25epEscoIvH4L1ezXLc20
MbKd1EW2oPhaS2s5YKF6JsCeiAKvBjp63W3MFX4U1Rgt4AamaIkrgd4f7P4z1b63txquoKvHHvwW
SjLHgle93jXoarGMzWVB5moYFDdfQ9sqW1Ohr0v9VlPCOTPoqdMNJg1Kdlw6qagec0tM2gLAgpoh
6jNXVJtFm7t7rAsaCo2jNL9rdalLRu+sKOOmOYYpqgf30qrrh7qZwU8ROfqcLCpOrjKunXt2zPT0
/ps+NTHwbNauGxHFPgYK57WRu3YNwjIzNPdj4YBPw/5AQx0Xh2WZgfScOBjPROVTg8JXxyiMDc4V
86iAo/dtoWVePEQ+i/mQieq5AE677XA2vogbJMiSWJw7CU4c5ZCCLUgCa/eAesTrJR1n7dJ2uUam
ESTyq1sNX3JVV3v0feS11g3xRWp4edii6nOVx/nL+7N8oltDdsx2xGcTmgpeJ69Hh2wddwYOwBwO
cmijslXVbTp7SRDO1ezskQ4oNmWsj7spNerxgHDMGI0tmiGYOfndmd19IqavdzD6NatdOMiP1x8m
1aYiGQqDd162xQUhdrodE/Nb56n50p2ac+7Hp+IsOHTgeb/4EscUTcqTcaY10xAti9P9bAQUSfyN
amfrjM00YRk3pVeJ7J3bxamD38ZeAZih7kNLm4YRWcrrR10sPauGJIBv2czBPhC6TENchfowCFS5
Vc14pnOyvsfXBS/Go4VLD301fTlGBeZlLYygZzxS02mLdvVy0FxV7XLH68/cEU5NK6QMyr6Al/mP
9et/uuplcpnzsmNxpJ45ptvWd9BypxiKYXjbHriodC/YcOnaps088/ejBm1qdM3oSoF/PPZzNc2k
ysuEsXupubte64JhW9bzeOPzf5uNLbPucnIbf/v+NjqxhwHv0PQkeKwVhKO3iRYLLjqm6qIqSV15
yHVI45mtUUNIY216mDxrbPaDqVmPs1BBjl2Sfe7GcmLWQYNQBHbXphxUjtez7o5O7i9ajIsm8hS7
YC4ePShS23Ex+51eB/WFX9kiajm89+8/+4mVBS6CjgVl3lVr5yhmxqmngrErugi1Af9Z6Zq9L2az
pkkl+zOHsnnyIVdX0XXjABQ/WlpSX/x40Vc3t8lzvquqE5d0psy9GorhYul6EYnEFRvPSOXnvitc
F1UtYBqLbs/6JvdjeP2oeY0XwzRZkUQrGeHnWXrAnjKr/dLUltgDX3U/jOhrWBHedcNziW33yHwu
42VfpA1OSVwbQopSEmdrtzmIGReQ92f05FOujE+Kf9C5jnGZvi/GKmjHLlKOVn3UpvGy8Ep33iiW
WEhvfdZgWkzLDTXXc3SZdZUchQnQS1x9CE0B9LqjVWTK1BfKa7uoM2P/K5HzsbFg6wB+BZ3gCPPT
+096IsuiAkaDj7IJXOVjy76+yXxBHtlFLiIAxQYGZ2+GpZy+vz/MqSUKgIjnWtWxudm93hte08aD
FFoX6U0/IfCQl2kSOnU7X9a+cU6V8lQsAFK7nmI+dDtz/fqfwl+nVRkWIAs3O82ePynfVvJ+6eJY
3yB8aN2M1KPmcKC0YG1mbtfbMXeqM4fLWxMSbD5oWyKWjdQoafLRPtEQix4Gy2jQOMBUdYMQQGxm
YYAZ77W7SPAuKrHUZ9Oq7PLGE7O5rYsOA7DG7IwfeT3nLwYU9R/vv4QTuRU5Lu0gEnewjscBCj2b
oikspVDu9sbrVaEBBVmn25WJnLepajFNDQbU3n57VNjTK3oJXixZ9tGrF2aOc0GuNdFQt+7T6iRn
AdOO7Ue9Nu05pGkSXOWir37/YekbA1mlgLXKvhw1DZSvBnCrgmEzX4e71Ab9dV7RwNkEelLCLcmB
anBSXfz+04K5oYtEHR0+8LoR/rT2LB0VJDde6miQTvDkNObERcKOswiF+KTe6Z3sd+6UnDW9ORE2
QJ2QMK+9VthDR9cyXRoq9xFNj+qcvXVjGa1skAoOiu8zNfSHLFD4mBdWXxz62ZYufhF0FFYXy8YE
6S6WS+J65kXGgshqaHltpcK8G1w7XCoteXl/jk4Eg193x7X5zas5zoQMJxdjHYw1N3dp6kNoF0E6
30G0DBYoqnGvzgWEUwMSxmkzcrEmtB7FVBBsNUX1oo50RL+QZK7H4koVdXpZdio5h0E9scvYXNQp
1iXAkj9aAf3kt77guI/iOHOeWuV+quqlvPHTMommZqh3aZOcywBOvH1cZsj0flW/WfCvV91Mo9LO
ccqI5kqLAScWrYcBtl4kYeo241MTjP8PZfDV/Q6mGheFtRTwesQy0e2l60pFIUuMOfyJbOkOAp1E
OLJpEIhwQW/pxoOqV16OS2Nr2Bcr0/z22ysJuXBYwPS515z6aK5Tug9xqZomMkoAxrOnrBBCJHFM
mNOwe3+sU3Ps0VDnsv4rxTtaREFBQYDt3EQiU8NDYhTzp1wfSsT2fR8aUS3OVPJOrCPEzXDXc4jY
EO3N1zPs2ZQ6wKBwIyyM5t6th0mDRJ8JzLvdLvvQ1DEZnj8M58g3JzICGIAARgBvwEs77vKis585
ZktrLAV9sxVuakaGz+X4/dk8sSXhBFO+prdgocp+FJ5TPUi9IK/bCKngalMpe77MWi9Djj5vfn8i
6XzRRCCnWsc8SgeWau7Kweq7KJBO04RJDrArrxL/gRl4gVPk7WA4JNvffr7AXrnCGJ+zZI4B2wCm
dYxEqy6CwL3coYkyXcZlrIEFNLIzR86JhRlAYyG3+uNoP5pKP89VZTc1KVzfiZ9jWaqtken6NRQg
70FWpvry/qOdGo9uA9e7NYugcv56YfaFVKo3eLRmsr1uy8GaLQfmOLgipTIfJ8jI5+LbW0IYzQfI
Z85aLlv1Uo+e0cidtBjmgSKdWdRaOHrzOO9G6uBlFqaDUWVR0+rWJyP1lvzCGCjq7pK56fbJoJNo
2o0eWyHO9475XTmTp6AaOtmLHztq3pW1jkR6MqqsvF/Yj2OIqH98l7Qy+afo6i4IMy2owG8u/lNR
+WWJZJA0k71f0Ag8kza+2fPsBE5wkETgzGkqHUVVrm5Tj5gzjwnu5T7jiIomSyGaVdvLAQOmH8zD
p/ff5tsh0XemLMFeh53/RnRJLCAgc1k5UZPhFHkFKInrm134SxBSI1DLTstJcy57oDznMsM3kYbu
Kb0Xrq6cIDTSjqJ3m+k+BlaJE7VZBRs0Uf4UpTEL4Hf34joOgZT7AI12jJRfL9jWj6vCbHIH5b1x
nMNZTWozajjqzZNfnrnovNkcjAXjBUQiBxI579FY2IFJD8sxJ8qsON77Vu19UcrCflDE26rsOQbf
f30nxlszTTDA3BcRqzg6+U2vVJqZMocUlEqtDxs8MH4KgQfcrixYwo+BJWGqvz/om+vxisGltU/3
GYTsm0oHCgzKyGTLoHriXSg9a6OlzspIqbSPZuA6Gye35AczsfzD+yOvS+LV7ZiRYaKsfDQWHGYw
r19lZYF6bdPMjVrRaJ+GBKDaIZOag+1Snajd+4O9lXZjNN7lajRKRkcX+vVordkXel0E0E4Co6jD
thP2dVOAYgzJOrJ73YfkGMZmYnI9b0xVcz/PtA8G9hkPqZ2VP82mDALMPObSiuDIYIwApqgXF3mm
SHuD3g9u9FwYdYj/3HTZI/fdhmanA5f04q7KQl1DUW7D+8ue3Sqfv77/eG8rzzQ89FW9mLrZCi07
uqPawiFhC9Y7Q5Lq11AFzDEM0Gmq+JgqU+E4+b2z5WpXX/WOcpqNNzsqC7Up9ZBfqSyvPPN231aX
1k8ERZx+A1UCCiCvJxybQIE5CtziAHTbuOWl5u0Or8RF2wYGSEtUVxfuJLIFmRAOqilesGfPF3Qn
qiyFtK+jh6PcRqBrAgZehm6VlFW0TLqt71JoCPkmbbPsTjZ6gdii5c5fqXc7ddiZuMiudPTg42x6
qbkpcltwXzLc7iJdxiANl9QxIPeIvD5zT327oj1kz4kWSOtRNjwuVsxFA+NqlnUE+w8V1MosDqrs
wDssmDS8/8LfxgoYSLRzuArRyn/DWW0UvBCsuZGT91X/VQy2C4HLNTYuNjki1LkMnokTJ1cYXS7u
CGuqYJlHt1KFGGi5omAjs8vGLSc8GNlC5VsSIzidg1SR1vh6KLLF2S4AOA4SA0f8cKr0D8DXf/2Y
/jt5qe7+CBHtP/6HP/+oEH9PE9Ed/fEfH+oX+dipl5fu5lv9P+uP/vtbX//gP27SH6pqq5/d8Xe9
+iF+/7/Gj7513179YSu7tJvv+xc1P7y0aI7/GoBPun7n/+0X//Ly67d8nOuXv//1R9XLbv1tSVrJ
v/7rSxf//PtfqcSCLOD05hTnXkKbjhP+v/483r+++fZbye/ZFGldv2ApIP9y0Rbf5D/P/q6Xb233
97/C2Az+RjnfXSloPrzVVaJofPn3l2g/rrat1B9QgmLhyUp14u9/NfS/kVoAQ6DRiawd6eJf/9JW
5KG/vkR5ZrVh5b5KqQQLu//91K/e53/e719kX95VUP5bfvoXKuQ/R8ObaTjOnYKkxZu9t7OLvrwS
dhZ6xkvJ9cyWc6gJGRrzbe5F5hjNDa7qn5pkp8ttoKLM2cK/deJLOBRYKtneprO3VX7wfgDsstHx
cR+a5s6NbxfMIBGVLw7eAgPhOvP+ySG7kbMRpt2Pxr437Os4+Ui3EOJc4m1Y6obzLRWPfn6r9bde
fQn7q3XvKv/azu6G9irn31dafLWkH9pp7/tyU8RXOHRtzPRWaVXozctm6W49dDE0dmf+3ZOHOH4Y
g89O+qHSXnIlw96+VQuQwUCFctjVxU2Z3dnDhWtgaXrlVFtXfpycMLc2ZkNz4GCqCzF+MwdYOiiy
GYi8Z/1DOT8K6+OiX2j5k7E8D/mFJ27i9lB2F+58lYx7xe8Zd259yIq9E1yjYREuxefAicx8g6tq
lX+Y5r2b7mzngwiu8Y3ICoCFh0lcWuPNPNwh+trGkRCXy/AVyC5ZCdpWOyu787Qwtg7ecFDLl8hJ
DtyR1r+r3WI/iem+zz/Wox5q2VVZ3kjnVtmPTfsYFzeZOHDiZ/lW+NtUhhS6qOV12R4HNaUdvBoC
4U1t7Mx634g//Np+K458rEr+/v8gNBBP3wsF7LKj/f/rB/7Y76b9txV998uU7g/b0P/d7gZfYdeS
F60aVFTVyIr+tdsd+29scv9XRCLjptj2791uB39jowPYQiOXOhzf9Fu7fS0a/2ezwyZZYRPwGrAg
XCH7x+At3VsMpXO522BjviDqx9Hf7TIjkch5J5rnhaXX4ila525wtzQCfbw8t6a92cM8/61Kxq+P
sqbCsBho664dyNc5y2A3Y9NSD0RmWM3bpPDiba/Uw4yRyJnj9HWq8Hako9thWyVaLRNT38jAaPeN
PtCLwsrgIVPeOabsmmgdza+FOBxxGeVMeJvrR/lTGbvwjDlvS5QlEwh5+2Vox81kYC8apGOxlWLo
YZW2IJY5lK40P4jPpKannvTPwx/N6WL3YMjoRZEKiPSDZeE2Wib98IA9ynRmUl8nRX9MKj15nFjA
5VEwOMrxq6lVsVOxkgIt969hqVYkRH6umbCHAkMLvVaoc5qJr+/cf4xJC2YtSFO3Qe7v9ew62pLb
juDxMmo3ItQajVxX0wSqtq12q+W6GYJyWc5k10fy7H8Myx2R++KKCgB28XrYOWlm7hKpsbr6VU++
0ffXCXap2bYdRjfeVdYUWxvlSfQTEDUOIjuIC/1CzcofnpHkKN2Dk1C62Ja6q5qokpILDcbivozI
H4V+U6scCT+IEtVw51G88DZ/Ck//OvP/fMafWhWrKhr9HNjUv4LVq0VJmWIAzWlsPDs3Zw6eOD8A
0R6n0CLHPLMEj0igzBaME59bEc1kFgbb4PVsuRXeCLFV4v4kJ9xxYLxcoEsEEnCZY3uvWViAhZ0V
0NXr/PUG7NI0ua0nLdkZbq19NNu8uUGTSRi792fhzYLlcwGmh9HFDKyFk9efKw2cNs9zcH2mNX8d
0qzHaB0+StUn6dYDwnb328NB+WFzmLhwraWa18PlSaPcfnLTKHDKPDLjGWKKyFNELqyfSEZb+/eH
W2f1VeChWeoCxEJQg1sgPJjXw9kmAY6yPm7Yi4jbb5iMK/8zDcpqayPnPj97o2bk35oB5iCQIffM
S2eY4/HZlb9QM8Q1Tqrj+g3u18EkfT/YVNqyDGGLn0TAYZKm95UvBbCDXtRxNNiFVmxARnnXHj2+
Iexqp6bZssQuquFaFY+bemq5QRpUEK8NDZBzNHqd18BokVZ3GGA5yahRnS02NE6mj4BSDCNko1Wf
hsmbyk9LaqeIYiZ9mW4yoHd+SC9lGMgA6+anCW8fsBK2LndSwCCNHEPSb4y8FK7nbPkaBYQaCjce
WrGqQGDQdor0PpXpnao8ezzUjT8iOqMa3Ec1mS/PEkpZsSsz23RulN8DLvO6RHtUzmB/70tH1LvY
kguVujxO3Y3VjGOkx3VKR3vR/B/4aUhJldVQWtj6jf9grHICyusdOEsGpZqQf7o+crHgwFjBxMQr
mnoj/9LpTXDXW2XchYGy60/U/nTvZhyG6t5BBL7cz1VfcZgXi/cp6BDk2lAHNj94qm2+Mk0Othaj
2f+T24U373o7SVVULnERh62XOC+jjbltOCKUCwe/KNofrj17T2nZu1+o209GWNWZe4nk6PKjNTPy
6ALK8Rcnl8utQrDuhYrDeD9UCL2ESxPnz7nlV36k5LL4YZsA2OzyyRRRWdXO5xl6AoaslTs/Zkoi
x1Yvlf64aFqSbKk/DlwDav9h8QYmqhjMeQynzO9s1H6K5YApVyFDsyj7Phz1tfQKbbfz6Zh5TRBq
AfKDIZPi/XDlFGf7JdfSn122kg+BOOXXdtyUXTgWeQCQbta94YOTtOZlk6UjistsvwfSI6/YumZq
en1YIf24fJ7iRB/2rjbZ7qWgfWhfpv5gxi1+HeOQ7VHPyD7JWJnexk+gOOCUNOZDWFWe+tTiL2Eh
8RzYNYp6VLNRKC/daucNrStCG/xKF8Zp5vRWKCvQOgIkVpuat/BmForxRptwj1LUDLaqbKb7RNel
uWnJKpqw5vSyNqvQItToqSp+WMSaaQvThHKYEii6hcE8dM94x/TNTtO0Rd90g+fMh7ldHLaK7WUU
7Duv+4TrZDtvMGJPLe5ROIZSw1lyb0tW234rmjgxrhsQdOFY5xJX3SUbi80QmNptUorYOZiYtkrU
DBIXdQzMI9xImrU57m1s6aadX9YdHkpWzFKAIAHaL8w4SuSVMzpO9qlqyJzDDgs7kLLu0gT7GYWN
+Samb6HdmAqe19OEAeewlXXjNLtadtP0Ercimy6SUfBX6OFUj0OM6U3Fd5NNBkkYT4nbyoZ89Ll1
YzF8MDszFx9AUzlIf7FRruxkFi0l9KTX72sINE+O3sV+uCCxqfaanmibqUylFJuKxcpFF7kMsUHz
VnW3LIHgSa/n2r2wZy1GEkWrVbYxESxcLlohVL7pgyV9WNx4KiLLE/ajxFbHDgEYWmKj1YF+g+2M
loRoNAAh6FK8CnAICLT+4CaFM28HQyeCEDQrx3hyEJK48+pk/G44/TJ8iUukGrswl3HcPFeuq3Dp
rcY+l/qN4L5KgdU0lFNexVbceIfKTd3B2wxD50rMblVj1kYIBMKzP5S51qOtEuhtkRRblaR0cy9i
rdTREgQZ+LHoHVxjUZD2SHukY9ehJVxzvDH7HKnG0a5ZhL0J6iuKswTX9NGYuo8N2mjiUGbGVIf4
Zw/4fvLLLIoFU/40Ozrqv8Zc+9VG63rX3dFsTPaIuObljd3WuXlo566tHntnprQqM+l+znt3+OgO
MrjWDCVuMF5YoMPnRuyFi2MnVzCvpp3IsURxEyvfTDoq7mIZ6k9tZcWPtpiGKkyawYlGTOH6sJhK
+S0WRbybxgZPv1HOD62o20/4lNK5CmZ6g6M/fI61uWc7J3EUe+5WmW23HbXpphDNdJtlxbfKjsHj
oUmqoDagg9B2Cn3EtgBCKoJhZ5ujh/FOYkai0xBYTFRZwLQaBj10ekO/Qntp2+R+vtXrJlzG7GuS
uUlkWwUlvl50zoEGSLrTVBB8yftACyGY3ysQSOkhrZ1rSuXxTbogzILK0c4ZREIBWnevNAVbcaqW
YUcAghHexwkp2PIYz17kS29adfDnUYS17m6zAIFoCxWmwWv3c+Cl1H8Gh7XhJ0Voi4Ficl6IHaJk
h9hrnppFVISievK/teiVkUgV5YE6XH+Rq7j4GkzmdBgre9iXHYFrmhx/HyB7NQNvXOZtbU8/ZFA9
5XlMzbYS29lqOALMOv8FdKx3njNlN9kka0BOFgWftrZ0wPTxsz3aBjxyMIZh73vxd3LYC4lS/CGX
5g9/hFSz0UrjuckXbYNvOKd5m+X7vlQ61uAZNZE6rp5iPCmf4napP1pEvQ2XCv9eAyW4LRGjAsLT
/8xE7W41vBXatvkxebGKhqa4r6RzEVAv32tm9gQ4+24MENMqSk7pfJ2rvCg6MP7IfS1q7oNNrCsV
GoUcLmKB2EfqiMs2NT6ahWVvZGXgBoO0w26ke3/I7Ni5nHPwFzJtLNSKQXv25AZlCCxQ/xKnVqei
WCXz3sCL7zaDwVaFqP1lkTJHulRqMIsQdetnWzbiUZpDn64ciMZBzw0hwq2X1HeFO7u7rlnrbP3y
caV23Y6pw4ljNvKD7xqXKg0OZW3WG7+tvgsEJ7IgvjTVoqH0abQXflctl7iMfkjtCixY314L2G2b
2Au0jSPXsILy1ZzBOimvazCLP6mJ+t9JrDUq9AvFaTeYNkBsl6tscVuX32DOaN/7GdEAMRZbaiXA
/ZHzmOP0WsxDHM6FHW9tJS7qdFkendH60Gfei97zM52czQN+gZuh0n+OEsA05c8PNWLAm0H6AJYt
BP618kfsZyqyF5/KnWV/EGMyfJmcVruwF3GfU+DIwybrk9A0Uy3Sa626X3QzDQ01ychdip3VempX
Si/qfXhCXttse5fCoOxxuR1bM0y1bks2CNPBGc2oKvyBwtp8XyGXuxNe+Zy0AyKe0rjM/XpEqhhV
MAElIoj9m9gpws6rv2FKw61Vax+1Ibvoghk9WvGls+KPc49g49CoK/wWzagWyTfU5seQ0hNWYE18
Wxba1k3rZivbRlzVeG4BYWJjAIRsG1LwZqz8jdcY+l7QlFkNPf2oziqdWoStbYLW5JuHxI73SZbh
yzdXqfulmj2gpvP8kz5PGgn0QNq+XLBl+F6XlhOasYlUnJtuqhoDNjSCnxHf78G69NtFC7pry5+J
t3N1Y5MQjyHB3g+LJRk/+VOauttu1tReqlW8QnfHcTPi+jCQriiNiiyMArLUoFtLkuSOXxInsfhl
tpi/m31Da2/qZsJeE2c+mkIqPdAUXu5TN04e4dHJJzG6JmLyTtowa2WCOBl69n4eDqOpv3idMBbc
n3pg0KAcsoZyv6utbbGyo8Tt9Ey9RLooIj9x5YUhWtMPHXxs+i9B4y3pHpuSJrhAeaO7zQbusTsj
tqu7XFc1atNxYB1KvRWXJicwyL/YXbtkypwu9BwDBG3yELNalj5j5aB04oV2IKzviYHnyMZBGiHd
ZpalfjKNhccRIXW6tHiiqtk3UDKPe2Tbc4SRaKYBCxM78NXec9BPNvqFcnaGixqaxm1LWY9p1PT4
Y4bz4CpC55kP/pwWFSLORnard2geR8qz/G/GKA0OAsqOJovaadMNNJucYnnqZPG2VmYDYyzQOzhk
fkzmazoL7P3YNo02GjCx+kyt47Eu68TfBNTr0lDHcwcRYSmyIUTqgv8e7CEwQsii4mcdG3Qg+9ZO
UKJotRp0SdVgfeT2WnphWEP1nFjWvB2d2PzcBU5n4t2stU9j4AG5nWbJLHkmuish4vHessG10r1O
C6vTESEYFP9bSMVK5+jyuNv15WfXm9PPaVKyUA0TSWfDnzjGIBf4aShgDBWQ4mL13NZtxlzN5bJy
HfpmU6NFdifmJrC3SR8LzgYwTwzudcWzlzW+Gw7SqA+GWcz9BabazUtM0/O5HOVwD3xyfIao0FwU
fT1brG3ZWFuvCJynTsVduilks+xztJg6ku3FmzbU6B0dj64Ah6h06Y3vg0iDJzsOiEeFk2TE3VxL
0NKalfuprTWXRJ6FiYqjVYwPttdU/8yHsiQsJU1cbPqpma97hOtwtVnUwHWlt51mm6fWOOx0C0UI
rsmz/ayXsfPRcsu6Dav/Q92ZLdeJpWn7VvoGcDAu4BT2rK15tE8IyZJhMc8suPp+cGb9lVZ1Zf7Z
0QfdJ1lREbaF9gbW970jUvAqlKMDP5N5tGpv3EGbeHOpOa95FsvpXQwlPR5Luea79GI07uzc7W/j
yKFvr+On3OVUDuLqnCJt3NtOn3FeTiIP+6QbMN9Z3vIWFU51O2t4KsPGifOniMbu72OuL9cZ8q9q
fcxqh5shbh4wRPRsviJxpk3T+z7CfW3KzU08dEvKLCMYWvpliS1ynx37myA/dOYXN+V3raO7gyM3
Kmx0TU6HNCDp5Y8Sh+3tYCFeDeze7boNM8Ly4i1V03HOuDAgXT/O5b4z6/xRdZGBXbQsyndtgBDj
Tdw2dzQ7saCSeVHVgcerNt7meam/NxHSojCa9ckNOzMW9nYia3TZqnlmJF2WifbaxZnns7RGbdrU
jtK+5qPXGoGxaHUVtnkULcHoqS7bqUxTVVBkubcmlM5sVQ4p79A004DihuIfa8fqy3mRTCkMmWXm
zp1VLKkXaIz4j/mMVCgwOm9gVetxS9GYR/vqIRF62Ww19BXHcRjnmPrc2MDd0wvjWDjzWjWbpL3a
Lcgi+302mv586eRwkAE5/+mTVvmFG7ipndy6zK1GoDmUuG4d+PWaFlyvzbBFFWUMAtGyGmlk0n94
VjdgRKmikiF/HLU7asqVF+jkWVG7F7VUApAjOT0KrRVVuGayakzYZXNrLDLGXDSBnh/WZOxir8dW
ftv2yrfDRXV6tG2zZJTcWCZswZj1PUzlRNhxGHGGs6+Nu6XwFXmYtfCeIwk0HUKHA2/EeYSRqDOi
7PXPIbf/AlZlSWdSYuO2XcTrv0JupV5UIE7QCjPPc+DxSgnmXuh7pEzTX3Al/4JdIhfGEkE6L/m8
5I9/YjBGkWbLsP4o1c7LrimsbGOlg0Vet5gOFBj+PRXmT8R7/aVQuVCwIMTnZCcXN6nu1ID7ptvy
dkdlc8EtwEOpaeovgMt/+RQRza6Cf/SQpote6BNOalmT2yZJzo+KPRG6OgccDgAVWovh/DfEDP9W
ovCLrOFPJQ//C8UMYO5/uHdXscQv4oUbRAVD/Jr/UbPw86/8rlEQX0g6gw3EBOiumrgVG/9do2AZ
XxCOQhyg4gJZ1rnzfictbXNlOrlB1np1FDh/kChY+pdV90VJEjQnYZdkEv0NicKv0DI/Ac0N6qY1
y9BCR6F/MsJwkuaLraduGHeZe4XmRd6OXdTsvDHGiVDKCr4Sq0jQlJm81AeR3P/hs/ov6JOfrrV/
Yuvrg0Cq0lozhfCXy/hMdVHgLssE5DPkSrVHrSNGsh9MmjbtUh1HsLigrmZGNbvv5JVTaDDpim19
u3gjE0cF2HahHFE/FbP4Gsmaw6lR1vRgxum47LWacIRdW7rbUom/8gl/ymtaLx0KBoKOzw2A3vic
utOAYMEIs0gIMaviMGOzEbtO1oyUMxjZC/K7Id/5SoOx66PFlEfYLCO7mJVJO9Cff46/UhRcizAR
rYufpQPoWj479DRqiXOMACpUjsOyhz/ZEAdR5cILa6qrKlCsmMQNI5b+tMkSnVPyzy/gU3npz0+D
Nwzi0jWkFL/6p9doM88dwQ7WRCI+wZxbfxw4ce15yEjMN5L0DWTZ2WHzTj0SOYqFmLRuHKMDYTG9
vld1IZNTxcEy70zNiegX0vQ031LeB05py052hHlMU/MX7/5PyRbr58Y7n8eS7FKCD3hX/nrOgLBm
wkAHxvhEVk2QjAvl6YXyFQKVfAQ5bCo/TU56ZI/aTWHPvg0YMFQq7oOhEtFdZuZTt+2hXqDzjZyd
SEsb2T/9xYe7Mky/PCXrha6GMfJf4Q0+5695vhRSj5Yh5EnKFJuON9zrbZXt6kHX41A3m94IW3Oo
zEO6aGZyVS8qSfcqrhk/TX1p1JZkJAPRaNl4PUZjazL/Ir7M+lX+sH6Uq9EHeyOxPODVn7PSuM1N
0gjMKvQrJ26viUio2zBN+hVQmiexbJyaXudi9IlxdOcC37XwcgA8DUP8oRxqxup4Sr3TUkXDW0eE
yA4QLJsuGid/S5sU9ZFQWXtXOX1DWyNWRm1Tcmbam1abIn07t35sAyGkxXgN+hw5e6w9InrErTI9
uiACTqAP65gqhsL7q/6zT9ZKfnlAKVhZpKLsdehFP1GE7pKb5Ty4oPVxWqchAajxEBS6zgA16UUM
6hxRzhpOk51up9nUnxNvtM4tVi+Iu4phG5dlarp/cXvD33+6cVC5kTvKqGHj2IHG/EQYN34/Aa/M
GdxGlbtHo5qaI7UzKt34IATlW2oWbHluJMvhIkddVUqKZ7bphONy7r0bsqojIJtRTUe3zhXotraj
jrx9GvRhepgt/wX/inXMIznB/RWDkaxRCe62a1t19vuSNaXEG+Sa5bU0EFAQGdKXp9Yr+r2ltyma
S09/qMbynboCQnrc/DGPF3E1I9pmY57ndKuhk2eRn4owoscXIonwLLu/r/HO79p8/jE2AnC8Lr8p
vZ3hgiG+LiaN+jUM/raOuizJNwxaxQXmS65E0/Vd2fQomLldkveshVENxobr5VZ1vW2nqwSwRzbO
JWb5bkeCWcygNgynWam7BT32PsaodFhqVd+TkHEP1mkE2Lv0Q67S5dJWOXYeLyozHKxNva+V8F41
cgBCUhmRsK2dYWYbiW+8Sk+d1dqUJwj/MFd6fHBKszypBqB0jGncBZRBcBiyro7FJo9N57kRkI2Z
q93j5PExp/flMTfmeG/0erErpNvSUkL1gdtP011dmY9+1GTXJhY8cnpYjmYN+KYloUiT5XlGkfTS
UmHyrR1tFOOFnsKQ6Gm/6CdnIjfg5Its+CBXu3kvaPp2VLdlA8n2Xa7yG9IE1JaO4+K+Tvpv0vTV
Th/KD0uZTbf1G0Xdjco6UK1ZF2uDUZu+6a1Rg+zBejms51H6o+s7971hB7jx7UE8tyryPsjBL2nt
FNMYiD7RrmxSm/Z1d8ncYdrFcBQIqA/EouKH0csL3enAjYAhWEf4HrarNxCM1LX8TaoSKFoCum6n
vp+O8dJGR6sqimo/4eu4GjHgBmTEtyBKPozjOFVHq6PRmwTYcm+OInmyZtC7crEu0jiatr4/2ac4
SzQvmOgM3g9jUh4xR+eHZa5H3voOLHndjN/HLKaWPHfK9pVopPbNnCyTG3Syl50nzfLe6dm8e7ZM
AclXIf5eCPx69Uvw5yFBUyl7CGyPDMRnFGN4FrRCAmRgkQFkMTW9CtlXphvPH0BjEQ55QTPktJmI
zB5SnqSs7HaZEi6iyk7J/ZASsAFd/xJrjnVPx1m01ca5eePFmh0m22y+ESqQ3zQjiKGns2QZc0rO
ipA0d1CCS+m5pj00KaoxNbtiFTeSFqEvJkJ8zczMR0eOU5C0Me9yoXhkfeiiIwXc2XnOmuUyBlRB
XaBTqZvIy9zBC+Intn8oHaFfWKNbhhIZ/J6so7daX4ZHw+SOJcXUVKdJinY3EhQdFoWdn/JouoED
/toP9rhTutceAccSJ2R/RKVtGtPXasnkLSXkEZxkZtx6EO13QMTa0RyncjMLkIi2cP0D+U3tg2Kr
xcRI6+iBoeaG/yefUr1MD5k7OiO6Vc09QqbFD7nrqrcRfOiln9l16cTB3FXg2L2aafw6GFnPf1SC
rK+N5vbdqLJOsten5dc+m8fDrEEe8CHNhwiDTxb0eQSIaZVt/pgt6tbK0+JaaWJ+85e4R/jevxW2
8+E3DRF9taUlFxit8nvcpNnVYKbjD0UBEbOvlVZnzY79PUk1yaHzFnEwF4uvz8omb9rAwpRhxDn3
WHTLeyvl8GJrfXVHyOWEWNjyTuQUqjBZ1g9B8Tl+p26BJOaiSMIMpaS/cUuj2KoUnCV2om49Pex5
HxtJvCUr1QKl06QKllFOzZYOn/LJzDzrOnOSJXDcQp0tmkcOhp5kJzOqX40+Gm8hk9MT2JHawz66
O+Fo2VWrBFUIUwvOVLbdU1TW0TmfWvM4e+mMGGDsb5q8y667np828afj7WjJIFudAe2o5i3lTPk+
7hCMMIFNzzIr+6uspfBlLwiKdHZR3pHGP2eyufYg7gPZTsRUFU4cf+gkKY3wc7z38aZfiY5FYhK9
v9WYofhff6eW/AMV4nhZeGW5lfiLboZ0LMIEvVfYiTSF7ZyfYMnLjVP1UVB1SrysavQdOCPQTdYg
XBgoO67CTk8t4vHpymGxGm/jFjEwZGJyZ0zIn1PKWiosuzmwDYyFPCIi0Z8aFrMz9a6COjROvSSi
wRhMyzP3OWqRbetI92BUSvuO0PJD+pV5jKTpnZj4ZxWIkf+4EW804rimFpepTGF82QPapq62GSTq
TrWe+VArQ1vgXOx3rbP8s5cUA2qJfhiv5WDuVpov1erhsStKY++Munio8SvuelUPxyWrzG+uX+w6
j7CvMOkX48OpsaW4s1neRHbc7hlC1Vc11MsVOPVwJZ0YPUssu6OooXKDps7Qjea1urDkMl9jNWgO
Y9+s8gTDDHgDWBekH8aoj+rncfH9E+GbyIgwWlbnOrKJRUpyEH9PZhcyZ+tauE/2qGTKk11a46FQ
o5aFUU5sgDTNj1rYE0TQlO/s9d3ijQUJhI3yHshSF2RfkK23n5Rp7ArPru55svOLBTUU5p02i0OP
CTywI2sOGm2xt3PlaE+9M+tXkgawr8oq3ANQsSG3WOz8cI4UsOGYsQg1cCIPelS1T02sWy/apHjL
u1Y6fZA04N6IcoFy6wrMvrbqqzjkaUYNb98XnoRm4xBSbu/fR5lqvw1jHt+PaOJ+TEuVfRC3ltxK
GWU70WuCSnNYqAC9BikJNTxfCO6njkL0UL118t6LBZNX5tDHEekYVCVpAFWbZJf9+p2ZNmHSQPCc
VZms5SElJS7IUh4Ra9ab+0pWHZuFzXSh6GTYp2oxQrgmbGLWKONb0yR1hwcrk+94NswLE7M2mzsm
uO+1LqFDrBEHQz9F89M01totOoBk2mjIeuAx/Nl5gZl3woIIz/vRciDBKzk7fCree2Liu9ugvuQN
YAN8B4oOxhunqjtWbXw8pxkq/1qDQkf0UiaAlDxY+cb3eep3g6JWphiz6o4wPUqxfH1+HyqHUC1V
zK25g9Byv5rxJN1ANwA0A8Y/79FG8kCbkeWnEani/EgLh1m/87VCqRMwceo9oTAtd0Y+4HEAG3B4
2ifgTCKc6rawJ+ypvg94irQ1DlqF4OR2lPU8W9yh5FocmhitXhChEBEH+Kz5hrsji88ETsTTLm2E
8DcTRZPOzkRSUoQxnu3D0PX+o5EMxbtp9fVhZNn7ETcEHTBbFP2lGpb4pliMDPf9MMDIIh2jflP3
h9W6JMDoh7K8TNyhKsPE8N/Jq6WzKrVGRp7Ybb5y8ibn2jX0gy5TPw5TJZEYDLodzRu96zk34DPE
PtJkzSlmESyQ+kajhW062GHWM99sOHmqr0UTu2pruGX0KFqvI2TKW5Y6LM2c0MRxMVzufU00OKH9
MX/vJ8t7zBv0xWpq+YeHlbTk36y014hjKw8ZMauM/Fg3fsiUHb2S9ESe7GxpxR4xhKrCHGXf4ySz
qdyDq7pfy6ylt1ZpVt/vDX/GSyMZy+n1lYlLnjRUP/IQJkLxTaAEQInm9noS6lW3GmISSNFZc0qo
RDR03k6Ayd8phm1mErIaUQxoJLJtpgYUPailmZzzatSuxsohpWg9rvNwnuQ0nbKo9B6NxlIOujjf
MS7gPGotJIHfT7+VyDXPPMqldtJ1bej3jAfDsk/JRCH2hB9DeVnStvnFlCx9GiJrxAs0tJH+5HUZ
/DScDNRiHlMeCyuIMJnZvXGqEIc64ZBEz6N3o5vMlReWXrhPiBEIQdUU3+jWqwdn2rkNua9BORVJ
S2Jp7zOV40y8tWtDXs00HmyFT1DqJs91ZGt1RtK7g47hUiNF5GvSKk1tosGztnRMirtqUadYJOIG
N7t5qs1UezUTA8toby98YGmedsRS1UILKhRk+xHS7x4ChqOhEGQsGa3tP9creetVoim21Nu3F8MQ
W6+Kl/dVldfjDx8s0uYx0ir0b7Sy38qktbsgLQp2zgGRRr3PRD/0VEQvEHuUeMx0a6QgVTtlj3UZ
ap1WapD8TtFt/xyX+Zny/0dcxiX6n6WCBABCHEByP9EUDbRJN0ZGF7hNjVZjSdh+ZIzwI0v9eu8X
KQRNDn2P6JBMzdcxJeEv7CdMGRzRpt+Hbt7H/XUVLZq9xdQcF4FlLA4SKMdEj7DIfvg6mCoXoZZN
xYU+xwjY+2ScIBi5/e1AaAjuwlFv8tNEiapGuIDtz2xqAzkrerL4fdD0KBrWeSFzQon/+i8NlZ/B
KTIBgLYBHbnvnDVZ4lcMrSmlW+ns0MTypPF3W/cLeheirvqYJ8RUXMoU6lZt3KLrZ+DnQM+CTCxG
H/ZOZlyinUmvjVza3LXSVn8RFP0vIC0XR37qGhWK6t6xP1+cjqi4rxumvq5o0sc4Im4+aOl0RrFa
NMV4nmLSj3ObQoVtv6S027o5FTGhZjfsZn9+t/xKNK3wIjQT/uHVSQzq/dkfFNemCYeP/c+gqGPT
jO1FgdJgGwur3y0Znr8//3G/kj+//TgL37IgEg8G6HOikV0SFielXgTRbL/2mqqfetEtYdUL/2+R
db//JFqHCHfG/85a+usNUMSVllbxXICb+EkoZ18/NUUyhcQs2sefv9T/gNftF47p3zJR/wv5JUDd
P3yx/8Iv3XOGfJSSr+Q36+3qr/35V37jlwzxhXeP87MaCugdO8Q/6CXD+vLTzkOSMJD8mvryT3pJ
fCGEjBvS5j9QSCsH+bsD1na+IDWBEaVdC0aBCIe/Qy8x3P16G2IeXwMZkdJhueX6sHn/enOoLh/F
GiCCeUHLnlDhRN8HSqXzAH81iBOKPTmFXeP41HWlSXOnJ+1CwbwyGvT3hkKtl2gTY4M9JAlhTk5v
bGNm3OsWDVi/4ZUi3rq4TCDJ3UW7QqrFsq3nqyB0qLvG3GMO5DiaQcAQwlGDFxRWjFowXZcz09rb
NWqtfYmi+5GAUKNCQUl+5G4qGtJZnFF6d67o0nuzTpGMj62FI3dodMU/g/9EkEqYepdLuQZHSuGK
lKGvsvugI9IO3Ycqpo6QtSi7HuJOI1XSsToD7UAEMJr50riqas0VG3MQnMSICouTmTgxvYireoKv
z3w10tGboXPSnHMMYad+bAybKr8obhYPnBAuDIoci6vdR+3ZEh5lPwogHvoiTuYQxIkRNDInJn61
4OSivXi0TLT40unhWHLN44rdrGcbLPuXNI7hqhyW3vjQ+LU7bpolVS8ULjR3VslXCdqkU/I8zxny
6MGyi22HtuWliB37K51zzpMbq+lb1vjNdSTkSI6tEkC3Tmsl2q4G6aKEUKVXVu0jjQEONqsxQMx9
qJmH2UNQK/eV94Rt+qJK0oCyhSIoDcnorbMsatdu9FKom9bOLyLqDaI53iRUjnIVZUNsgC2PYNNy
SxL0LM2dzNWrl5S3unGuEFCP3vK8IF8+mBUO5iXFPBQ3qK9Qs5qFu9Wt4g3m5NFjiw5BssPaaK4R
RwPKDJeG0+9FsVyrYWCV80+JZjzl3UdaTzdN/JQL+WE3SI9i/UUOJQuHDNjqrod+/YgV0ovoaIya
Hk62tY8SEkWzHIwpvWqmed/aCDRMNDoTdJnll/ummFFWVdvJPVUqIxpqUIES5q5okbB6UbLvs/q8
eMC4JkoFo/ebbRr5iIrj3nyANLbuRb5U31O9O1qKe86blNokLgnWSEqMh2h0c1yExnacdPee6J56
DClcQVOtcZYgiJ+1F5LV2HWb4YeZtZfCS29I6awvyp+S0KmbHrrZC1e5yRANpyQe2yt3hKCNcRmN
DTLLc2vKTTe1d2gg0E0vG/xLz77xqs+UO3tkwG0Muw4n/Rk+emtE8zPBFtui5Yt0VxnkzQxmtuR6
QLv4soUwuBcFB/JQIL0BjtCroF++CXu8jZb+3nLZtlIRErTCHWJt2NE2U3qVC2fnsYLpbnzdMZjB
324wUVHM2OykJy6QziBL7+PVyB1LNEWltmtS5wzeuPG7JMz18uBY2bC1uRa7bg9Vj1Zee0zy7+YQ
XViEgsXziynSJfCb7y6OBV1eyCjfjbAVvjpII/6eCJfLSuC6ejSYshu/JjZAbRyFbnI/+cZDo8pq
Dxz6pmn+K7faxVjMPBHJGGDfKjZadjuBjCMQbR7cJh9DHXSCMcYKXa++LRQRYaJMCNeZeFGVL6Lv
z6PN/jcLP8xUuiv62jyyb5L6uOzB/9RGyWibds71ILW9iKYPZ8AWyYvVNG9liywM8x51XXF2I21v
7Ww+52NyuehWtI+cLN9wOxY7QzrZhcoH4ov5p6dm/OpqlRF46Xg5p+LKWrJnWMJ9hd8AZaG277Lh
6CzePeVFIY7dHbU8KLiudSlPfr7sqlwLK5u7d+zyK4Sxbz5+ts5A5lVn0pGB1eSYk3in+7vGFads
bMVuiXhcuxdrRI1eqINbFul9SZIy7OzGLqzb2pXXCKWdNT8m8/b1mD+oyr1yy9Ymd2B2xzqsm/be
Tcc7U5uOttdvje5Gw6wTyvhuEuMZvPVU9q/jWHIGdUN7T3DLZcxLH+fU02y1d+Z08ifw6dZ97Ots
Q5NhUERsuf1eTZkF3jKpi3g5u6tBSCvYc1J5zR55xvN0xneCQ4mncYJeaoBCiCsQ2tmh1c3Pr3Lz
UFjteUqoaskqjHYdSnUbQogmJnPlZ9xt5epLhqHCp/LBBwgAMqjRlNYzLxU4PCJnrN1gRj865RxT
LzvIyY0uytJvXwtHZBt04eQRNNfuKLJgwfYbZuP4SCaiHyQNkR64PWJyZzJRhN1Esxa7Gn7BHtLD
gZrgXF36a9k75y763uY62Qpt6JXVrh+LLTGfoZOSLjoU5KSbLL/DWyOdsz6LGwMYzrSWnT0pdGo5
b963xTz6S3ntqmsPpn3pbvTCBPm4sIEmhNVtDLASvyrgUCmwTl6tpScvVGMpD4esu84iFWBvD110
gq8oP87oyF6WjhUYZTE828Uwk5Zh2Qvgvw2bKXdsQrxbVbtziyNGqu0Qiwfqh81nbzJWlu+slXko
s/q6YK3E1WAVj0PrfPWW1uQx+9642gZL/9vSDrup06o3QPFN5z6NCBP2ODghaIyA5llYxNneWbnP
ydtWL4nWro2W+s1MH8VmXm58JIID/J2e8pBVG62CNNVh14guQnnIW1C+AlC+mmiCUfddL555afbq
0PAyN4wKCbewiT2Kz7GvbYZ48g+xq0Pr+NCk8qXVXL6v7BxjurnVcv75+UnXe7ZwBX99hWmNHKLG
gVjtd07rk21oq0PpOTypDsriJT/M1gs9F95Fu4AeTs4l0XQ/HI61zFhwSDYmq70MnXnC8cRZmiEC
8q6N9tkuioDz8YkEpVNM2frizf5tH914sfus0uzYAIwXUY5j5c0zJNKQSl00er3FkhdqcbJvLHkC
eXpIhzoNTDWGiDB3g426l8GvCeZy2rap/oyOiZyceiPT+tC23RWSfJwCPElVf6RYlDvacnaWP7zH
lCKHjiMv0Uqc8NPdCExVDSYQYsJn48ERDc9mNM1Ha8128jrnHFtwhC7nQRGKpT0wbiXYQa4NoW/6
zN8PxqjfsNuHqTUE0tgu6XsVsZkTd7+JV+g+hYTt1WshBG7KVftyT7TRjoy3sMm+WSl9rV75tYZL
w/x051EXZc3frF7i0AWwX8ZbYqC2KaLhMvvqlCPzmhkA2lw1pLCMQE09R4EoQ907CMd4H0R8wPt3
zEYDFIqBliRXmaacdE7omUi2Owt4E89SYWyNWgDjqxuf5Cw6hUILOXoP2bnY1ZOoyiCVX5f6OUm7
GeBQFtdSw86egMALm8TCOcygJ/J8ZsHXqqupGFwvHO3e5CsTJy+BPLaLLj5Iszmmpk5VHr/ofCE9
+OXGucciED2jQt55SUpZYXdo8fNEJsS20LYJlqWYhcDuZqrHSYuJ30fT3oBdQvDglsi7cD1clUWw
IheilmpbRsjgheD27Dnr9OWR3iEYsdjeee3txNx9i+FYbEaJS2NB/IwqOcbTYV1iensamw94Mxy8
16N+gV1yS2zixs8RLKf2Lq/fPKXI0zq74yte7tlHqtQ53F4Yo5D3lB8RhoCsuCaV/OT01UVHmO0L
dpx9h+sip+oML0gAiB3x0jcRBdn3uc+w1cdH0Xd7I5+GD2AK3js96z+GpspJLb5mlClxFW+tmA0j
Y5+Bflyh6PzFwjdnaeWNpOm0JIX7Cb6NwlodZ4CJPYlLwBCiQ5cYqJPd3rovC8HktCmz5jARhwa7
HyYN10f2+CvmM0fzA5mGpcKCOrnvnWg3s6Y/OAOn3EL7edAkPac4+nTT7WtIORanxe3epOGHyrTe
oYWm27LIOJU5fzBqzHF0st0P25u/Ne3JmpnJMz0oxgsC3C9nwznIeXBuS4VuabmQmvlBnTGuUG2j
WqjCiFGo9FkhsAWFA08Qqu0DiXQIVZttgzpknXdM0MyVxBsSczc16YNUfFFOcUzU25SrQ55aRO+0
e7f2USY4+7H9wNu1dcjpF9H3KJmue4QiMbK0NLdJFsrDuCovYjffiRZPbgKKP97hEiuKO67VDxiT
wyJxngSHDrvqrekXrGdGWJnlJTVzqzXuYMfZbhl/WJKlwpwf2k5cjrF+9nhZXiFS2CP23AxTe2Ok
VZgWKXIQK93miWWRca7dziJ5NQYtaPTJ2jitkZkrhdKHrYVCwwfBXSLt3lqcoHadM0zgNzWPxSFO
3YMiXveYiZg21UW79t2B0UcnUip9yd077FG4UnQinrDca1oT6E7evlr4/MhyuyljGRbZyUjbGyLn
3e24uNTq5mQYnMq83XhxeYlaC4x2iENDzGzi7Y8lRpYOqIOmAkV7unporyLGnxKlv2SuX8MHm/SS
HLzQUsW2aexuP+KGhmxzcR4P07fE431ulu1hYVQsWItj/TXLUl4DVq5vWxOXKOWpJGVQisiTXrB/
zK0B+WHoXkBc5CkHMAvYbs5myzPYS0yZztAdSJvAu+NAjM9p1GyFxgPssaSGtjI2S9HmOyRCMtT9
+d3NYK+rOmpPxrT0Fyh5rDAHr/rQfK+lFlk7kzn+nSaAvYXukK9f7f3JSrZ4a2eE+BQZWWsNNiK1
OYS3RnbaqLPmNVu3zcv9OJCrgVZloGvMIa3KHvxN1nmXg90+l/N8KLIS1zxBGLjhYk45LaRL9LWI
x73bmNpmNhp/2y6wBmkIo9Ru+zjNbhorFZjmmNZXw/UBdcembMV+9s49KsTAxYFNuOadXeriKOvb
ukM4gqdyxEnhV8RjDT8WeVy/u2G3eGtNU2pLBhizTecFK5hQTwmuVsweWCK+ygbtRyCHqP8RmXZk
HiAAYLZpTWijHVEfHhg+8niPkI0a9zhRsBrTF5oZNK4TVUABnXv29VAV7FK5Sd7uJkM6sCmSvPKv
9KGHIOMtpi4H0xvksWBmfYkiQ8WH2FGRvheVMPAdNE19PRaq1jbVkhvnCKclYwZPqyQpwai1rTJm
94ZoaPYCjJF8oCYpli/Twmaxb3tHgzSqPDh43D8Yk2gia9fJDznklrAM0tWbxDNvSqoguBzNzXR+
zWx4//vQ5L/FHX9BJ/+vKeApZ/hThPK1/I/L11aW1a8YJX/pd4zS/OIQVwPyDRYIBrUikb9J4A3z
C6ldFGpSM0t4Km0M/8QorS9rcQDqcHOFIX927/4Do7S+gJ4DK5I3Y1IGZtt/B6P8qYH8J4nj8tsR
qUPWEjmFNgrKz+1AfYrwTkzshi7xdkGJkGnvryIKB5ntpiJEY28m1hbmYLzWkJYYjTzaaU9vgpk9
5Km5HcrpnlGLtV0lzbmtnCerkE5gFfOw1bwu3yY+jYDtaLVHgY4pwHmbb7qGNNwkw3DpatFHbk6k
FoxWGtYCTl3p7g+3ZjIc/eLg+eWzG1MUMCqPQXEw7kehHzR8x0GDASnAp3bwnI7JcjiWzTdsalOA
dwUAwY4eitH8H0ub++Ue//97EvYf1RoB2f0fCK6j9+9PH4L6Vf6Sgfnzz/92/9tfCHTg9sfogE4Y
jTwq3H/EVHpfSKajWo6UNm52/tgfH4D13iYd2ocw8qGM/h9Ib7pfKK3RV+AejIziI/F3HoBPGVzw
N9B3/0nemS3JqWxb9oeKMhxwmtfoIyP7VpkvmLQl0eP04Hx9DXKfqqsMqZR267XuuWZn27YjBUGA
+/K15hzTpmwk+sKHiWmeieBH2DpRXEMtlPlQQG2MDHLASJB37XUPV3k/R1kLi4xjU7PyBvaAzeQu
UTYRUWlsWn2YA32bCv6NFcqg2ToUFu0W2eGyxcrYc9ZKNyFyE7xn4NoKmhv3v9zrP9hIBN+dOcJ/
vcV8CUifwDQYri1DNtaZj3OGSpstIpDhZ89SNNzxobR5WiKoCEvvmIStPNQR8crFQrgVhj1fYmOb
95B6nB9hYOXRa1jS0N67TUHjSvmElb2gi5jFprVKeFuZpk8iBpheX3tWLY4nNa5eijat3LWsPOR0
Qy57l/7YbDUP1UIrSZHaqVteVGHvYZy4wxZfsWwh1y00oGkGlkd5C/Z3XTINB+GeG57cpi7puUlB
obFORFXfouYP/HVsGUCuzDpthhU11tSt5hTz8garJF1JV9flOiqSsNl3vix/2nhK7W6F07C+TkRS
v/oWNodTNxEqBzABp6c7UnlzZsjpVw5hWiEj6THKbpPWs/JNpQzTwvseXwJGcKxtXo76fjQrTjb2
VOlXw0KvvJnaoUeLXBOutoMDH7hopGGZb/MsTR7xwlTbCLP2uI8Rt9or5TfcR6yXJXlj3VRPb/xp
gwl+NQ3jYxzQA7tDOVz1O9h3JtVbrMz7tKiFvEJhVOid3bVjhoYkWFwZbVi/dqaw6B0MLfblWA/N
d4aOofcQlyVjA1PKaj74vTlM63ScRo7USZ7vYl/T6qmmKJ5hPIk62/kEOCInrkVEC4qTDn7tTnC+
G4euRzTjedfItmr73pvrIQHAkvAtutSqXlUPRuiYjaF1NzK6JzAC/u9FtXhot/gz42mnA904a9Q+
U33dxeRkrsKxpWfkRwFaBxwMJo5m11VqhVJjvvCsGn5LYeb+l77F+rUZhmWnsGUfv8SlB4clhyzt
bGU4lu3RiNppXA1pWdSvY1KkPxVZWdFKlU4kvivZTLcY8+d03Q8KODZKEeerqPEyXbCrjuEuRNTj
rzs87Hrbtn1abxreqXhrYt6In6B9jN8onCBaK8vkLNjmszlvkiysOri0YW/dYCfhL4smwV/mIA+D
Odugd4K2gri0WKDv4MFR2QHnOSlSGk0GNKMvdmUQkEse1Mixam8cjIfc6Xzn6BuCl60TPnQFdNr8
pb0WeUwczzTdTpaZEXr/76vYdc2A1DhNB/6Kik16epsUluUDKLaZ2pX85AkdXWeruPjuYOOZx1XH
oJ2jlZHhI05XlaQCfp5iPM8OYzu0bJs5mKpX9DWddZOjLwU8+P64zlYdyi89xneQWkbG0vDvQ9eM
cRHsfFycxCK0c1lextnimbDdPKNB1PpfPXK2gfsnRs1DP0Tyi9UgcTmW5KRbq0h79rqSaXvHPUHR
msTaeTW6MLuUWMBvXDFygMvT2Pk2GSPnpjJU39MsNw+USukpjlh1h9aSx56J3totqy7fRL41HKKi
/Mm8qNnMVDTRzjWK7NrLLaYVToYCaof0vUflF3Y2B3tTjtsyDc2XaRA9Sz8R2umcQh+vfO+aHnP5
FAzAINgOIvU25mZwynUCt0obJbP9PustOgQhgH2l8mfAa8GxlqO6Yqigx1URVemtjfQCXFTqk/rL
kc5bROTxUz7JBz+eMCQoUtQZyppD19351tj38PxG5a6aiF4396f1FmXwAodELsyNVrRUN21oJTND
pCixVprslE0lPH2fEdYAfRDR3K0rCnUp/IrfwDb6R6Ld6nVLH+dCexOKT0hy4Jk6eBSRbJJ7XcXZ
xD309c1c9jV9UwUKXApaJHn3lHldeq0tmB3p2Lz4QinU5jKkSUBKc2kch0KFL1OWPvRzEx27um8u
+fb5ZvD7/nUCjkUJx/QvQ5K+rvJe7ZlqMEbuKrrbgPHKi9nhhU6GuBs5W/n0GQhpgjXGSSddp2LA
8jJncb4c5uOfMEuKB1Zs5glVGLj07aq23ptBhFek8or4ZgzqINvSI2p2wNbo5+cOnC+Uub601mld
pJdzgNdj7aOj/MePc9r5s5dw6gpA13xV86LsLkrrrS8aUMyO4dXfSLRHo03PQD+AlHVhdUS1scrx
GmUbBlsdrSiHEljRbb2e8zw7mog296wk/WUxZh56eSe6sBy/PuSlB8hZY++IeqsvdjWHVpuOQKq+
sTXSlc7qDt2pSrsDHp5ms1AqGQqD47EuEsoXTsLFYgIben4xvDHZ8N1Qk/PDjYefoTk3V1Guok1H
NfWkgYS++mbmvRmEPyUbgFff8CLRC0l1Eq4bM+RYG3mDAEvWSj4qC7xTim8rOJn5UN87jg43nGem
ZEOIZfVD0z//6adtfcsKv9h7ePeupe12/wjReQ99DHq2GQX9eYRc3mVfOmStNbmVA4ax/LvK0t7X
AnHzXWq4CZrvkJ5XEs0vmRjlqfOhcSq/Cq/8PAP6Z87iBTFntrPatrsjqSRABUzgC7JXtSncKsIE
gV2L9cML6H8XVjw/zghhOToQZUk51jbVcMhsKYNXrFKI7CyaWvE2zUQJ+zHBB8UYadBXYKbcV4IK
eNmteQiWxjk9dsMRVrMwHvOffjcy1EjHqn32G5e9n+XAZ0ACMIj9JJzpPiYARaA9DrQkOofNGBvB
onVzS9vbjUk6TTt2g+wFfd4AICmbh5NDa9vbVGaQ79uuRdlY47go16pWnXmnld8eSPCSP4o0Uhdz
zOK+IqRgctfEHuTzPsYRFa9nSyfFltyR3kEPzG/gPwFEoT/tA2unAZV7imUuSqX/xaq5aPSNMpV0
sSbXOdDmiPKN0Q5o9SiCso1yeLk2QpRVsAGuYPygScR4eIS9gv4318GAC8cisy+Yut0IonCmwTAk
AdtdxdotDC+gI91bBRqFlkC/Sqo+2WRhA4sYAYpr3I9eAtxFDTATtwyTkAsifszFm0oc8dbbnp5u
+4Ao0kI7TsWUjVKIPcAEYVaOQx3TIhqq/talUkouRYiFmPdfW91FJPtg4pdgLHYZpEH7JdFOdceO
7A8XqGoWbQVVB+EYecLOpZuq+t7rTuZ7U4E63aOo7QEkTjbbRx4QzY4ovYj26dCZcMkCr1oTL0RH
exwl+s3WRlWDAj51xV1eOzljl2AYbuXo4dFeAkP2vZ0FNNX7wN9aFHgtabsjnZbl3MFikrgnHVbS
ZMA2pQc7jNJ7q5/YV53KkT8pjq5dYHb0oIEneRfCbid8icRSAsZDojPxSCZGsTPCKT2NmbJPsNEq
Z2+iQcjo6LWZc1LFxPNvwMKDAsWYECANdcYrRD94g8481tcZe6hcw2m9c8K4SDdmb9Jzt/EeMW4Z
7IlkLINSbLVkdNqQkDQve87Rbct5hmIdTET8tSmjjsHOzLbMsDG7akTv/oiExwjKQHETSqotrDOu
cZ3lRfUWiIgeWAqEgV+j7l0AIk41Fvi8hhQdpC5RwbSkR8CpmhNXr+JW8pCW0DoH8JpAXrBVjoub
EBNvvbe8yLJX/SyNS9xKfr2Ze2mICw4+HRoIu0+eg4EJP4Ts0v8yFg0zIeloUlPixH+ubTNmLtey
9qwRAVbHdIjtC6tC3LEGR8Lr27gllxnbynr2q7S8DMqJ+69thJprDz7YpTss57vI7J0nu8vUq4NA
d59haXtzEptiXuRq+m51or7za8Jh+MZx6Bx7w7WPwNXa8WiirMjWsu/Nt7AFW7ca3w8BcS4mC89Y
9oxN0ketGsz1vBtmMFuHDvgcxBMmwCSVYadhpCPCn7Yck5OZmBMGQM8HdeR3l0FbLr0+A0oQHUh7
tjcQ/Yisp/prcTsxfX6JSY967oXukdu6/fzgMcJvadAU9ilf3AuWjSIahMDk3yLI8Ssm6o4ApcZi
IUVjW4gVBkZYVtQ8UH4PK7z9GFBQfR9wuHAgjBVeX258dkXumwJSaTTbyvPiY4wFQ7p4MczFlcFL
NzIB86NhlTVmwY+8ODjixcth+Lg6HGBRPxqncH72gzTuiyBp3oIpDh4iHUbbRXSHqdUoFjrcYh8x
350kvL4/wnd7SbU4TaBWlNVaxXNMqDGI9HpfN9p7FY2yh43bmkRQLOcvZt+Awlzl1/oGSTLszVh1
Oz/zQOUEi3cmf7fR2IujhtlcecEkfdqzWdIB5kzpozTv1uG7Mcc1p1uTymNPsudLAnnuSRiWe7Ia
vDAJ8JXDjFyD6k3fLKmFX+S7Caiox/gkVDvbCLfwDLmLe4hMbAB/PO1ZtJ+cqT9CTWp3MSCIpykX
3p4k+uC5Nu2dKuSAP8zCtRQuBqY5976rSeBpysLY5BUlvvPkL+6nbsB8gW6uJxgyWJxSiZqsI7vP
D8h10XfXqLHrxcLe+iyqDAUX5xVgjMbeIGpMEKZJHA9rEq3je1ZJUi38vtiOVRKwRFQ8nez1i+vL
XgxgI1KYLyrBR9G3UYo0Q1DaApdbFxz81nU6NLdFkpRbcAnD1YjPTC6GswGh0LFx7fzkpIZ1GEJ3
jS27cLa1MIofflrZ2wRM3g3zSgZi8t3hlr673eLF+Oaotr2DVZoxDBMGqRMRsFEIwFSWvRd7DFQj
U66argYKnQcz3CMDqVkftjm8Z1+lF+bi08O483WOqumC8qI7ZNptLvMeuwNxKc4NSsr8eSiA4m4n
v0mWFqntvYwpWRvxu09QWGjeGnAFI/oHWNEWz+cxrJrEPkzlGHxzIIrcl63Z8ePbDHIr7NndSYx5
SH7eu7exW2yO+WJ49ARVDetkwLS6qZJsPy5GSQ/BBgPYquovpCuH29YzeIlia2a5N+a0+Y6BGzcm
aeAYM4vOfmm6ZZ7R9KLcZ4uZM8xKTBQpVQdvr2YUtCoMDig8xjM1eeNEJojPpH9w/MI4UozjQI1N
ydCcucPIjmjKbWWXsbNtFytqHVqvTl2LU5kqRmylQFVRjynWA8N4M+njYibG5irSFMpPaETHifMH
KbZGtaVGYW/FWTSs/MU2W+uYs4GAvngAJCeeps7DAcO6ILOt23HNkyvES+WXIcp5CBW0o4LsNsJe
9Caj0s05nbfqUU8hE0k8Bfm7C3hsGI7t8LniDm7KoaDJ/W4dhpMwIvMajPBGy4F5fjMEz6WZN6CI
zXGv2yibd1M0OnDZOpNR2JTm99SD8068G5q9xducLS7n/t3wrLA+I6jLmk1vz1udGPl+WHzSVJ5Y
pv3FPT0NdbVtC2wdbID1t14Y2S1q13rdhIPiCDaP6FzeLdoG3cIjdobxqDgk3RXDsPM80v82XqTz
b5giKkiO5GLBEixOALD1SjRhfBCLQxwjVHyAmcr2R7Her0u393802KnatcQrIDedx0x6PUDJQqy1
uNO9eei/1ODEDqqHPnurm0zv1GJrdzlvwQOdtn5W5LeFjo8933bfGz0vur/Y452Roe/F/O6ajzy/
Hbco0oy3uZH1FyAH11VqYWqhf4uEwUu+JFFp3jdNikpqzpjwtWbyGoBgPRgRs+cUZ78KMbql9B40
JlR0IrQxDKptzskK5ZNbXEJ6zo4cJ8s9CmP3DXu42GQLWgDY3qZTuMPRB4XDBJpXlkd6PchdWksf
+9gx7tuUnYiaR/Iq2PfCA2tA0y9ax2xTuwaWxlXodPoSJ5wRb625QxIQtDZQzdknewNtSZ9cm00g
XsOeym5sFX7yPjPUKVDDRG8ODIMX29RwgBlEMY272sqTZ4uIZwqrEH5+INOLKYibq2zBPFjwHmb8
VmtA8d+9BQUh25Y3CO5teUOS5QqtWPvcOWWcMHMtu+fWkcZFXfrdq/8OpkCiqazblDpieiulDx1h
8Hoz33Rhn/YbzkMu7a4xieBTVoXDd6TVV9a3yVzQTMXoMcab2KzbR69Af7OysY7OzODpBIVOYtb7
2B5oXNZ2RJUadMo0VglYmiddOz32jRgRW0Rg2cmAVkaHOMEFpZHRPbLjNsPOLRNqKXi6kcSrE9Ee
GDiMFIjamro6dZ0K4w3z9tRbQdJkoI7ifQLLjwiB3NCuYZmZHI9DF7+pT/MJpP7wScrInzrmEi4I
BaXJtMI9J/ZAVh4tO/iBu0df+EVvygNRA+A0tcKM7qg+JCMtbPS1lxnVl7837M+5U8T3EOFiuwRG
LEHsy0Tw19gM3x3aGi3bV1+15VUS2P0+0gLALU3XTSLq/qDsvL83wswpUG0Y5u7vH//7yMPHGMcV
kNXDxoWg+ePnx56MjcldVIemiONtYZYeDcQgSfQ/IRb84bEi7YOoF8xMtOqhhnxLU4Dxu8aju7kd
GxJK1tT8dbrRMpmyY9gbOj8xewutvYytwtg4WVtPt2oWeLChKtjGJwnCv6GLGAtx3ZKpUiD5ryXy
6NdbaMSuoJmNcB4eeubu4yamDw4fD5LdMNCd23aZEDmlUsZMJyY/gsI9F8uoxpjGZ6dd2OJzY0zD
RrxPbYzacPNPgjr+dJH4rkxJ1cMzxnV+vEjbZrH1QN+sXMjtwz60DVedsIBxXWzcd108Jj+CrGNW
g8yAm/w+RQpAwTdbq44sdxunUUK7B46dpn0o5+CTl+A3bhU8JYk/xscfZjku/qWPV0hjO66gTiRg
x/JguP/3pWutFv40+tPKvWbdkO3OTejXbzzVaPcYTe2cXwe4jSccEbrDM9FOGeVDXpc8Lu1k86SE
NaKFUwFzekR/Nnau/0kur/3RWSOZo4OusiVvER5otPRn7LYqlXMexEixLCfn6bUznftvOdSZYWto
XuyvBdyZfDMasZNdRZaFJoTlMk6vI+2q+CQ9O5KHPK9IokDumuQ7RmBttBll68BxWBRaVbpMg+gE
QNqAGmQ9SwmHHShl7gLshP/t7GrqZmIRCo4a1NK1vzd8VYDg5BX4yYkpvcecRq81qZmZoN/zja9V
jFP4bmxj9zGYbMibeHUr9cnbcRbOvNwcx+MFwG1IcgSuo7MXfGYwUXgMdfC0x1N8bSQ+R5u+Iw0F
kfek0BFK5dhXbdNxoMJrbOnTHLhRdgFYhn92OLTd0P1v0QKUjGjXpZAkS7CIZunJdLXv7ArXlAYo
cMdqNzURRvbKLyL+qDWh+KlXaLNArflNn/pfK7fI5iNdl/QLDX5TP/59Nfu4mMIWwnnJMoLHSkKe
EufwqXjEUOhkIWASH1UzFXS0JqAiPxZmUV24SPvX5Ki61BKINrfaCJD1/f0C3hNw/mv4yhVwk13J
YwhEULo4yj6+RHM8SV2mWEvnOGnVzo2EQxGJcpmByftIh9vsOccgdOIviaEIzMrjZllZRWT9I2OJ
SzevZOLARjIhuFg5vcpdYY/9W5myCa5tzjVH2A2ovUj3QoneZwgiag67WG3kbBTDqrBCYysdGpX7
T77c+e1lwg7lzxdiwXz5AOM+fjkJ1tgM3e47J5P6ik4LInGrz7l6OgTBFafIPkQP7NkXoZfFX0nu
pp3oeU0WbgGlhfZ2DEpEysp0gxtNZ3Qz6BRD2QRzm5mSkA9Br9MTMGDWFDOUZQoSGNHcxjRHcZVM
+ABoCdM297WdYjUgrLeilyfbLeGseGxCDkOfGFUX0cEvs3QUMZxFTZYVz+GfMfecrSy5obyc+Jfv
oNKZq9lMPThDqHbpnaFKKNc+radhxzOmrnI8aMleKvqu1OQca5DaxtP27z/B2XB/uSDijqVACOQJ
/KzeWblQOE5CEQEAfSEGOEeFm/4hTYMSy1EvwppAclc/DfUAglfC2Em2o9R+eBnAPUGr3nctGTYM
qtMVHrXgJ5lJabdNiQy79uzMFru+yoqfTSIZVcqqLq76oazzB3P0J85Xy4CThaZ6tapWIpalXw/W
yqR79/5vkQRVNOtNkEFrHSE73kSGn+W7loAPoDBdjQ97aDm+yVZlOHUqKDsbXYgWCxRjbCj/s50k
JC9MC/p3KOnW5RTlMX/l6Oh1wSrSQVnDBoE6cZlAWoVjRwcSveuD7ToQZRj7c5CUYU+aN5B4DgpZ
qKatnea12pReETjHUqfLqB1m0yX4afHUBpq/SSrOPljVGw+oYRFcESxN8i5Ra3mwtTviSZgKAqWB
RORqAwtlz7jp/Yf9/9rOuyBO/+9Ztw/D1/zb1+b7B6nc8kf+lQrZNlI54VhExtlo4tji/7dUiNRa
RwYmvT2T3c3HZv1/lEK++T89BkG2Tzn9buhlBfuPVM5De2Tj40UutIiM+IP/HaXQx5XQhXbkUBWg
sAFSTZbaOwLyn6/3CWN90m//B4BiTp+tKbbaa0cyxX30cp4BGGGlpiLwLwWKWX9HzwuWjErMvLs0
hkJ4L7/csD+JffimvyxP/16GHyD28R0cz9ADPy7IJf4HHmCMDWQuc1wJp8kJjgq3ICOqZAzfGFDB
sUkhFn7pa9fCJtTAVkFZA8vi0Fd1eEMAMNtRGHHr1k4ctRcuJEB6s7oeEBx7ThndfnLNSxn5Xzuk
G7B0SRC2gp16wVm/gxp/uXVpOgeidBXtRRijBE2Uep+EJB4o16xOZMbjzKBjed/C3t4afeqyeWNm
SWtHnKLBbQG64NNdeXHI+O6TS/u42v97aVybuSSGApI7r4BxY3OzDTqfchTFydPutAp0lG4nzr+7
tpvvoALTv6cm3syGEIdkZmaai56q/u9X8vFA+p8LcTkr0L9mxH6eWpoxuUYSTWvNQeQDdKwIyx+a
BtatJIySgtpPoObMABuhMn4G0D1/ppbfh+MJBwAOpEhLz05TTZhwUgs9fh/Xnk2mQRPQkaRPzV0G
SB4kH5IY5rs1IoW/f+mzzfb9WxNGLiQF64JzPi/jsReG7DQ0dxFaEJRjoFfAi2v5h9ZPPdJYmCYc
zdIfV83YO/cjspiVZnB252Vh8CnFd9nZPz6m0kM/t+Tds5Nb5z0Bd/YbOVuIv6zK6AjW8QwyXlJh
s4sp6lfiAjpmLBdNaoEXmt0p/1qh27HXblVHXz+5Mb//JC6nGiSRqFp4f5Zw718PuPQeyznM2mDr
1w6tUgYv9Y5xeHhFDx9QClEI4WvCkW4djVV+nYAqehogdz4O0tzlTLJwdw+6em2cybic0kRusFcA
X5q78JMF6ffn9n1dhMFAAewGznJTf3m3ITbipzdH2HE6Jl+Ori+WL5duDnjXKysP82und5wHqB/R
4ZN79Nu7iwwaAajLfaKLIdyzx1bVczg0nFJ2/gzZVFiVJkiNqRdDKKMyX5OitV5En88/syCeDpPy
4xPzlGSX+eiM/n4t7wrLD88OV7A0VewFUsz/L9f6y23o0yg1Jx0tM/8Eg3tWTy6vKomo8WWHCuu+
LIJSX1is0DezhpB7DIDG9KSyTRAHaXDPdzCs7eQE1VcMLyKMiHONJMDZZk4rOJk9XTXb1OLSkHak
t8oqpm7PyI/qxfHyHNezniBK/P1bnQFkeD2xjbLH8HZyAEBhelZ6pjlNrERkgIpl1x2GfuwPouQI
QB5eshlqZe8oITUZalb6zwQfl/TXafhsjV4+5OOtpRSXiBuQD/P0vDcxfrm1LMlR4qqp31luNc2r
tquhGQ5mKq6Cznsql07737/2H35MNlfARha6WpyS58n1dt9MldBBv5scPb6anAEwz+fOo2Xmpb+p
qVDXVVtNl/WsqsuAuf4FzRlkk1bn3VGsfm+hFj0j/sO5qQm8qBTwRmYup1hoJKdx0RYHiX2O0Y0s
lEMsF+4NF2/GP3//HmeNvuXn43sAKKKqYiH5DcwMQsLBFRoOu67FibBpHLPbuqpvIWJG9UmJQR5I
hYG7SojKoZojHL1ETzyQw3GnnabaBTEgZ8if7r3DtoexTI6rmpnDTZgxRq1YQT/ZD6zflj2Hhitr
3rL2uRyqz18jYpoM3TUjytQm+UkgSYoVeeyBUeT6bsFAHugwBMdeWsW9Z4z/cDbAIKUgF7RR7Sb4
UrVx6ZO+9Kh8t7uxFN33DpKGsZrCWb/MiKZQQ5TTDSriJy8yMjD74ZVhp7SiUaowOzOG4XrC7ftJ
DfT7Q7y8RoIlgn3W4gf5uD5YHay2tBTDLuxNfdlmRr8dSCi6oZLTx9B20k+e4d8/j7Rc6jh6QLYr
nN/O7b1tE7kkpx1n7fKL3RnfKToSmjXN+M2Mku6/x3daHjWK0cVKwj6AacU526+QXRUIJfpxl7TS
eYJOm/0w5sk7SQlN1x9r+cmCe9Zcff9AWhL07100NMQ4nN1QWlGlH5mR3lWYTtYIiZhd1qp4gIdX
k5wyeNe0/pyHujeGrTN6gkK4L3F5g5ERtz1huo94n+GRdZP7yb50flDgVjB9pf8maPLThFuq4V/W
K3SfgdEm4bQLcjvbhzoQz1EYlwgK3P566vxgi0ta/OiABqxsq/yMy/anj/cdxmombz/v/vKK/fLx
qi6c2GqV3s1mNj2ZRiXeGETsDaeA9dC1nb2ZjO47nu/qIk4N75Mv/x4//XG15hnAlRTI5chF9fLx
432/K22gTeOuVdQsKwQF8rFxKoLRyBXsN+ncPgYD7M8u8o4JBvxjY5KPa2uJVA2xLKqYvmIg7qY5
cEBmjU9/XxN/uzuSEyRM08VbwkHzHNTv5n0yggy0dy6lwKFBv3mjIoXD3KrrL6O0SXss6ntGH/au
zFvz4e+f/nu9C1iK/7CnmsDpeUU/3p2krdVsM1bcpdgSjXuDkNinkcbieJ22vFWbvMEUuI4mF3t2
y3A0pWGrmoMQMJoIKG67/3bpzwV5AWccdjqbb3V2QRG5CiZOTYd1YoTLMXQGzDRTAdVkXAjWqLvs
jfI/IDM8UNEPdfvv0/BrbvwffgR4C0urFBPbQvD6eBeK2QmnwBbOLotaqBZpMIifncSSogvX2zvD
WPzj0XlG/ZTy75RhVZ8VNstT+OEplXxX0gqsgAgruuRLVfvLSzLFhPrFg4suE6otuGKMCyl94zEp
jwQU1BeNMtPiqMk0ZrjJ/+QyNgY13tqdGNpNCS1+eXjDQn3S6ztLhGFV47owJAWciZafRZ79HEzd
EZBZPXgbCMpYZ+HxyTVu5xKgnDnM8dbHbDGtYUTP5aZUbmFD0GwRveGido8TCjZkOoPl60PAhDHY
lZnm9GADYEJ3OsfyIUnGFLFI0s/hvh0t/Owlw8Dxs/u7/IIf7y8ybXofBM4L35Tn0QuNKnJRoU3d
AStJQ1jNvobGlNa0HOIhZrAclpHjrmO7hfIZBv60Uar0zDViDRQfWne62zO7bm8E4nT4ouDaKgLr
NNyKv7+Rvz+KWCBtoitYtTBHnZ//PeV2C1La2xk0fzZZruWx680XZvfBlZXo/ODXQn+Tldpr10p2
f//w3zZpChwKNNdkfmJxtl4u7penkATSOMySxNthuzbuSakZbt04MKGNcHjAhFx/AoR8L58+/ixL
S9tka5CWBZDu7PGiwdC6IkafHHsl2HnDJmeWM+/GSB3zkvmko7ahI4mjx1FMLnFgbrMpU0crZyHy
jK64VrOXbTDJtCe7kNW+0EltbMucbkgRzf6X2KvI79Yt9ZXG1v/3u/WeR3N29Wz12K8JbGLjP99Y
Y7xfJJ0mhFjwhF/bxBY/ipIcXxWJ6LmYOPPm8KUJy0g0ekiNbklEJC2TVgHPGeo0iiU3i8pPalax
rBUfL8tmy+f/FgooXeflV/7lV2xomahqhu6DXyyHD8C+Bygbz/hT4jrkAk9ObKrjqJmorh3iFdQW
xI572c22d9GR1YIUi1T6ZIURqSF4w4rC3VgYejyNdYAM2m6SQV5WFnqNT+7nny4c2yULrUvbwzvP
TeJJsMjXNSAe+CSJrmrMieU2693gtvTc8LXsapBBIUnDtA/t3hfbVIjxrW9LNLRs1TbGGWNAkp60
2N5XeP28Qx9OiMomgHKMhUUvFy+iYX524b+v3uxWlssdZ3EhcuZs/xirzkMOKeYdqjnicyNbdF9l
Bq0mt6O7koBw8kd8481pWuMusuL20Vd5CnRtKq/Tjhf7k/v4h8tZjqZ4XLFh2tzKjw9AZw+cOqj5
d643EgsY2kARrCm5UK5sr8LWBWLQxt6Fr8bgQhnddJ2LubjiH46epaNPooh+L8Ak8yveDkQH3CF5
vqPrXKG7YgzP1F7tcztEu8QodLxHQxwubQjrZEdZswOMCyLMbfqniSzSDRSaYTv3KMXACM63jIdh
ubVD/knZ/ocViBOQz0gLHm3AInS2Ai1IRq8x0TcjfENypWhfrwKX8LJbAy4KTGs7ib0XQxvdXlrG
aO58Q9vTG3JSCqC8KAyM45OnxBXtenrJoXQrd+PDj9RQgue4uJit0lYbcl8WzowMY7XL54QyM+HU
8tmt/sMPj/xkqSZpjrAAnH0ZopczxpIDvr4yAP0RWw3HUNffTWlkwMGR7XyFZ604jkP0aHBPblFZ
uQcbAMUet678ZH20ft902chM8veQnMDHPG+zu/x6MdmsYhfDazwS6VFelx2/xkZIcybYwBbbTpNf
XSIN2oaT7ugoteatX0zlLq4HE/fJWEPoZa3gZBKRVoudsDFRact8PScFWg7UbMajJ4eFxRenb7VV
7xB9d9/QE6eveeG5z5+8W/ZviytHWItvIxD7QPJdfoJfF9c000bWuMHO4gW7iUVmX7lN1OyCMs++
kswLlC1DWmmZCcJq8JQ/kmj8xg9RbeZWx/edmVmr/4dL4oAlWeGWzth5jyJVfWdlzFsg62B5a9y2
ukx4Xle0leeNNQi9J3+5/xKwK12zLujNRBG3Mhrh4mdr3JvZRF3+92v6rW1Cx5rcMTqPJn18fqCP
d2lo7XoyhYdzU0v3RadFQoyEVFfU9MM2NpTx5LQQ1v7+oX943mj58qwxF2NyQEnx8VMzmQ49+SAO
D0/k7Gl8Wgf0Ad4+bQv0Q3FRnBBMqC9Jk6anqjXdn6OdfY0luXMrFwXKPvO75srIA0Axll2epNW6
1wbyzlU2C6w3mGXbvSoGsTVSIz/OJKQ8qsFKH9loLoksabxP7qJ4bxr8upU7/KzLi4yiw4fHcd51
z/LGWrZEE4taDR/Onmai2zpLeo9pYOlpAzUfWGjHRCLasAhDP7R7KzhORdfi0tAcOVd4YOt5NaPf
qJ5LS0XRxiqBz2wxjJvWtTZtg6h1jNnN2yTyaTswjvhflJ3JkpxIG2WfCDNmh21AzDmnlBo2mFRK
4cyDAw7+9H3iX7Wy2krWizIrq0EZSYDzDfeeezQsvlWylLizQMiEn4JKbl8zoMasXtrqrVvhfuaz
XJIBy2+bWoMz9fs5rqneS2/A2pfxmBBNQH08U7v5+qmanYr5sxS6SELpr9+DllylHTFBDlPNKqsv
nlK53i/d4pBf1MAuBMpmmdR3ViuGuRNgghxCv67PmW/rB6RQN9hu4GXPXDqMsGU5Vu8jwp8SXemK
GR8tRL5cF6qc7OQCuyRswJ2U4he05upMhVA9M8gZf5NGouPdxi+XNnoD2MV6QEfJ4NTwTjs1PPhy
KcEz9arzEiJecD/NOr4BzUQwkCQG1pVewdusK9yeAaCO34fQjlwSSoylMTh3mR23yUzYw0NJ0EVM
qxHO40kFw3JG8Eb4ixehXzBZLvy9DdX4MVaQwC5Ox45tX5lahqnMo8FO5dDY2VGj0HKOXqXqFy4e
x+FIMJQhxzG3E57GCs5vF4pfDfI3xPb//Yj9awDPDclx7gZUFZBi6FD+fMT6ISQCmSN93ziFcynt
qj1YYuR5AcRy75kGIvO21v3B4SV+8TuvOtM/Oue/fIrbxOqPx4Ij5TZsuy2+aZv9D/WW7Y8GkKDJ
9lvZT+e6yvJLWwb2vo6Kh3zW7dnLw9dIkbq+cDZfm3VETStigPwliU35tIXMgQr1/t8f62P3xK/N
p6LGQcnMbsL+0D31A6f/YHIMU1uj3+tq7ZN1FuPTMuf1VwLBu8N//7x/1S6ccHRqvGDhtIIt+RhE
2VfknoXjIvZRvMZ3pc6qy2jL+huxRm5SBAPPRu63Dzjl8rMyDUwRG3csbZaDWySsHOR+SynNW7iN
zQt0n/I1IC1dY2YN7+1m5owYcKSCNcU67dvKsf92N8H0+dc3SbMZ/k9SxKuCd+af91Psr0GPfivb
48ox4b7zxRidh3ogWT0i6pdMhU3KSwZJVR3t2jOvA/dfvhOzsXH2BI6+J94OMmqlwRGmzkJTm8C5
6L7Bb9RknAMXnWRb4eLG6PIjx3NYJksLVnRHrnfbpYXdT29ji248I+/hmAkdyMug1Eg4QtXJ9Vk2
N2RY54LE25letF9laDQH36TIpmN4h5YoJ1WHQCedT2rflWtW7xc4D+acR3U7PcUZWWSg56Lgcuuv
49S1RyfYt2PewS80S/Oz78uiP5S1W5l9RifxEzVRW59WVcKUDuORwrHGM6N2YeEY/1KazCXpJhq3
O1MxGsNxwPfF0G78xQFRT58Ywow/5diGfJMz4PEDrz6nubSQEZDtLqz10qjxggfi1mFRRnaBKIOA
Xv3Dt7fGPfhrWTYcaaGjj3N4WzChdGnzM7s5NP0ha1t/X08FWUygxWvYwIhhQYOtJuh3S11E+uT0
Rd1eRB372z2eKOK7W236o7Z1du+6HO2b3ZvbtXZfsi6mINoIX4R3mtX+PxxA0VMQxOjqJvAeqbe2
Vsy+sQS6bTfeibnY8Op7U2udsg4wTOKVQRXgS67Vo7aanjztoFIQVGLbL1Mwee63qLDiJ0WgPOYh
MuHAXFcmHjmGlfnUYk3F1l8H9RNKyGWkaF+We+xR05gUQE6SToetusVJBuUu6wR6c9TlIQmueBnd
A/82jneBZDC8I97P1K9iJMCMOl/Iy4qj8CicMW9fCzzLzd6stRo+AeSb1ZMQXbscB58XE/lV0vpV
lfSu5xzry7DfjPLDPWT64bOVE9xwiIe2hc3cuCPQeGuqcZQsPlMyKHzjtevJct3Xmw/j2ncriUCi
UzFJhUUY6+EJoCGJl16xwZAomS7dIYmt7FRAhxyh1JbzsaHRJ4d2BL587MtSL3do1h3+ZVXNI1O9
vMsOSNai8tCZvn5pec0uqdcWWxqQ59Q+YROBXlxGs1Un9koEJNxgbl1XzyK/bwmChK1r1uIF/1yB
h32OsvXOVZ7pXy3ThzC4eDb1uRgxWu1cozfruGIggWIezYL12FrdYAmbyEBDLxHpR5PXr/XRuFUt
j/gll1Qz0G/eK0jGZLhrW/qXpl9Clin898OJcKObQauwwA26xQBf45Y874MD66s50QxkzSO3Ht7s
BpEfsHVZj4ecfE6S8SBU3DkKgMWpsbKBQ52uhSZPx9+BFakwabCAp5K0zzu+SECIXLH1jAsHfGEW
FfErXlBHPHGgLBvsUVh7MHNuqxjNFvRTrQmcq6tIqTTPZ1Eli8N78753ggrMdE4pe3D8MYPZvkkP
J0juAybLBtXXCTwDhwQZf4tfG7xvzqVttuB1UoX+FYxzx/HWISJMoF956uDqupGnBjtRlVhMH9Vu
GM34zXdJ5E4gcrcDBJPeaTHQArTArJmDZ5ns2MEi7JbzvNf4t98qwmvftbC9N78a2wEffjDd0D7I
Aq6AwZtbtqWOgn2+tbANqhkUUIIRGTyTJ5ryZ9bZetobr1NvIeve8Yh4g0S2aiX0NV1yy4+OdQc4
Y+/U+YQZjTtmSmYSlKZnIflFD4hdqBhXtyrUvhQrwOK4qv8pnchq9lMMvhWpQ2D8Z3vqp4vGToMu
yjeOZts2qvBe+qXEoVWh4nHngnPiFhTV7Visj9N+CML6hFNPqF1ezzzqTLJ1nObLRLJnUEfTsz3M
02ejRvx+aqmm8j4eSoXAlnmB+zn2lP+bqxu014YGC9AhRdKbteGsTdA6mTutlXr3vFExbjZLVO89
MU32mcB0wJ2GDKXwBS2slaUYhLR7XFce/eNKRbzsy3rNIV/3uAUJHGi9M9D69WyVZT2fq3noXhVz
ANC04dRs9yv05ZmbErQ4jlJHL7scz20F3GeiSItsBUGfLB2zD5ilYQ5dJA4CZkgT+axjtEr4Rl2Q
VpU1gBCebLjbeHQjO/XbiBtYqty/eLgJ2otFdZoEcTNy7VvTT8cNJazGWGK7nyrUycUr6WS8yuda
x+MFa5WZUMlWExXbNH/q47q/sn7On7eKZ3S/haXzVMkm/LpMoluPlW0T9LAR4vgqPIUlSDX4xR9h
VmgQz0a45a5SPkesBDFJZsRAniX7PNjqKa5HSe13g+skZrBRZpREXl7g/zead3ThfpHznEGeNHFB
omG/Ek7cBfX0oheRmSQUQkc7VHj1yKG/QjN2Vq8HG+JMa3cgYi9+l2XEdYncgRGlG9m9wgvom4LI
Yoc/BQ5wf16XYL2aZdFzGt1Or91oct6CExUBFPGNAA5s6QXDt3hm9r1pJHVppYctP5RgQ8C3849w
wS4+JJB4LJ3L6LYDLgkt67etJ6j0qpl7b+cxEjVEaLfRDU4R/HXFVFPrRLXfBucsNKg/rBuVPYaC
Mu1AbdoPFeJCMIeN51L8UGJdN0HwLXUgnI3U1AYmxAgQ4wr2wrD6hGu13vV9xG7W1KDW+yLaGJCt
DJgvxCDyImzZhFAVFAy8PGXCF2RH05KEAYyiT00ttf3QsDaT1zmfw59o1+Kelbc7yR2xam3JLCIf
G2TOw/RDTj7u4mD2+Gl0+YYwA8Jd98sSj0sSdUaBcDJaTYnnmRpy0jpsL9ClzbQn1Wv9Na/C/iGc
+jnnaeFzDZAFEk4XBkwz8fHHsO+qeWd3tvecbQYzxG3KjaSPDZRzb5U2AQdYTqx7t7WYl4sYpz0/
I7abU7VAoTqsfgcIqsBjnzbDsmVEOUXRZRIwE05lW3NtbKfJPxdMX3fMN6v5pH0l83sCcZAcuEy1
msTpO/IdywlVy5mZzHruutydXsza9tZOmMF/FzhknAM1n2U/G2sUXcLzHmb4L+T0TJrYtO2XSnGn
UlJQHbVGUg4rlZU32KvJOxjTE9mcpvenFJlq0yLHd5zl1GKqWw6cGqHaj6QAbYmIcd4ngliF6AR6
PUL8Pnv+84BHatzx+a3TFOhhTgYOcuzOWt+4VL3fp1mAH+9MqiDwNgx4FgvBaLJO8xiZ6QeDT/u+
I8EVjTpLS1yZEVE3T3kTztkRSbtkrel4gKlV4GAU8foCeg71T3woQKMBAayLiQGEUjI4Zr0fNnuL
tWh55hcMs5duLt0zArTM3A960/KRdIJgRNbnWPax2lznN0MnT1/WvrYtYFbQapfab9y9mFYWlI2K
2zfcpBMZ9zDxGp7RwvtR0XUQz2ihIUintTbjg7YI1QH/5OfDCW/eCHp8cESX8rB3RD6AEmjyOfG2
BuSMDGX9I8ff9LmOo5bcjnAOCYn268ElsV1xprNHU/kutFbxrSr9PHrq+7YcD1i9OIdAe8jlVAwg
5L/arMpIHtetfJzmxh2unODMYaC/rw86auLq4mm/R93GihAw94q3/VBBhg52cW5mfVf6PKh3JDMo
auHeL+pz0cDN2btsGp7kQLQQsJwxApy9jh177SKS+k7Gsy+vQ0GWJnJo9E3HTs0gflxVWOnQbZyp
hec1L9zyKFoKJLForvC40YQVg98dnA6vpePSaKZLsIVi74te32GDpIngHew497m2l4zpixf9mIgL
D/bZZoNQy0A/UzQ2/TlrHZis0FuBrdh2FbwM3uB2J+kjGNvTsGTENAE2IrdlsHNzC9vzbvFRgATx
IoaVTramND/tosJWoQuZX9CbEue39iWX0Bp4ZetmjogyR+E0gFZqLQvadBft8WoV1DtTPrzn/o1B
sNaW9h4gQ3mgiUzz01s1Xemq+wih1NRBv2+tZnhfR+q3c1fcIGIBNEAa/eEWjqW7ruj3lpXlDTFJ
mN12rb+B9YmECHa+GpSfLFWmYIi0k5kvlbnpYoPGHz/dngadDA32mKTUef/GvnJ4dbijizQwfVlj
/1u1x9kcrTaIHVqxnR0VpYL5DJ8Eyp03HaduLUjOkygDtePkv3U1ksY7zENFJqLneZepFrDzbb/v
i4tVxhpPON4i0ngiFCCYKhc3BXnXolibrPkp1/hUD1hPWpKvVEX2e+Hb5ZWzd3rWtBLhfiqb4NfQ
asfKCSL37Fcy5pprMeXtiTl3m1CfOB0LSM8m7xMm90OxUnnvmnpcD3lX6uhTPKH1SyPTs69QNq3C
nom+6n6H66ZaWIgOFM3C6oFnzJFvPi353C9nNkrZXdOHY5iUrjP6BE95rjo4zkA/O+ZFHe3DchYL
UCQjykORcz+kWdTKHzNZK0QyOOMYpyu5uMhFXX7pRkTAeLLI9X8Vs1W8zX6zECcGeeOVuZ18GYfO
/oe7oiJ0nQqp3WHw6c2ZUn6SD3lP6CIBAESoKkeqk7+J2gPHYlEfCDJ9ttQXWq3PGbWFnbouIZ/g
QSW+zMAZHPeI5QEIXkUBJ+4kbrPojsAxPg6wY2JECigwcToKdiJJ6GriGsnlEOrRa4AGJbwOyoXK
Y3OCdGVs9+Kj6VpxbgMb73hcMvhwRKplzRNVUHXX+pE130lCX08xdZx7jyNYzFTPMG2eLO1OLmAs
C16BW7j6ZbALBgaen6vt2PFqEZ/Z8gBGj1EjYszIrXjae/k6eI99tQXHtZxBhNjAVosTT0z8zUMH
us+Qk/MSoGgx59itIK52rhUTEAb6NP8sMcjubsTXnhKzERcJpJOM26HL/WTclJ3hu3ed7uLLsRDA
DU3M8cQi7xQJ7KuMhZkCga9f/AfVmQ7Cf4EyKelKz+iDr2JJSKe0f+hJRFYyU+lcUB7ZGjRqRwAB
Q4fiDhslkRSOLpxtP0RuHb7EhMnvIZxp1Cq9y6kfiF5N18CGjHE0vRcCpfRGa+9LR18zqFgwdrvZ
AWfa1repLyrKUOB9WbRITO5H8LtQco68DqsIKFvN6BnmWLkN1bnfqrjG5RbbjMnjFuJrV2TZ84hd
LTqQlxCcRy3GKS2zbPkuDfOFw8DCf4PrAbH2UXYwgT7Fw2zFD4TMQktlVC2YtaO/5i0Z6W9j3PKy
osaiaoAgK9JWzjl9TV4v027uRdY+RRYF83ks28w9i80H/W9t+Gt3g6PkcFrN7ci0MK+1VB/0y+eo
mrEj74gBs9/IsCL4fdJUPvvF6Xtz6CHb6R2p8tkPopk5BteGdoqVA8L71IqyEtoklNUTq2cXroCB
XoV7hanZ1QoKz37kIoufEtpxloRZVm4JfIaVSNL1lnnVGOP804AnQrxnb4bQsT4rJOZhyFinsi6C
owBGVp7Nqm89oprqS+m3lbNz2JsQHW6c9WuhyYpKVgx+vAaJP8+TWHKzJmQVxomGkSbTGUIKCYLC
H7+YUBakpHv8yrtVDRwNXUC62XFGWCsPIxo5Xk3BOk8P04z/O0FXA+LD7ayCpJ5FQ1qKZDScxUg3
/NjWdvW2dlX5w1uqgCyHoZTkxpRhtCQYkcPhvKjCJWJRafmV1RRkGS9c+PEA0D+Zts7ZK9B0rxca
nZkFHkyIfbt2RFkwqJIXMsQXKy1m6WEbHIin2AE7JpIaqmN5j1MnuwJQEv2d3Yz07dmw9P4l4L3x
jaADgm9wgvs/YwZ++b4ps7a/9z2GIge3L/IN9AIdPrSsihicjenkegUc65vnnmzt+SBw/bqJYiAP
5kyU45UbkzwtxwoX8c1TY/PV2SQLyZZH1CfQhrDJJJu2WZ+dvOvuK2k10duIVRqhRyjHS91WPfRN
Klk4zItiFBiG+QJdEI0opMKlx/qyqq5+X0QosEb5Ufmbvr5rj31fmewhWDdWsG2nvZ9Lu9oAFwIn
epAxf+yOj+ZGR8iLfJ4il1UGkTGwnlEA+uORyRG5zCLKKNrWWtv3jrGjLeVLoQ73hOU9Qz8RpKTr
PH5HCwfXIddNaZ9uuEoCN4jze5J9APxwZWBc0xjqmXrXzKQUAs+7jo1xGXcJKXmfbXFGjrmzDTCh
+I2gP3U3Hmk2sFTfsflW5PwUonlHaGPOUT07P5kNImOpswgLGjZkuIkGSF0JteMrROzKpWsCqfkE
Q8H9Vo5rKNMQPWOfrrOyKuBSDbFzaGEdQ61lKXWRtvKLtA/Vb0bdWjzHXkEeVxBpa3zxeDmF+xF5
SHsYjQB2j/XWA5Wv2MNf7NnAIqDUjWABWlEj771Wg7rV9ZhbqVXQ4ez4rvU5yHh/QWqIevTlk6F6
W2nWX9XGPOMSTcPaXHo52PcAgotXDdaJMiDayMvzuhtvhxDI4wisF75pEVFhbgGhIHduv6xZSvIL
XSRdjXzKe0EcTK/gOe4YY4h7QgaK4cJ6OgRU5tmtfujjUYwPttgCgkXmbaGlATg9/SCLHrbCFunx
2EmU4nVvW9+bkOw+BJc6P1IhthMTkb6/R5u6xecMWWpJxWARbA3fj1AvVYPI4tGfFv82syCQieGe
CY4DcmvxCGIPF85kug1wjFi38AszzJ6IFg9cGqCaZhhO/MZlD+wmctU+w2e1XIbaCnBVZ55tLpPr
zISt1FUYn8nJKzE1R3bGCKJQkXVXqGWsDoHWGsIfJ5q5LlCo370+WKi0caoOVBLN7B6trXPJWYU4
ULuP/SDtM3UlqNsJRvqjpmpyTrpxBQJ2J6YGJ5IlUt8HhXLmgSQnXV/WoOu/+lUpfqIGdmUi20mS
GlIPzqfMG/PnBYo76dKjrWgZxqrcrpg8p/aoci9IxpF3Ojk7PeKtbehu4ThNO293RMh0X4wd8m7S
uVe6qQq6iO1yaPgNOdb8KvWZm32DQRh9Ee16k8hnTKDShoYQap6jtn1FNfyzqxr50+7m/HsGdXE7
RZbO0OCETfGLEd989vXsiANEg41bMx4I7ZNxOb9iFwLFQcFHVInmm2HkK10gWWyDoOBmua0SfwjG
s1s64stQ2eZXVYzTeFaQRTVaD6z2B57nPjzmBRPy1Fkmj3i4qtLi2sW36SeDYS3vQSouHRFbmYyO
7TLa7wxZ/eyrGMou/M7udsvu6B59cjVLZ3YOVQsZ7aVHk0TC5CrW5T10gZ+mhM3EXupoH+FqyZ3o
PZnBNGNSeQVzcIo55R/KUNT3qlrY/7Eern50sURuFGyyTevVF0cw8KSYSeONHlT6wDlyMfgxg5PR
4rvByChh7GMMCmW2KZDTfDn1gxSh7g6GnfT3ZcVZ8YRTCKacJZZKXCkl5zTknbMfgcqR3smcTRO6
MWRZeArk0vzqXRVIQjD6dvpFOtyMwEcTGLSD1LzYt7hd+vqNiCvyWTuriu8lg6vnrK3Cnh0Zeo8k
Zg3yBbhbsd2R0zfHp5VaK+UVxRtBM2nzfzbcsG8qc+Z+b2O3P8UlpJlLMU+s973ihurMa392Uyz2
dv17DUxZJeBYmv4QBG1oriV52dIkzMf9DLHSqE9Fx7Is1cjef9FNl1u6Oa71m7cx/VRvzQrKG2pF
+/WWGFA8GEx+JQ9x3J+KAgrKXTt6SJbWgYE90fJVFydN3dg9SLBJfVItGH8SiwvmqIXsySnsgLLE
aVlkLpx4uQIGXMFWIHiMPHKsLNh7y87JFo0rFrU0qZvN4F3Is4SoXcCBsHYc2GMaQDfyjuAU0J3a
qCZFWnasv2Et8nR91aMhzCdoSNf7zP6te0QtMgU7OY9TdZ2X3oN7i567ONaE7D1iGwuzHUGJrpWQ
zzrOe/6B2pW4hv+JsDKRUWlW/1Q5g/VFDxxcgL1MpVPO6Cyj7XI51Jgtk6kALK16ySU7Z/gLmXe2
ag2jH+OoFyaz8vKHYmrG8rBsatJHn5UIscaZ05LLCPg35AGLbvGjYd6rc7asEI5rf2PQqcIKnYue
ixnpr7+FYcrs0CpZEyGJTzv2wHNqwpHZ3OKswB7HoCjoNMame8bt6DQHeG6L+LE6ofo0cPR9JQFs
LvY4CAeXhdHk3Us3gOpeR6t52+QQORf0wLJipUA8DEpYz7b2Xi+kOkdzL5t0AnPmnIKCzF/GDFyr
Xk63xwlAdpPWbtHrY9PU0VFJNnMJhL86Pk7omGmnuuKW2auy9U01ovsnU4Fmn8rSUgCzFNlJoy8e
k5Ymj8SFSIyQLHXkX+H4GTaxFvOyHTRwTSEnoPkcedpnKLxBj89OLUH4Tic0rLeMgS6g46h1dMGA
hYQk60r2baBXO2bSZY4UZnXmcs9WKbqNRV3nse655RPUmxyURSgRGdwaoHtYbdDIe+2QOVjH/XaQ
dbbI3cp/8tw0zlInkP8qedZdLe9sAVedFNh4fF/BiBHWthB4faFyqxlbYMc/VJzE84F4j6g8NQvz
GyZrrFFTabRuH6Ww0Sl1/J7hUSBhJWCwZgfIDqEY71gfMidst8z9Xea3rO2duHHt69HLCnJ5J+QL
pGODoCxmtuk7y2N+nYzWltkpHGcPruUWMYgBau3RU0Et2A/zyhVv1iC7qLW3870aQvs7sUK3DMNN
r8vfpGs33cyfihZcy8RIgFFA7Ag94k8dRF7Z9GzOHO+7jJmSYqaSTkswX2yrWPAPdvkvsDcrm2oH
tjGDD+ewdhDbqcO8yxZGZG5o415mY8JT1Y2EmCyT/NzzzFLA5/k3x66Dva86YkaI/VSf/1uI8lG3
zcsGkx0fHPwVkpTwg4ijbrY6XNiWQE73fZLH3OIshYhZ6yzeuVY1S5RWrMxNWd79RUIiPuoxMQTf
lJaB77Ad5u8//GyWVCbyqw4+ceCqxzlAopZNvuPCCo5tggV5Y62ow9l+l0fiYHWWjmG4hcdGaM87
YG4A4VC4TQhHuG/tAKV7xGifLhuJnAZkzbFDkV1cedHlz0o3+lMpXG0enKKE9Uu9qiuK+B4B8+oA
fWGfERL+2QhGdETv9Mt4kAsptDuX5Q8LFpY0wX7M1qZ/gGYuv0CEvnm0B1LiVmtBHr4Nk/5cYM72
CKKZfnnImRIGuu0XRLDzE4uOEZBRuZJvIBeyO3M1CcIHkJaSCyJtLjVfUlg8U6KY4YcsszBKbWBq
mrxut/xhVuN2245i22q/MnTGGX7DOIpEBl31qyF5+zl3Ns9+mkmwYxOOnG55kfm4mKPjI7vihM66
78FK9luiOm19R7mCutzOJfB3EOC6Y8haWwy0vSpzDs0yDN/KEKbF3xT3/9IN3b52IpfcGyDiZmv8
83nxmfUyfSdvHAjkdOCMjXYVdqSzy+Xfe1PtpBqczs8xrr4t4UAkfNaIQ5ubeyh+rJsbf3nUBZ/5
vx+EfzlCbncjuWVAAHzQImjw//xYkpmJy+hwPSBC6R94mdlvsSynow+cBZzooI6EO7BfjOIRGNqc
eW9BqCFqIdpNXFfCSnd14/1FLvdRjMuH4tHgGrmwwWzQIn9+qMnth9nGpH+w6j6/jDGsWzqFoTwT
gW52mqbzHKC4+ZsL4fbk/XGkAWDAxIE6DTcsgMYPUsFQTBROPsss1TPULkZF5Vn54wNaeuQk+J3Z
oNE9v1pDXVwGf/nCHwNpNGrNKQ+FDQLViZ+CijBmM1bUSv/9Vf2/Ph14D85aOGJ8YR9uIAcxdMUW
1Dlwwj5CcFVqV1TNcN+79bz8RQj/L5cl1Z4fInPDY8CdgeLjz29AsmSW3pxzaFuT/3NWg5/jvt3U
flpsMOcbtdpQdO6+8Pvtvr3FOUV1L9hOZ2b///trC7BF2D1RTdoCTMWfn2QiKk/7NnFIWaGnl4rW
nXFTEcdJNBCh/N8/69+vhchFCEk8mHszH388mhlOzqgrpDl4oqcxF8hDSdMluWDXBbRYim3v1zmi
458pBv7ys/+lxUShH9+uOMJInPviw9er1ihj68Q9Pxf+jRHOAiBylwYsoKrVHjamJf9yQ7nux/sd
Lz0TbRfLFa4H++Nj5swSxF7vAOGdy5pvEMAREcKL3e0nr6Gm94p5ORP5aS+I/6oBiHnrdEcGWLT4
tET2uY18KpLWnrv/Sbqn4Mm2qkolANQZU1aUA9w1bAKIP6RWTLO6puUr/GlUF2RktfU3N8nHawjG
1GEnQR4Nmm9umg961qlauYsGSQOP1Pkn/Y5p4fthn+b4b69DHuhvQzSgsmw2zrRGyBbFWMw0g8Dl
npIQwPnskU2qhty+n2fL+76KvPwLW/L/9SFvhQd+Rf5C6/3hhkYf3jSsuY9z1wnnsNXFvH22O0sQ
WjatjrpgfpunH/99Z//rgebScIu6xAhCwonwtf/5U5Ev2aMP8efYEzx2ZvLTU5n5wQs1WrY3LMzv
PbjPp3FjebLT7a1h1BA+Tyyj/2b3+585+f8+Z0PbA2TF+XKzjd7os39+ltxyi85m/XTMHBt5XYc6
8Ap93r0P4DqLuz50m+Jq6PmqB56IzDniwCsFbHtkkmkl2GLsYlzx5DMUdrzcIXhliYGGbHSuSw+v
NdlA3KOrGxXHuFWp4IH9Sm0OoRep4axdjrMdaWu2PLmqB/NXIOAgQl0xNu5XtxjvG0QO4lL5nHOX
kojl7C4wDNhSpZnv7Iyv4SMUTOZc9gweFGAa0FucjabHukN8r74GoGS2b7kp7fKxG1sGuqvazLUn
9yW8ev7oew/uhJCJnAY7vMu51erEnyV+vA46OCqOeQk/CzzeWarjJtBPSNvkmjC+xBkxYoQ9/uX2
+HgUhLxu7ZthA0s/JfHHU3YDS8m8cbXhzbPDgjEQkx/K3BObWW4LiFbegPcvGQI7WjA+Sc9CEFhH
OomzYq6v9hppND+DPS5/KQU+vvU4h11PgGG6oSCQz3+oT7B52sDX8u1oiE5IpynvMaZWPK35zan6
lwOEF+mHIxH4Bl4UACO0NtQf4sN7rwN02Khwyo8o18RwE4A53WPWDdXvxrP6be9hikDKVaIOe57J
hXyL56iILjMDwvxxWzCkHKs5D+zveTTTb68BYqNn5m/yIW6Q1SV5nIP8rtAkOd86q63XT4Mshno/
UCav+75Xo70PyIoi21vblPtqg4V0n3XM2zGy/O+Cd0DAHoyd5Usyc/XLvVg1QOSs0pab878FlfM2
A6ndTkr5tfksHOTfOz34RHb7AE2cU1zF7dG3sLSlt/Xo19jJoneI4kxRckcAssuZylHYtdNm7eG0
Nd/dJneOthNm4aV2NlS4mLQyIvkqfEsY7SGaUPt76hEJ9xiwPqe2OrIRA1Wp5DaH7KPymUhPz1qy
z4ql/TFk7l4nwdZ0/6yevbQHNEgjOSayHz7Fo4shZRis+XffNWLXm1jX//DWYOLTwPpuvrKmcYdk
koVDYEFRZgnlkDd+6asgP+e0T83Zn4Plxev6kNdalnXZ2RPZ+svjZOWI77DIJ141z58ir431WbM9
9FK21Orr7WUV7wYUpjIJSk1iaefLCP50VHu/ndol3acrpu29RUX56tXVKH5VVYQc3ZJDCO9+JkCj
xNlNJsiuUE7JEoKb5Y7U9roizUyv4U5EeEv3yG3qAQFWNh980bTsV8eVuSLLH7oYpD8zYd9RYUNP
qxoCJjePiCs+RWB7vEa54vhXojI/hjSsJrGduf0WrcyBd4LIXuZZYZ995wVpulvZJq3y2K2Eg4L2
dYJTvpab+4Z5FsexaybCnpyxOIvFMtEeXV+Ej5p1HefZXPbRqYZ21KSBjNT7Wi7sHRsnp48coDlY
OwRw7B0Qrk36OvACkoQ+QN3aWfS/3Ym5hGivcv4/nJ3ZbuTIdq5f5cD3NDgGScD2RZLM1FhSDaqh
b4hqlYozGZyHp/dH9QaspBKZp/aN0e3aXZERjFixYq1/kBGeS9Zc31BjtyFkJXY87SojTv7u0jKV
UI1HNOA0LSkKL2u0iu4FDvOLR8zmM8SlZQIlxvtN92lfRo96Avidug6eg75ijGkbKIU1S88QbfEZ
CVzquFo5JbfOkJnQB2phvSwprpU0PFS8isYqnB/wU6XJWxFWnQdq5ABhokV5nCq7+cnrX7hrZWpm
BxTt32a2WPqeNIq3jg3j3JOmOWG6bhbSpkEcD0geDZrr6WVB+jTGoR4FaWMkN0LLtCwouwG4nVKU
X1yRztclMIJfYErqa5E5CW1hPUMGWxropVyXBl8QAZMczCU8GUf6Cu/YxUvNanZ2dAqNu0S3XG7p
oQQI3FmtBKkDP5bkG22FmwG3yK+UY3vc7Do5fVK13EbTspDaHZBOpfHnzq7LOwqX6EXai22Hn0Z9
id3bdGgxOAPZwiZ1mkX/gWY1FbU2gUC4o6DGcpfAFuGUaZE6+Q1p7BSIbJpoXqFU19DzDrNHJc/j
+WqeKG0BZEv1DpAXlQ4oPPAUMP0LO1bDWhKARm5EFHJXOI8dmu1dKZN5DFC9xOgFy8DyI6j9+rtJ
kczeVYtlfUqGSTSe4UTV7bKy53cqKYLh2xnYkV09ZSMuMrhc3jjOYPolVIDvBTlp6c24TS5+KdNo
uh5SJ/9OTUudPKovZoQPXFEWeMzgeQFVEYu7WackMEodbRmtTH7kGYSXK7eokx+QGKHQhG40YqKV
L/JrlIILRLTNnoh8dBNLdkXO3uavd57GBMMNGkJh+q1qkBlC78ya8mAB+bNf0KivA7vIsNyllK2G
GOClyQLaUk/nj51ZNG4Q5sJ8LGVEi6M04+pTGwpL9xu1XOEhC1hpb+3ldOh1u1pC/V43n2VG3h4M
xWLLa83slu+jiElDsEHDcQ81L/EtB5AP3ATIUupTwoeVqHf4IcbDSAO/muUceQgM6/s5pBTqaZNr
BQr/j8qzpQ0gN1at+lnEFjnShMGH4QOatz+O2UT4KeMu/Kso6NV7PRJFhB/U0h+Au1lwTOZ0eVpQ
9ip2k9non8nbkKgWA5WIa5TCVjy7C1/JW6ym8jFAzxXKV7qi7ybVVEqceVQ7v6XXNH1NJ7qlxPFp
ij/hEpX9asYFLzm1quMrUaLAScBSepwZp1Czvmn0VRCZb1AJukF/QYFXKSKuI7pr37SshKU/gOer
AlqdwldnWj24G0zyWyNjffAbpwSVTpii22yiSYi+x+yay2NdqtFecQEuecuiJsnV3JEq7QBya+pe
kUbB45QugH7IB2h+ozE5Yh+bXSzwTtWwZI5bvXqB8dYCiMkl6xzXYCKA2+TCAZJoB1CYbuYG/QXY
lT3MsEVPprWGXdXPDk1YlZKvboyemCccLQdhhOYX2TrGBN66H7THSV8c8RQKtp4H95dLDSknalvu
ECIpbwHA8NM0jD7pKWQeGODDdGjIHloCOVSt1SovZUU6Sp+2xEXyMafv98FtAQD5LG3/lzFnSpjv
skgZ7H1ClOC/GTUXDbxIyYPGnuCGqpOuttymNS48A04+yW1cmNqTNs5ucU3ZHv4X5fruOQOnVcK9
qEP1o6PiU2X3CPv4gJFiPAK4O8sdBtbfOivB4zQuAbPtNTuG7TE7CGGBb81Whodb0DzLo+hTRlR+
BvudJiyiYYrD2MLhAL5bJvs5mfqvdqyGz5a2uNNVyCcN4qyQPzMeisu+TorqxY4cQH4NJ7PwJG48
CpSFqsCqBW5xSXDKqIWNY2KroD24u+BhWN3iDRA7UQcf6+nW5slDN1hbhvFKwR8o9Toev7yGEfT6
oOfI9Twh1xvSu1Wm2t53fSU+d1la4LRrpsSxXBgt/z3elk/2Mo84DqXucjdUGfqciAGV11jxmnhK
It96aLoyAtVaWeJOhmhJeqoD4WEfLiacySlxoPo5kw70WUm7FGle2c3LR8h8EtHBtjGxmE0mE/Pd
rJjpsws3xY8EIcVfUxPVzm5OpG4e0imzG/Z5S1F/UW2wnZ3DPnAj+VkrUj0Cjta3T4Oc84WM0TK9
Ql8rROjdx4kXzZJ2eJF2E7gzSmclXmr1VO/ZKZygyODJh6nBPNzRzql/InAF80Cb1MF6UGgqj56T
zNqHBUAdoWfR5OSXpZbEd2VX9s0OL8/wLwtb5JeacGLthjG1qttyHvRHyHA0eCA/d5nAWscoJz+V
9ZTeOAlSn35WEKzv0MWQcpU4TWXAfZCYgT5qZviBQ7844OaGKXA7gta9Qg/+XpNzad32kmT+o1lF
eBtpMWKeN07JR/LXpzQwktgZCs9QQZbt9bSxcOJRl9l3M9UEh5NWznclmmKV4AQEYlciDONcxVEW
wwCek0Uh3UAMCHMF0L3lzqZd436IQ94RvqZri+NNY1YvD5klpgortbB3ArJqLMpI0EN8QuOqh/eP
9IPmpzrohgC8JL68w5STKEYqZJXv2AcD/8iHqta4thTF8Fvd7O6RlFaKG5w+kp+L2uuUgfs6eQ4F
39qDXdN3d5UGTPa2LoxcPCB5JIbfrRUOQ5AB4x+uy3QxPyppYloHMqqWqA/Cbep3M9iPIiC1cX9o
sVleTXGiOjv+FhOOU4vozWPSxg4tiEEv1QA7Uf7XqaLAbjOttIvuEjNy00+5GLFSFUSv4Xp08ij+
YkPGXOmQ0oiCJEvV4iFZwJPcF6jF5nvYIdH4XRsiyXO8nZ24BAON9I+dx+FwoIlXRZ9y5LGhB9SD
ofU0fUQ77wXutCkQwyl3aM3G2mp43brYBwssqUeA/Mr4iD5rQ0krT6uPUdcCY8cYux49Y6R3hesz
9dJvZmxWH0E/wnVfYqABpJdJ8V2do8S95JjxvoZEpg+ORXNsYbioaBxXUMoosYAHRP0BqFr1ARGI
vyQEvnFHz1j1ZTJdEuddC2dvKzYoh9AnQEfEQbADxa1NZdzl8Z2P89wf0jkbvrY4DnjcBOmnMe76
Pd2KsPfccvyOzkx/T757iTd+angKAIiLUTqiUrmZbu8IKsxY3eEfPQJf6isFiYvWNJun0Yzbr67W
Rr/zrgI5VSXtnWIov8+XR7bjrx0b6iOAuVkI6rNr9eSNhArl07lpIEsdKNdUzg4GF1UY8rFr4E9d
gIpHHSxONaxoPDD15Ja1f/4HbMsSaxWE/gzJjkZVGhuL4x8gySZURN5n5MJAkwO5jm6URKrfXKZ+
54h++GFxF1+ovL+TTlhHpRSEXJigXUmafzxqBDVPxxkPqXkl+0rHJrkZRpxEdLCqia+mkByi1HFu
Uw1xjRzY9yekJYoL9Z93S48KnvUqU4CEMa5D65+/WXrHGSEL82UOMWlohWkjom636tgPo4cAYr3c
1ihHlZ/i2mx+FW6kPiCp0rX788v/Wjh+u/9JqhA1QbqAPqygSLZZCXRZykrTgImnszWbvKNWm1e1
kePyq7HqcfgEbEW3vYZyirVy5LrfOpl4ss8Ra+ruu7TV8vvcHHXlMSvdqv09djKHBJwIO7qNTDtb
rkgB5mE3uB0KMINcckzTpT0RvGPwSGYsCLhKM/dBVgOL8ZROy9XbZXIA1E51XI17aaoivEoRsyqe
oF+Y1Xdw4o7+wUl7iBdWHPbRFTVgifCFQJ7qKrf70fQyXAj7fV+5Zg6FHMYhZmVmqY4Qhq3qG433
WQv6Xi9+QR3FDnVsgA96EuGwL5TfNZ47qKbktxnOydaFKvm7xiROLbD0KcQZaONY9qt91ZsPrwKi
ne1shFmGrLM/gYzZhxUmjlatJ19TgCB3Fm7BNz12UbuK7PoBNXmMCeXaO+/nxKtUWV2d3wbau31A
I4wGnIPyJWaPFAc2gaBbZBkp6NDt3dZB52mEaabcdGWqKV+7uUAXwAkHmJHgKGsvMtylDHqbzOhD
Q72MM1KiFfp1wqGiuQbWNqsH0DtavTMHih6/4Fa3Xx1o89HVHFIwCsZSwX4amwfQntNkfZe95Qhy
V7v+prRNjhViCgI4Ryi33keFuoRXpg61YNfX+mparpeAM9DJAPFShDO5IT71ZZAnoQQ32GeDfQtd
YyxvqH5Y5sfRSCe5z03UZT87nYjqa9JOnLzdpopNfOuMUdl1SurcZegfmj6dVOubXi9NDtC3nhqK
5X1Y/pCajT3G3Jk9L10EPJp9hTEbbC+ocDyRMfshz+w6C8yFpnfp40yiat/w/KHhjfD0kgbzlDb9
g9CbkgpiWTefzFSqXKjAc+ZrgRCQ+Npr6GZFSmoAngKfIZ4iPtTXcaiMn61i9fK2nSi/BLhSmjEQ
WD2M9+VCewWEdAsuN9arZdnnwMuSD2PXjDyQ28X5Yg7mbHmZjJZPLQcLT3lERISfkhvE+yJUqKrZ
VjEmvOd6Fw5xCk8BMAPNMPqE7vDBGlK38pFpoGKOPmQT8BWW0IdjOGf71nL6nzKP8ALvkFy5mbQI
UGwfp+2+n3D79cjimELcxwIE04heJwABs925YaEpQYusfPIwpEjc3FRqwTbHLVcMnh3JanxG7xT0
/o4NgDYzaqvdagw+Af2+ixp3fb9qrcJYkcgP4Fed+VFmrSp3iWK333mSkQgDfQEJ12Z6PD1ErVuL
T1pf5TeAmTSQ447A4RfX5v4A6KnS9qGWRfGhVCbNuoUJyKQTROISbFmL8DtUdzTQ3cwxGyQZUKMq
Gi18MeMOPlQ+jwDGRlQbb9p8stubWWmAMimiHL8WWdvbOyrBan/hFtumSggckvdaq/nNap5ibLAE
KJ5LNU6WCHUtxPGiyW0+Lg0uL6Qzy3XJRvvDPu46HnnCKurF99DszYVFMtr3g854RqEYn9Evfp7h
ucQeiJO/Y6sZ/z4fk941cRkPqWzHxTgC3AIarMcXpK24MkckBjacbUGcsZvpIY7cfQMP8kdaoCyD
qNWAt6Q7VDs3GU1t17n6dKDX7vzQRfQzs9WSB7Iw/XGxkZhFOzp1vDIck9B3Qcp55EPVXSaH8i6G
Fg3fNDG/nZ/Dtu2+ToEZ6Lgo2vyzuomqvM/CuM9Q3YsmZF9gG2h7G16UL+yFmmukI4imUga866El
HM4PvbGeo++NQQigeuTXuNjRYtt0Y6uqBxfZh2JfJlBugC9mCOS2YwmDLFSt3v1Q6gN8IuDGQF1b
EYH1UMZ0+T51tdX7eocKuEfSiLJTyxsbop7R61c8MuE2IL+1PItcsNfEQmECpiePGA9+jxvvHasH
zBzhzX0vE9tFNof60yWL1nd7nyYAawtqhBCkGdu0RSmHMCqrQcJOnlNfUO/5HaXouWoaRFOQ6Ep6
IU811nbc20RpdX9ZRexBoZExkjMf78YIrUHkh6L6MM4qVe8wwm4Gp3NU6mBechGYzZjc2pQjioMe
NULfpSRWhg8DyOgDtUuyGedYFYIJ6hwufR3RFF/LNjc7EAgJpAHeY/CQ7diAZLTQrP6qFP30FOl1
El0DJaJYn1Sxl/MqVrE3swrerGbaXWdgOJ4lr8NgXLvHRN/26+tG+iMrsgf5Un7umpeX7v6n/K/1
P32uJCZSOEX/z38d/dt98txUkEK77f/q6D9q/+f1j1EE9392P4/+hbYBbaaP/Uszf3pp+/yfAf71
v/z//cP/9/L6t3yZ5ct//8dz1Zfd+rdFSVUe24vx2jvjSDa+/Hp5/x/840emm/9JGgfoAElNGqvk
J2/8yDhyGh1nXpYYNpkAEsqq6eL//g/h/qeKDSOIKZNHCz1fsu0WSUj+yLLwIwNDx5uAZrWzok5f
V/b/RNNZM1b6//79rYj6Nu6sPwC4F48bnrWq+ipL/CbF7HMjpv3nmp4iV1Kg7O2PeWa3vhkvnGEu
rt86XIegVfGB2L1Zo8d/TsTbodcHw9tzsg5NxOOBBc4MrNXmQU0/tXbbTFqe3aDHRWtY3idw6XwH
UZubf2co6rx4UPI82r7iyGdjTV9KSMSjWftFNqHEUMsaJUbwyeeH4pu9m5VLcoz1I+9UXmvHp1+L
aIga9CZAoqNoNPYWTGLMly5ocJ/6bNQ8zFUvk2eGu3kMow0XpaHEskIuwr3qjDkE5KnKG9wparoa
Dhfd1DYYYvUptfPzM1z/7u13A/IMOG7VHWfbHs+Q1FrkaQoju1aAuMLCaUqs1hDKA6mF3BXlYS8c
Ic2eH/XUbkEfFM4f5X3tnYahm49ybChGeailzLixzpNX90mJUGXWXp8fav1Emwnq5C4Ch20KPcZr
gH9zJpxOo/AKm8yrV5AfqBpACAKu00fRZJNv6uho0Q8PA8hW030oW+NCunZiC7Fx1ngARnoFch0v
cJnE6CPlfFz0PdNbvXI74fExO+vCONurkQPIOJZNtgHkDz7O8TjkmZMbpSk4ACRkrmUHOEJxRHsn
y7iBth07V+fX9cQn1AEvqhxCE5e4rS2BoyAZils7T25VM65EBCRjnnEdpYdwSfLy5FAONRFuYnQd
nU3Gm5tYfkmnsKga1895I+1D5OTdRwxlLgn5ntosBgMh9wqLgw92vIjQ1twWhgqLyEMuQB9eQysV
qMg9nPX2SzEBC/JGS8ZfVbDVd+gjF/75VT1xHKnMaBQlhbWCNjdf0VZKLVX02EIlRFe+uGGfeDbC
5tfwcKcnGMwO6A83v/ApT8QfdihAQ8oSJPvuJgZU00yRQWd9KxRZdjXeJ17hGBbZ66jcZNCsDn3j
WnvZJ83v89M99WXxlCQEaDZ3qr6JrwVNm77LHROsgb7whO4tYFGZ5Tu1q1xY2ZOTJCEmkwMsSNv6
+NNqLXxzbkDT6wQvPA2s7fUkJu1v2Q7ivqDA8ghq3oX8Jk1UtP54mkQfAwNs3MMoOW+2FVy0NFIl
DSVa4/lVqyd4U8HwXBVQ4gvf8h0ukjiA+Pjq8G1RDxPbeNeCUMw0lbGiBraDWyMPCWSg33OVYiAx
53fYAev0Emvx2SgqWg+p/UsB0XAh7L6rtb7+DtYZQCjRgf7k8XpT6x9gA/A7YgNIAa/Wp8Eu3QBt
GArKkqp+GlvAKtz0rxR7nb3Sqy/nF/1EQCRFQ/xRd2Duv8M+Q3BE2gC/J6+lOYXBkZXdApGK6U2i
bQ57Kv7zOw0ODqLb6pogYvx9PGFZLkivWNQg0YCp9yqsDB9diySIVOUS9+JEmAIXzHm1rdeEbz1W
b+60ZVAa1QoL00PSAZSDPTj6ztTm8bMY++Y6LCxxVduDfLHlmD80A7p155f2xLHFtwxVRgOpC8Ds
m/1MW1JtSwX9jsjqC683FYG2bwzVF8PYw/mhTkwVRybyYncF2ZJGH09Vym4oVfROPUDS6sNsGgmy
mYPcpWPc7qk/6eBdIIchCgmgCPRecH74E7f32+HFJmog7a1E1QxupQUL6nOKs33dztWF2HS8VV8z
dQAv2gp1sPk3a7N1VDGPEgccBBNy8C8GXKhvth0ZfgWcJgipaV+ChbJo/5cT/Ws8Y22D8KJlVTfj
SURxUfx1ZQDMpPXdph19qFd8zjH56cYImZ9fxONv+Dqcg74Q73aqIeDDN5eain2JirhdF6hIvgO/
yqI9jsQ/M2mGeyTQtVtkTSp4gH2EjmdsXoiIx1fqv0bndqPRIXhobbX5lV5T22R9cIMU7YhGs7HL
dNHe9Cr+hUk+akFjtcbj+SmfGnR9JLJzwcS/o5tofaTMupY26Fth9pCXYx6orZkGLgIev23Exj/a
Sz9e+KzHV9zrTEH0Q3vgJlUpn23ypDDNUweZhCZQamvZUTiwrhI5I1lSLzZVM2QdAbDp/T5apHFh
kU/sYJfTqWowr8Bd6+tPexOR+pDHfYHPZ1B0VNg6ZP3uOgmnRR1sLaCsrl6fX99TU6XOteaDa99Y
rOf2zXg2ReFU1xHuBdeH9BdkjBsbqTzg7kLc5VVeg1Ux0NCQWadfiPMnpwrdkvca+SjVqOOhAZ8W
dhjzaWd7TG8RioK83XXTClG2gdxNl5b2tQezOa3spJUFgncLQX8TAtVBF/RQzCaQ0kAQqYC+CApo
gXlIX+ypskXteKgkoQC9mG78EpeO+5jicnJt4FIGEXu0LyWMmyTjn51GLZgqw0oqouZxvAaZQvsK
HE0D7m984nw5exdFLD9KLRRz0JjaTY0u7tLIgCmvNsgYjKOxh7Z9ySz6+CL653dQnMYgba0Xk70e
/w47AX8BoaMNsBvIGHlebrIxwt1EVMmFw3V8E/wzFGw6KjvCVEkqNp9dcUs1Hoe0C4rIdu9NFIYO
Qyi77+f39anNhc+bYaxlovUZcjwhjZsunkXVBW6jFUhNuPkenSXtSe1F709qmf5ZavqvaeG3J4hT
VDi39hZdGNd2otZdMDV5uUfTfUKgywBCbiBD+OdzEyRHlMZ5q7KZj+dWG1E5pz0fC6B4HUjVLq8W
EPnILPfoYc1dvT8/3qnNISi40SahTORufR3b1QOgAkMd1M0w7nvb6q7kqthGA+2S1empcETWJ4CU
CPaHvom85qRSPYljzDSrFTFnLeWXitbcQ25G+qorh1IImsqoqUzhJfr1xmvsny+IbyJESgxyqR9t
zuIigdTMArUtpxDOdesuCF4kaKvO9tDtAUb1X5K5DZ/nBGG8OF9cPH0iKs9KV6GOF4O9f0BDpvWK
CYjgrch12s+mEofXpoYAu8jt2blwkk6kAzzCoLMKdgMnahO7Q70Na92FPjEiDHaP0d8djAkNpU5E
N6do6h/URDF+Ju0MiaKc3Kvzu+JEOKVHRcHLhgNB/rrdFrmVzhQyQ2JXnCHlFNMrCYYay3I/UVDc
B50HJn9Hwd39KRtF+G3fd+3OMVPn4OZl85Rai/H1/G96vyJcnry714yedOE13L65zUwp66GzMxmE
DoJUdtw7uzi1u5sFJeq/anU2njI9dz4WTTt/nGUifpwf/v3uXe9uwZJQuyV52CS5gymNERAHBQ/L
RlK6zuCiQl466G2v3NRV5VwtOfKp2tyUF47o5pW4bl7aOERvIEgrb3PrN4cfbWibvcLQri2uJPZY
By4s1TjUMpK/bWUR160Yo9vJDWUcGIPQHzSs5Z/OL8D7SAFRVSWu00GxsErbRN3YDrWlKlHwhxJl
+2au01OctPTBnqv5+t8ZihDqrsxYY7v7OMVV1YUMhaZO93ejNChEtQ0kPE6juHDQTn1XrLNJu2kI
aLa9OWhjlllGakCMhCTXLmgJjfi0Gx0cBNiiy/MCuH5X10gbkaG5zaXAdGpTc10SgWmEQl/Vj8P9
BNUEbcUYQaIs1m9DETtQDCOUhowCWVI9pJvW0FLLHFhvZqldgNu8v0hB1/HYoN7yepluMgNoYbXd
6bkM0t4pEQgdkGVZYqFDw1SrKy3P/jwthOgsaOaw0vQmtg/VYUZ1yjERwk8xI7vCAxNFwXay8F5F
J/M2iTSQrue30vs3xiu12rHXSIoSw+bzhqje0NMGujFQXEKPMo3vsfmyqdO1CA0iJAT6Ksv+jROL
zgXXnMm4vOk2181QydSBOVSh59yFByO3svvJaKP9ZAFEAK1i32BRuYo/RNjiplWXfRBdPP46P/UT
B5abjrYspVraCFtee+vopdtGXRU05qD9PWtDcYBHUeyRzmouxIYTG4n7mQ4QDS5Kh6+m429i86Jq
6zZt8GeAB/nS6m55g07ntENUCamnNl3qC5/1VExcc0zeNWuNByzm8cFpcyzCZgdHCGrAg4W1VxcW
lH2zL6GlhPNOzc3hr5pYKoOEGtChtUTY+UYU2nnwx6tsrFUm5x+8mrs5Q/zJoORWUgfEbuw7creh
BzaZGppfNbXF84Od2M1MFWkGC20ElavoeNaLg8op2IU6yObOuu+LAl01MVpXyFt+JPhHwaAk6oVc
YD0hxy8rurjoQdiYcNC03JJjLQt17wSV5wCQhPY4DhYIEaS+ns/P7EQYpqzDGOuznBr3ZmYper6J
NYOGR/rIAHhkZOj2J6232KRjAK75s106QZ85LE6c/hvbl/SXCEH3adUfOV7W0hAN6qg2+bYRtig2
J4M3IIczQcSatIOIKzAi56d74kOSRaydTGrt7ODtdLvBrpB9kqh4FlgTdfiUOLE9/shl+Etth5VI
Nij6n29VjiaIqFWAwFLNzWWTDxA6CuS1Amkn03WRuc6HblzKTxIvo+/n53ciILA7NZ2rhX3K2h6v
qCFbTSoQSWgPlZknawTVyrBQbrXEgaslqvJCxnDiHjVtVwMzbJItoQh2PB7fygaUjGSGnsYS6iQH
g8fobGOOhC1dJ6rxrtGaioumC6dgmWf7Qi3r9A9weNVQMmQfbSZsDYirTRY/AHXZ8q8mzPs7HXok
9O2+uJMg8naoEUW7vrSr72mjf/vz5XaAMlgIiBskKpvR0z5PQUfjGkiGgShH6NTxrgVh5A2DPt0Q
8IvD+QHfPxDWvibopxXIwD84m/hrF1TYLCt30UTP7CuMylJQdpPmq8r0pUyxfxniHr/1BX8F4OHp
1xm9ckwIXcxlFWe44I77LkTxY+jpoqylYo4LXeD466t4kvSu2bl+Uo/dfYMJlj87obk/P+dTo/BM
XL2IAATzZj4eJcRvc85GhKoMG1kJGFYLfJLmUm/K4m85Cre6TtYLmoqOMI347X1SMUdwhDrKwVgJ
eBgxFtdaA8kDS9no6vyE3g8F8o0KChcJmBtszY8nBN2N0CZUSKZuVP4YORlPztza3lgn4kI98MRQ
ZHsmvVoybRWYyPFQLk6flNxm3a/DaJlRpUTvcmekEcSCqTLn9EKkW/f78SLyiVB5IxuB20uf+ng4
q4FBAOrR8JtZ/K0U4RBY4yz3eBDSAClG5cJCvjv8jLSyJcgxKaEQgY6H07I5MhZ70um6xLGflKL+
kKZl96CO1nCvInJyA/AHWYSwjZeroWkU89JxXEfYTBhoik2gdi1woSuu6qjUKytpJatq6ECAbb1I
C1fnlHAyv8WDg7Yz3g3GN2DeEKArXGEywEDpTFI8aUW8M7IGTvf5vbVeYO9+EE8qDW0tip/bu2aU
iLVqeYGFH4YlfzkSKySAePWjHuWfZgShP4Mi6V7wkLnk5nzi05OKgsB1IRFQJNwEJnQ8WqWr6UPl
VTLfoAgMEVuNOjR+US8B5y4uxJ73ZV5CPgpEUJR0LDVpKRwvvYu0YT/1+N1SRqNg0migZbxiaTi9
WOdgtIwaOM/LKRyhGM/0eFDbLM1c8eDSNL8HVae6d37tTxw2fhFIEIPOFXKNm3M9a3A3SiK0r89z
el3V+H5IdXYDTnl3Yaj3efgKp+Ga5zNTfuf+O549tr9aE63i4wbduSBFGCEYq2y4nQez3EPNiXcY
NZTBsozokw+wY9HqbS8ElxOfnOwUSwR3RWe9+wIDFofYAxmwq22tvq5CDcnvEIV0xKNlMKI1fSG6
nDjuKzfMdFf5vDUXP55z0uZweDJomgYQdwjWcX2vKbVy0zql8qK1iFEFpuLWHwGKTKgiktpe8q0+
MWNAC2u6Q0Wa8tymlJqGCdVUbMN8amLZja52MOfDdnkqoYK/jJULtf78ljpxnAVPDmoU1GM02IfH
U0ZwO0MHPtT8TFHH+CaLjPgGqHtmoVxt1Y1HI8ipd2VV4Dbfm2F/qQJ/Ysl5enCDgDBG2WArgxen
FigBJ1aR3ljSvYodMfSYJhcHiTIqHoaW3XzOpR4ean1YPBQr/427kgTDZMHh5L1fADNPG5CJzeKP
Yw9+GZvoXaXBJ8dfYfTPr/WJ3MoEu62umDFiC/pHx4s9RQMMXumYCOJjv+pncjGCkb1/58RNuIvS
zP7RonzjO7HiXGW5m5vkWJr1YW5sOMlWF1+QSHz/8bnSDOqOMCrIFralz5kyH0rFteUjAoq8fCIm
XEDMBj28Jb8pcTtEB7oZDtSmLy3F+5SLyhTlXi5yumiwE45XIkPJwprcCdMYHACu8AAabjBgNC9g
Zd+fJlKgFXa87i44HJsYlsy0tvEMsnyOFVoVUa0f0jo2fTzCTST1CSAXoub7AM1wpKywC2m7YBd1
PC0lbkE74/2MyWZW+GU4LYFhtMmOLy335zfTyaFolFHoswVk1s0KjnnvKPj7Cp/LWPOc3uHcYLAC
zdu+FBZPLiPZBwHJNUBNbGa1RE2iaHFo+QiI3E19Gu0TIzeCAXacJxMUGs7P7NSuXPk9Ns8thMK2
pANVV8ZFaLzudFw0vgAIhgkOotrr9Db9JBeEEwvNCA+VQHnk/MgnJ2pT61qlyXi9b9Z0oZtaGsPI
mia4zw4Sz9MJyvp92bX5Ff2SS92Yk+PRj1EhF71SO463i+agXRRRB/MRURmvbDEWX9zI4l2Xh+W1
SOQlMtP7YEthbT3soHqgT2y1CtGmwGQhY7wRqREYG6t73Gw1d+NSmPvIzcRO6dHqclCtve4gYV3Y
sqemS+OTMhfxnhrJ5jh2kyyMLGd5dTkjMhJaxgFIU0RRHkePZYou9cfXz3WcqsKSVQVUIIi+oG82
+1bOY2ZGQyP8LEyb+5we9melFQa5Yxf6RtvZ+0hEl/Ljk4PylIPngIonJYvjb4qtJ1VhpxI+iEvz
xo2Q3Inh1QUSWeerWRng0shOv7Cypz6szbOSNzsvP4hxx4NqU2q49VhafotUd+P12MvsWzAp5k6L
B/EbTmgxICuWZIBjkhLhuMaOv/z52QEAuGI8eQm+62938TwuHWr1vhp2kKYnY0CREvNBqSyd3/fd
pZfRqc1EHYpXGdcIxfDNS9CdnDwvKC36im7Mz2qRanvQntUPDWS9Afuxyv4+P8ETAZey18rbp0YA
uWz9QW9K4VmuIl/XY3Y0tsib9fGc7DHaaQPU9Z7Pj3RiapQKDOrtlH24SDb7Nu0y9GGqxfYlMGvU
LX7ClkuCJEkLL63Fpe79idHAXIO4JisBtPXK3H4zryrDLWFB/tJXe4M6lkFJwu4Nza8z/HRaVL4v
JB3vxyMCQZEBp7/WDdxNiou2WFwIJYmCacazzOaC9ka0QrwC429vQovkQhLwyog5DgMCtA4dXnJ7
njJbXVyo+Q6aJzwWmnLWn9GAcp6xBC0+FuOgfsA10PyrQCf9MY7T6DqRmBXiDA+lTy2S8Y5WhEqj
oVwtGELnGwks793zX3v9mtufx+sGNQ70fhy+xPG+cg2FnngZh77Qc3HFyZSePufj9flRTq06J8Uk
9nORk+8fj9JWwwQXYw79JB1RjW0rJAIL+0thu+01BhAXdvD7IEhLjgsGbQVbAzO0/po3e8qg90fm
2K4uVu3g6UDLURatsAuIymkfWzYS6XF5CUf6/oBSEiJv4CuvZgBbZIVppG0aiyUKTDXH3WcpYi/N
InNPmvHH7RpSO7JmUhSQcGuh7Xh+1eAuWLK3vIvzeLrpItvemQKDZNy0YWuPan27VO6lm+XE/NB7
0Ag/kCNWQPDxoOkUT3TdRALMzgLbohY9kFW7/1x0XXehf3xqKHqLsGlZS0Aim6HqwlmdyfSYgrpm
/JahqMudgCvAUTCn7HB+a546oBY3NOPwEuQfNieAl5/APapMAuyVqhcphuZhHJc+9wZ6VAe1MCQX
tTnH3uTozbPalxX+5ghTokwKH7XruGrc0eyf5gifoxp8TXD+B75mnJsjalEMAUTLKUWlcPMDqzw3
wgh9WrxgZyTuGg05yESXykOaWGrqoX0NAX8q9Mdl1OWHEFLsfYsP0aGuUUHGZ2t+cJEjBV8BJnVC
8QQLmxJZBF2Jyx+6BRcZNS2DXmatTBeCy0Z3A4gJrztCO2QISuk0wDYnUZqgeoqwi4NeLT9XUs2v
cR2LV5oUVrI2EKC4aDtEbqWOQHTWHRQuVcgJvfMhR5YGIyMaredX810kItbBJaQXSCed/7tJkFaM
GD7i/8vZeezIjTRb+IkI0JstyapqI29GGm0IaQy9Z9I9/f1Si/92sYgieoCZlSBFJTMzMsyJc1YT
+SgneYyrvIfOFo6dDzkMd59QuSzPrzfIdeEBoHElCzvX9yYaKliYZ8UMKMGbD3rSG0+N0OfQKar6
sRmTo/N8c3mYdcMM+FyKZzb+9tqe067CtJAiC8xUCtwyrgI8ATzCOrlzeH9pN6mSbPhJK4wjQE+w
HXcn6FWy0QK7Pk5ohPk9VaJ/UaG1oCcY0LvLcxXCS2UKq9rrD0zvrNKDwgdvy2/gGd+4QIVkrC+b
1kThHP4yxrSKEC5fZlpMIT7dX+VNdIsF7h9lQNhVIK6Sr83L12TIYOXpGLiw02k9KVHrUKGI5rAp
HeQjXFjbUICpPyU6xBhIfh4By28Lwdh3oPEnkeDIAi2/tp9gEdxQhn1GesI+UkUKo+GYPTSODV9I
Q/88DblHUX9OtUn7ApH08jZ3mvYhzqMpuP8xpLErXyR/DKAeRiopbNDWvv4xDSgIzYmZfol1D9UG
KFrCqq/6119SORfrOi5sZLQeNx5PbZNRj5zaDMDyj2dY+Rp0+wRAwGZE5702jlLD3VWRq8kpTs7U
dhB3YUAEJlBhBuhn6TA4x9UbAW3zwbe7CUvktyNpkCA3POI29NSmEpjIhAg2Pjf626gJuozUrn7l
NE2UALC8+WFRXedgwHnH4QG/JcOnssBc2FbGICP409BkNoJUG+zvvV6VMDjZjXpezVbLToPRHdWG
9i1yWajtUczewuw6vR1hiJeSeuM6+aVZ5yc1bgu/RJodKhr0yF97Jg2eRXIxisiA9betTUQb0WWt
sKcLXYFVzR0eaTdaB378dvewQo8RpIpH3LUdpIFAIk4oTzMMtcb5e71zs5PRecu7qREFwM1FQcK7
VnvrAEd4+zEJulAbNbkJOCB7cxXIgrjTgqtgMk74IKIuezDVyT3Bw6s+W6iAHSzz1qdjz6RCA8UY
D/dvuYUX3o6ue+k1vQdoejCrk+nM1aPw4JJFEJEIKaJmWltu79eleTTYtuPoMC3JW+RWgtfb+JYl
NpUJHLURWHoOM+mAgDRSi/qp650yXMAk+7GGoBQcHVNoldBLKrZifFKRGjpwP7ePi6FyKQh1Gfwg
yt543GEE82RnODlFG/NT1LYQ7miDA4fRchRV720v54qyPNEdBA4bU30aQ7QfwRoRi8EKncaYg05b
lAd0BZA77JEDvH9Xdu1ZfFs5cSwT02v/3ReGNoEZ5ThxsE6xUvIBkep9I9hVJmT75SD93fuUAEe4
mRaYpBshGmFPNukCJA65qwpfU7MiXGA3PQlNP2rO3zpxOGmkD6fYjqzRNrJLEfm1jQpTnROLk0dg
FxqVe4Sw2vuAYBcoIBLSUh2WC35xP+JpiZOoRVFyYsbXj1Dz9hNziYIuyn45o6Md+LY9rwMACXwV
DSI+ovw5L8yh9Yk8haMx2Nr3LRFWpqEiVSlMeyJ70zPZHfRadSTgcRvxUMZjbdwCRkXoSl0bhaKW
5q8zmKhmoujlK5knPszLLB5UB8ZM2nFzh256W/5h5krzNOfq/P3+Kd1zQgwOE2LwXjK9Lb/Ki1XD
5rJ4ORiwYEmRDS5UwVA8VLIXTfG8L+S7DclM5YXw0k4f71ve215qtQQ4PJfwD22215j7qrah7w1Q
oGrPvTm0fooq/cWLBxTjUZsI79v7PWV/HVABxjEZP6CTwivmbgLZqrDU3FZjLmTvTYmvx5XNtGQs
3L8nl8Q31JErRipFiewytI3YUv2lTKt36jzW37WoQhPChHXN9I250uJTPTcOSVUKqaw/i3ocfS8p
JgiQQeZ961Nb+xcZ9XhAIF0v+wcQ/+grqW3VUCWx7ewfwxnmn7k9Vx0y22hR+la2igrNjLE5gDfs
HDE5GwSmDb9A2LU510Od0L9eGRBvZ+aDkty2fcMrhpOkP4LHXMC279ltAN0eFF5DdYQbus2pCYgo
z5sWXD1cru019ozeayykZaF9UdM/FwNadb+0O/WvqYD/NRDwBn4eNECpkPDnfA4EAvQvrbagaboO
qfkdqceYNnnStdBEDiL6YKWiRUyd8vbsI3hB4A2aC2HTmNYLs0dJOR0FJDuuldYwmKff5AakBteX
BIJDJCLgUgwcxZxDzVuKz9OMfhAJ+XK6f0r3TFl0jEEl0PMDd3NtyihE02hcSM4NsEu2jlaN1q+8
GsVwUJ/dcXhyNuh/pjYPYmVKb4ckQGBZAgUmvSm+rzI18skCk8IH0To/oMS9nu+vcNes5TBARu6s
E99dr9A0Y+hUUlbotjbi6KbZm3JyUqCfojai+e55qXKKzM49sLvzZemeUuiSbMQUJDZ2EUKp5oTf
E6idUaJdmragdt32TaSrf91f4a4lSLNIZfDe+JrrFRZl3Q/zkpMxJ04FIHh2zp7ZdjrKZXb7476t
naeYl/H/bW2ijBmauCoWxMpJX6ifR7hwfsCxbR/4zt0VwQ9FTYWgEW3B6xWZsCdPhd7A7KHFLSju
1vskar16SuvoaFZqzxRKfvS2mEZg+mJzKtPas/MIRGFgNCYDWh3jDkB18gddlMlBqXznJBJX0Aih
hUeauAWdjiUKTHoSkc0sHaAnuCzOigtDNaSJ8SXPWu3TMpfWn6/fMLBt8mDQ1CIHvv6UKUIaTj2y
YcVSchbTkTFeHdT8fSt7X5H0moCCUS82bbNhlE+FjUKDJHTo9D/jrvqnQfTkk93m/+GssxSCFMin
qHBttstwRgCq42wEdTKmb2ur5RXR47gJ1zVSDvZrb1GE04zS4YvJXza2GskYUXiTEST6NISWCuxu
EBQ162U5GuKV/9QmVtAJpqF1MZj7pl9zvUvJok3wQ+MbtT6bEaOHOdUZolcjHanlyZldJq35Shz6
aytNZbnovSy8K0P3i6ivPcE/uZ4Rzl2C0R6jh/uHYndRsjZK3C7Tzs2ibMVbzAZ9syClVPqmQk4v
CSKkhtTwvp29e8UE///syH18EVPKF0c3FOwYE3Na0Hg2vm62AvSPt0KJ4RVPBXf7oHa4E06S+JBG
01pg6373Hl4YZaoFplzEzAKjZ9DUj6I+/Tamy3BuE8d5Wwxu3RyU3Pc+J/kJ1R74rgnhN4EVAoN9
JlSOfmc11eOwNj+rWNUPsrp9IxwSOd3C8P/m1VqQp5h0u6fCU47Dk9dmQPX1fA5ev2NywEylbEbd
6qbNhWhLmQ66EQBkSt/APAORcZF2YbUgmKJE7vPkRf/eN3m7MCotOsUd8I82dEIybH2xX5k26A3a
MkZQkB+EntXYn7TRcL/ct3Kb3sh6DhSqDGfKEsvGD/blqCcJg7ZMkTjFBc2x9VnPUvcdcl5NACt0
69fwTgRVnR3xF99eAixDkklBGWfF5Nj1+mCLaCZg5WycW5UfDMVIvwFqFs/10HaPhhlVJ2sG1Hx/
ubeXgEKSrDxKDC2DWPKjv/ioVDf7IuHyMX41yVTGcpmjc5TQtIbvFa/o+b+YA87JhNDvutm1OS2N
bVh7pLlaynx5qRcgfJ6HMzJBKJwc4cX2Voe39BjVQ+yZ23BtbkDFobNXrng+CqatgOWFdpIn0MKm
+ddclMpBPXfviEpvIuciCUS2yOgUQREVmg2DgqAdB3Q0pwc1cc2DFuzeQQGPQWHqd+FmWwLLOsjw
GEEEaeL16TsS3+kCU3EWqOuEmHXauiGjc0darjtLo4sEoQgE/ZzQLRoYGKU3MJDNzinx9FzoRXLy
RrzM/fNx+2CD/SL1BOWMwCFLvN4ws3XsciiwIsoFoK1TJX5q2v17CL/yVyczxDmyhMLfpZq67cVN
FKJGu+Si6xk6qIoBbbObIDvgrU0daGYlgtmKj0aTdw6kTZtedqs4IjcNwKpdU7OpeOjglv8TenX3
iaZW9U1RIN13ozI/iH+ky7gOSuS8LEgLelT0OLcoXmjsadquC1xg7jJ9MLMJMb8BJCjMMHFQtM0U
KCWqQHOclJ9c5OHD1+4mwxHEDio9GkZYrU20UqCYqHqLAzQf4ccfrh2pLepOojyt9RIfCdzfHh2M
yaIFG2ozfr3Ja8ppnVWxIsbjtnkHB/xivunWxb6QpWqX++u6nYCAgcaE/Z0Resqn0DRcH9NKcXTU
MpcyTCbUPVLU1ZAm04uThyDFczzM+RtrhgNpTiwGg5X5jTm63Yf7v+H2PmKXbpV8peCO2QIPQNEo
trHChQMX7/yoplpzitM1OfDXu1bkW0vASfhnbgIzsnHOaOGW4aSL4SElygVZQe3v/lpub4UMVBil
kcU9VqVff05j6GYlryiiGT3lbiNdx0d9GOOn1J6W0kcmtD/YwL1l4cOoSTMwdIv+js0eomTgBOHa
Gt2nQcvtt2Pj9gfR896yHDAh4Fd0yW+5+Xhl5sBvuyYVeLncfEhmKACKtUZxTJ1Lf9DiI3u37wJf
8IU9+XtevOVLTU+ZyZQqdBblbQEe6hvErMtDatXohq7uj8FLvIOI9maJjBTT+5IAOsp1NzMialSJ
poxhe531zvTHTHjBZDrdgymR51paH8H2by459hgJoArlwhp6Q6eGjvvaD9nISVESBDq6hsaPAbyB
XzkcOK+NYAD4GGkL/fLfh4TZ6U0kOOMea4h8y7DvxsULzGmOv3OW5vfOKkao6xBwo+mGgsdSor/S
Np7xU00zHSrlXM3eDGuif12RaXlTLBmUuHlRUkeaR/rKZlX+hPWD31+W9TeS+v5Bs7vlIxXsEco2
o0VkuO4OAr3dL4fPogHDC0u39PpwVA00zzPXKUzL2X4zqY44WSPJjtv3ysGhuDmH8sNhBkCGZBnd
4hDE7BjzROqNOPHyw5rc6ucUlculyoYE1HzbZ2NgFukR892eVYkQA5TG/zdDgEimElMaM2Jsirac
vHVumH+wFD+CMedcDooKTF8/Us7a+6oUSxhAhr0RsN/Gc61IPketrRRhYcFD1mX6EvYQcFInrI6A
3LumaPiANYNLkPzuegOntV+cGIRAOIAIQ+fJaoM8naIwofL9Wn/MBsKoB8E7GAFZeLo2BdHlZE4u
2pHDVLoXh65aOKJ+eFKQAjwbXhn9cd//376n0iCwRZMRBCghtugLZabUpgNdCbU5zjpfM2tPCmEW
T6JT6jcoNvfPyoz8s5bl9d8psuEnR83qgxd15wBhBegHc2s0HrYELl4JerCu0A2Ci8EJu9RA5Gc2
G9+CCuOdF3mtb5dmdWB0Z1dxncSElNV5+Lbolr4cGFZEOzmEwzA9RVARfVk1p6f1AlLi/lfeNUV9
CtJh5juIy653ta1ILpcJU3Gnxpe+L+Lz6OriXW91xeudDYgdySoqx51umvSwD46mUSmYGlvPr6PV
PSsQKgV11R2VO25CXKIfyWUHrFdKdW0HueIykzClKIcIpvRCNc6tSwNXeWCNnveXbbXzaUSX8qGT
iAVIpY7Sor2PCjBbUnWRSlCY2HxUIiKUXuMiRDWw8EehwNzaIBqsNZE4KOzsvLXATAE+yA4BTmDj
wVcnS9AOFUW4GqPKBFnXfC4imKrqqKseNGQ7L/fPy959oHBK9GcDbaH0cr00Q1AkQfq7CPNYb55K
x2pPdaNXZ3h/1iDXUEDOkqw9cD1yEVcZi9zOF0Y3j266lOvYwaIZzpGBzqooi+UzQ932pa5yB3UX
Izl7uYPE2mzq+Z/3F7xrm3IW2AvefmCT1wt2tXkZEHQiXZkH43mt1MEnMgQx2RtJ0FXiJ7Jq2pOY
7SPg3t4honIs6XBhbAVvcm3YW6rKVdK0CNVhRROO3PdrplJAwF0dwUJ3TRGt/X4mJW3TtSkqW0XV
qFXBSIH2cS0R+61Hh4FloUYHVYo9SyiWMjrC+BEUEJtF8dFmk2m9PARbh+p3vyqnaa6KUzY73fn1
G0cuxtg7wR6IxM3NqKgLZraKu4EitHpcyqxrfa8oP7Vtp1yMhollHkmFJkA3f71vee/lohZJvwXz
jlQMvf6ewE4hKJwsPN2qaKHuZca57dT+0UXXLxDdvCS+k7rfRqQbOx8JO4SnqLEdhKp7N5VmORNW
uAVe7c36lyjNZd0kDwcz8x6FnsDVZ1ZJ0BbVT82FL5tWzhGt200KxUWVSBNJDEgeuu1KNaleor67
YDNl/HM2e/ER3h/3oKC2dyUZSoG6SNYxmPm8/rxDGS9z0iOa1UEt874y2U93maMzr+UPJ7KaNWgH
p3m32NBZHHzUvYdFyj4wNwdY0tmimKdqhMaoK4vQHPWuCcwhnU5zn8cPlpV337KhcX+6HlLPfueW
S4CwoHqkzLDn8OUEPjgM6D2ISjaLF3mbQD6KYhiPXED6DDYkEVk4qVRvsso8Gvjfu7HyBSV6B1BN
Zf/aXlrYWjwo2LMyqwjcxVtDrbWzc+J1xcGN3Vsa4z8k/VSHuLYbU1mHKmBaG4Q9Xqr7Xu3ajPJH
/UNhV8tp6lfz4BzdLg3/Kkk86ZpRXdy28m2z01Z0IPNwnKdPcYfQ+aASaBageF4d0AHBoCQjfRG9
kW08UkiSLwQd87DMGnGZVC47UPnxXHajeXBCb0kDJNyD/+hGy2d66/e8vjIpBpdErEo6/6n3+YjE
qEghnoK5fv280NT7e5qLOeg9kdIUt8THsa5sX4et41xOU33gDW/9ED9G8qTiEpm+3FLVFarimMOa
44eVtPhSV9aUB4XVmw/2RLnKj8qm/xoLlFUPgoZdu1RYYBp2wRps27xCj8tuGLM8hAf1r1lR0hPQ
A+eNsCiFk20vYSks4/N9z793opjmoEogSQBvwPbI9xpSZjwPzUkrmBWccqQMJ/XtYqCn8R9M8arB
lYcXIE+6vpfrJGL+Uba5A914ttx05ca0NkIm3ZH+1O29RAcafydfbAnu37icvk8GS5iYmky99sec
WfehTZYQLWL1AbyZ/vj6pclXC4QNsFCgm9dL61Jb6FXRclsq6z0y8XXAW16d3SFZDyztrYxEgdMh
wZo379VSpYarTKyssFPJTcTYwtqWsT+naf8ZzfPqAER3+z5KiAhRMwMZZJXbTTP1JVac2kGMUWvb
8+go/fvW7fQDSOTeKQT2Iun+5Sz7tkGv6TU1/rLJQqhNR5/Kh32yclpdAp9zur9Vewt6aUr+lBfV
xSo1hyoZMOXWufY+H6LsAoH3+B+uMnkUjUjw/Eysb2LwmadQixG/gTQsn5+9anDfRh3UotY4R78c
OpJBMxz25XfOhpQZkewr+C2u8/XS4r4qVZ77NKSL9ncUUbopV8NBA4P5s4WZntd/yd8c20BKSfqh
l7k2F8FK5daQm8AD0PbnPrHnD8xIvU73TJYvySdkIYxon2bF9gB2nl6aiKWnoSibsQMoHNVB2zXZ
jzlR5nfAS486EjtnkbkE6gpEoty0bS0MBj4Xi4Y8i3MXMAJmBXaSwKmcHdKO7JniwaOwQD2T12/j
poRQm5n2B9r0Rtr4cYQyyxhrA76YwtH9Y7/3yMo6JhNVxCpEu5uMyUhypr1xumExRaqPdIn2lxah
ne5HqWRXKdBDcxEnCJPZUy8xrEkBDCjFpRJVFUylLX7e/z17S5ewBJVjSmq1bT2ZzJpPltKlkLIr
6XttLaK3OD04itT4CP+486w6tEjpVtKqZER0cy16xK/scm3SEK2UwjectjvnjQBrnaTdCEWRFp3q
3FsfXrtAXh/AAcCNYB6A0ez6diQ6bTxXzRm66lLvpM+iQ+Qah2BlaXaQot7ee4PRYuBhzL7TCd5q
PADpdxo1T9OwnKfCT/t2PAFYQ6ulZqrf0+DWvb+0WxcKek9WVin2schtnsakMCixAUL9Faq4b9R6
yxNzg8rlvpXbEwJ1kkOuxOWgxbyFdIh8RoqYmxfOw2SEZZu1cGX1SOwg/nJQ6d9bELOsJGZwVt2S
tk8VZHOVpsQhEbsC6I1J5Ykyf3h/QfI2X9eEsEBVGP0PTiGn+fpEwDlKW3BM5rCCkuqj2nnZ2bbg
nerIDS85f813YqX62LeL+/oDwiNOdZFoSLacNmkKk+fO7KEcG/ICI+UyeOLcG/3yT7VmqEVU+XJw
9ncOJNGQnG6QHRSGDq5XiuhS1FsD9qKuXIBQ1UVQqiJ+9PR2udgFM70HG3h7xUkeiPTov2qSJWZT
4yuaAX6hkggZrfro0jC0C8npqgdR2llPNKvMJyMV2UHQsmeUGVV8GJk9JGPyAL+IJMbcIDKf5zlk
cr466blwTk6PxpVmC+WNrcf1xxRts4PAYudWAA7+f6Py078wquodGAkAEHRC7Sio29V9pgk1Bd1Q
xJ/un9fd9RGmQ/LPzbgZSh7yopvGhvOKOO7yS9MmZDPcVKnOqb4oYV9ylKraefX0GHkgg4hceWrR
ULxuttKEVKiek2IOc4spFbpuSzjDSf5EDOpR37Pc17sZ7BGiISYgE/nNLjZi9RDNquYwc5Y2INQZ
TiYMlMHkZM7BG7zjAEjtfhMB0vfiLbreuyhS+rEWzRz29G6eV/gWTl1kMGSUZZmmPcCFo1wiTa3e
1sYUHdjecXG092Q3jDIMRZHNucn1OROtt068d9PnHiWl93NrZl/un5idw4mOMpPH8DMRa2zLIURN
WoWG6xSKxJD0iiK98Lw3YZ4u7UFesnM4GfajZykdGzQEm3DGS/N8qT28p1vRne/ycaUiqVZPpUW/
r2iyHqH1sTgwurM+SA8o4Uk/qvHgXm/goiorpZl0Cm1v9vykKtQQrvX+IXOm3r//KeV+XD8WTHIz
Js6AOuUXmBauTdlWH2nexLg/JzL9oQCEC0xGpD5RxSvDjML/QWVp1x6oTZA4gI+oflzbW0BcNFNH
PGQulvtUFnP6NinihnnjOS5/tZ4oDwzeHkgWSG9W8rSRNG87Tr2btNOsrWOodWikxO04PKf9PBy8
RDtWYJ6TACNJCQRFxvWykmTNDb1VRMiBZbQZGMQT+kTVgVPe+XgUbRhlBIrDqdwWjNbR6IXGqxqO
iTEZRNTTeImmOP+mdCJ9XrUuOqgC7CxLjklJpgjqU7yz18uqralOaeqK0KtN9dI4o3JKjofsb+8Y
YSuNCGjJpZ0tUnl19bz17FWEg9WnH+JuiJ6UbknxzJNGOVk4H6A26Q52bO9bwkBBmAKZk0wtr5eW
poogXrEEmKbS/QXvbxHE2Tw/JAu029k4H1Hf3N5pMjDqjpKkk/GALVSz91pmvppyRAeqRCgnSdun
zuTAUL09gvHu7Br9FZBN1NsYxdxODy8i89Z+qDjy1dg+tZmhXfKElOS+59hZELcYOJjkdmZNmyO/
WpnSuRoLmqOi+KBn3XDKzBp1weSIXPXWEngR8NYM1AOTMbc+g2ZV4gxZTSziqt17s1etL15ZrjrD
ia2XHCzr99j4tUfE2u9dgigZF7x5PaHbGlNE8+ZQpEk9wgVeSYj+mrqOD68F6dVKl+VBxOUyXixi
Gth/ltSCQarKVFLYRrUKP0KZ+K9hVaw+yL2h/jpNy/KX4vbplyUxx7+IWz2Aei1MaA8LJWbDLybd
WMP7G3R7rZgBpMAAVYbkzNiiREYGG3IjTocwjanX+Mlc1l9z2kYxY3Ku4UOyzhCWNx3cq1vqA0Jy
qkMMFUDQypHfPF4eHrcvk2YIRwa8vs3RqsB6PFqrdmqEWIZLKib7bEqN3XM3MXxuL5Hxr+J0je2v
eWJ6By7s9p5Du03uKCEccKxv9brnJC76iQ4D3ON9+tyTKZ+WuEC/asyH5zx14oP3Zs8ePWlQI7TG
ObPycr4InE2k3nMtGwi+SksPSrhxT17L7G0CdtIX6GcdvAm3l50yN3rkZCU4mJsHtR9pqxQ1cWXq
pC1Yh44bWOVH0fKeFekq6djSc8dVX68KAVBg2oAxw7HKvEuNBO6ZllR3cGJvL7qkJZKkhjzYxCOb
4GBcO62OkZcNY91NT9Tduo9m1Oa+yh18NTpEmiJGZRicRvAWQ5AtgNkLryX8R17Mt9Zy+lE6iLES
ks8PdlTHf9y/jHtLg6YC+iX4LiUz+vUHbOBeY5KJuLgxZzfoICXPfL2q4S8z7OKv19uSgQjHj+I9
JZtrW73SCA4MZFVLbybPvH7RieJT/nZUlupIZWrHyXAgiFWldhOBwmZd3TxXeIKY5E0V6oMye44P
213tN4CQHtvFmgOdNP10f4FyAdcuGjITYmPoqHkXAJZfLzDS2tkbVOmi51YAVkyTz2U+CSkm4H5e
YAx7bKLROffLqH2/b1n+y1vLMDeDKwLoR9N3c0JnL/bWtWAbRUtRFbY1qEfw/5P7676dveNCdAxX
lxxJgyzveoVu4TgCii7SjpUKcUkf0S8at0EvtpkPPuaew4JoCDu8reSmG1M0EJZJWSKozbh8fgar
3LnJoC/I3O7Zzqfxz/sr29k7Qkl4YmS0Z4AfvF7ZOucpWrEyOa0sDZ1QEJoi9ZrWH9dVe1gG9IiT
RHj+aKxHRGs7Z1UGXqQdXHtWvAn5QGdoetnlxBHxmjMnaRRIE6RgBQx9UL7TIqz82Wnmy/0F72zl
ldXN9zWKeFnXiUKDAfkPMoXF8qzF8Rw0njgidNlfoCw/S8pQjs31t2XRSqsuOLVZjdPzbNoLUJaa
mobgDUYzfXp2c+1I30L+o5srIZsKkBVL4m1ri5N0onqGiEODBTBXIYiOu/hdNK2vx2PzpNKJlBEV
GcKWkrSYJxUC2ZRnzou/D0XmfCpWJzp3htCPxk5/Tw5uV0R9j2I3ARSCiPIzv3jCIS6I1qEGIWP3
bvneSgrxOMaRCXQ4rd9p86z8PSzdEOq90z/BB11/MqZ8WAOcQ/5ptSw8+1DYFgIb9t9xYkYBkUb/
L71Wqq+FtSANF4ujbuPerWKSjhSNxjciX5tKaBRPa100vJx6skqCKajBiw5wZQ3IKITHuT7FolpP
9PWVg4f09sxRYsYlqrhjOh/bMzfZgzXkjgONldqki9+6efNRrdR28inYpx+0dXG1R8G4T3xg+PZe
UY6RE0yURFGC2KIYxtEAMrJQ/B0W2z6vQ+s9k90X/jpG0atdJKbkHB+kznSRtoTV9qBG9jzjs7JF
qZjhdcYmVLrJfm8pddv7eW8c0RbtLk7miYBDAMdsachVpe2gbBE8q4M1hWnq2ecSGQ0/1Tvt4b5/
uj06LI6+Ksw9QMo5PJvTHgk9M+FBCsvBMc+Dvub/5Erlvkewtz81I8N+1sAgqKrmRxD925cHy3gq
mnMUT6idXFs2YqNtbY87vTTrHHj5HL2pS166JJogOajypvt8f6m7BhFbonVNxQvI6rVBQtd28VIZ
K7tO++wwwucXdVYHZTfr5yQFHHzfnnzLrh2JC5coHSyaFDKD3Xza2NQQemnwxyUy6E9pZ0xPngYD
z4LyUwg/U/G5Bsxxqcdm9c21+/lq66Yj6+kGP4AOySaRjfWiFfQEyf9sk75ynFK09Y3SxYd53RDk
zHecGTGr3mapGE6a3h6h1nYO8dUP2L63U6to5eQM4dDSxKM9AoZkKMc3vTUfDTrdPkIEFbSu+L0A
Wuk+X+/srOWOV3qVCNG77kPoIM1AdSFuvf9F9xaEt+NCUkmEK3Z7YKfJspuxFWFr07KPFhzNEgmU
4DPv1QIaFCGootOaIFyRZOvXC0r5w0YzhQjVHMnUSDNzv5rgKWyWUg0S5ZBFam9pjBISOLAyYr5N
WDZW3dxYjSpCK4+rB1fBkSZDvb5tQGoG97+itnMNZc0Nbg76gIhSbc+FIbugnS7A/DGyTPRFD9vP
F8X5RUvLW320gK0zqstLdVl0xvxPCdw7712RWCWdNgHDEGgJTZyoMNef8yWy3zh1miVQEFjLEe3z
7neRCo6Q8BnUyOWfv4gF6LtRDSoGEerp0D2IEXqquUu+pHHhHTinncIJcSJSYRAMgAmkVH1tah7d
2Gs1PotaN/2562tE6hRKuk2XNae2Sz5nzEtdkM2ZubuqG7jeOjwxstUd7M/O9vA7CCKot5EQbN+e
dmEMV0BUF9ai8FBZTVfLh7jNDkhtDeYVY+fVyQ7vnM0HJhsgdN12VRPU4Joyi6dwTlLx6Lgj9cpx
pOhmRcrB2nY8MoMD4M9xF+SN23aHWtaA8pZpDCvbQImAGbHHNSuzEKmRIWS0EIjMoI4P7ZqsoVGm
R8jLndNEnZtqHLZlVrc5+cJmlDatXbotaaw+uYXxq0R854+xO7xkOw6RdA4QJLeMSvAWjt1C0VKp
aQSNc9UYJzHkzZc1atMDUoDd9QA0p8iMfhId4esja7WFmZCbjiEsUutTtk7TKSlSjaKp0hzs3E6Y
Qq0GKgzmXQB5b2Ow1vGqkg7MGFp2Un4Va189FZFnfNL0XPfHBmmqKtVmvxzM11elAHlTSqEupQG1
8zYuwFE4USDOx7AsWi1k5IZYt62z05IMxkHAsOsDJJsfvTjgPHj+6w8KuTF8Sxadv27w2rOqlfGl
rLL6NOfJ56G28g+jpQ9v8EVlONpr7gvPrS+C3Ojga+/5AMJqBsyZVQYrufFFmnDd1q2LKawX2PH8
Yu3pN6laMX9LKhPAdLJAlX7/WdhJJEBDMz/MFCW9XWNzN8xFt4s1o6nrtUNKx380EKaynWd3QWZn
RoEsUCL4ou4b3bsmcmNphEO3SuJ8/b0XRgmFbgm+N/mTX9iz8slY6uzDfSt714TIWh4gQjEmya+t
OJmRWmaHCp4xxNYpisbaX5e8fTfr9dGE+e5X5NzwjFA4AthwbcqLl0yg7DWGKBxDoKhFjNimYqxP
cEH+M8zl+LVQzaMSwN76eK9AUnBiXN6ua6NmqVnCrusphJhj5lCKvg5VYevvRGEdPch7C6TQrXI6
ZZdh27crujXSp2TB5Whj4j7a1pCmn1oYpK2vxixfqbiGLdfSp+KoM7R3J0CfUhbApfF6bGLMaV1M
c4BoIWxU+OljgviwGXtxFqk2ncAUHjF0HNnbxO+RFs1Gk2EvbYYsVNsxORVtV5/VxXPP8WgcsYrt
7aKFsrzslIPs3ZJXSD6hUSz1GCpg2L4huYdCtohMcUIVPD3okhzZ2hxTY2b8P9eBAQBB0U/TYnlP
1UI9rF6SI4z+rimKxbSWIamihXh9OOPBaGGIBABgNKX1dRBDGiRjqZ5AxL5+ho8OL4gN2m4yp96W
JPLRU6Za52zWSuddYLdzL3oHCsDjepzvu5Q9xwUfDgKJEvtGY+F6VTxAbmXp4xgySGVqp4rvOcop
hCOvvHcIyQY47dAzAb7euK4kTym1my5BqWmnH02lsOkqWNlT45hxD4vwenS/97ZLCrcyC0nuysDT
9cJcROIhrIkBzBKhnVVbmOe2Qo8tmoV+UPnYNSXxDQi27gyK0NmNK32NCHTVpTrliIZ+4WAIagJW
dmBqb7tA59IioUhK5rj5jF3k6mgAp2PoRWP/WJHbfVaUQ7WC3QWBJbd5Run6bsFKMHStbgKNUFgz
RXHJ7BIBLHsUtZ/WTX7wpu35YVBm/7O12afBqA03cwAwwDZQXBhlcp8dZXZ/DgWDnYqaOGHGaNl/
OPX062BZAF5OvVMGiS+ysSJrhlZkuChKG/U/pdYxwRUPbnQQFex+x99juHKwGbjNtRmrKDJRTRx6
Jpyz7FErYvMpifu+u6g5GNP7N3nXGHNYEqshMcibZ6UD4lXHS0NOMPZm5BuNlTwtQ6eQ6ml4ef8/
WAMQAD8lHEVIcl8vTYPASh3z7DcMpX5nRxPqILPxFBeH3F176+LbIasD5kmOBFxbirTM0RRm7MAO
FXGorlH3iCTI12SslQPY8V5qQO5BCkmWjojPJvyw17azq5Qv2CB19U2ZYRZwaj2XzNfpaRwG1a9m
pQjWufh2/2PuVTKQaYSFGv4WqTy6uQSx7Sl5OZFlwaO9PtsTIt+1tdSXTIwwvAvFuhSlOX9omzH9
Dn9S9NxBjrgGsHXnpzqp+4udxcYPNRKl/aawk+ofYYzLv/d/5O4+yN4APhyqkO1hhn+8yTSP989T
J+tzlkygawsl/tsbsyP1kr3Hgh4NKAsAk7IXcb3lVsVgauvwKFWRB0Et/uFs9wsM/zrYB1S9joaq
95YmoS1EuiATgJxe2xsqLeUpmXna8wU2scrOvpmSA70e3P+SBDJRSAtN5p5QXl6b4uomtCpZmt1m
SDIgA9V9g1J7tIO0QU7kP/gE+VS40AEx3rVNv2opMMgUBqGflkUPkBAMD5WeGgHChsnp/vHY2zNQ
cDLvArUC3vR6YePoJP9H2nn1xo2ka/gXEWAOtyS7W1mWLMuybwjPeKbIYirm8OvPQ1+c42411PAc
YHewgGddXaz0hTcIe6JKPG4NfGHiYT1XNnW0UuQYawdj8f3jAc8tGpVNqgbAtUgYTu670W5638rk
gHqZrV2LwkQQuhrTlUPaJxceqXPPLtJzqBxQONhSk+PJkcx79WIzVj3a43Oeu70Wkw6O3oX1OjPO
1nGFOgaFkZ7Uybvkmd1SlYjVxs5kpddOuTS7ImnKbx9/ubOjgAkAhkOe9a7TCqOnHDEephZZdl29
H+vUvBaZOQWH/984J3udCg7IRJ7AGGjWHC7+rIBupdmF/t17uwgQAMig/drjNHRP8w3HDrLRwAg2
VqaVLjduUc9GWKuCa2lsivxN77P6x7TU7XBl1YVBMjKksO1tUCU/8LUyrZ2+ON21oQstjUt6zkNY
ZYXH9WZ6/fe2Mgwt1K00+9xnVWHGiaooLrQGgqYPY5tX2zW4WGM4JpW1RgM82pwyg7Sv/Y5UYtfW
+frSLkV7SST6zIHb6H6oxJCQUDU7KfFM7gR0zMbKV/g+sgFltny23Hq8smtZIdO/XOI3nds1hIPs
m19w8tNOQp5UdqDQg4gRx5VlOE16G3q9UpfS4zMBIaU5mLWE0hTETisPZteUclQ63Z62hYhmgvon
WtPjWpXGYW0rNPxIiy5s1TOXycaqoAFNAZL87uQFWOksrlbPx9TR9Lia5Jw/d4wXwg+w/zyEpxwe
bI0fFBGIQo/vkqGgqoILds92zR0KYGX+1aIvfCGWObdaWwtg0+Xc2Hzb7vktwlWaOZqaqGjaNbr2
BrJ0kuFEdTz++IifKzRuYQut+03Pm0f0eBwn6HO7M/0eBeps0GPXn8WnscDVPKqqzP276Sa4ME3b
iel+aqv+M+bty1/SdTVjZxs5Picf/55z60j4RlkHtyN4CCeHAsSiksBGuXIsalerMMwrELH/VkZ/
CRx9biT04ABvbdwKOHLHE28mfdaTFYd0n4rYt9Gg24XEbD6HCUajF4Ltc0diW0tyCEpjsIuPx8pn
kRedpXWx0WmecW8KzwPMOEqtjmykbfPnQGp+ESL+N//18fc8d8lQQuWWoaPCY3ESmC5d0XYGLrdx
6uhYjSx9geUO/jyPRiDcCGb68h8WkIYoJFuP5ih0+eOppo7m25o2EkYUZh5qnuYhrYyyv3JNdWHv
np0bAeZG4Kcadyq6UOB5beeT08d1b/fX2Di5UeKk42F01XDtbBrIH3/LszsGIC9KcCAHaHUcT62l
Kkxkyx1jd2Nym9aahYVOYNxYqXGpyXFuajSYN3N0ikjAaY6HGtEq6keUA6AQd85hGBcZpcrL9l6X
9K8a41+IW36dqxOEAoxeagVbyYCIcvtBv103RH8TKqewIEqaPFE5Dn4Q9vN8q+ZqFeFUdvOXarWX
vy2t4WGlcZs+u1ZeXToo5z7x7z/j5FBSn+tsQR0+HvksKOND3EQv2EENJRX/4cXgugPp8ks24RQD
kqbWiC0OHBoE24YosysDFKfs9k0727uPN865uxwp4O38bcZfpy+9oU8SjTQy4HTR8ig3zemO0qv+
9vEov26s0zXEBJiqCAWVDRF1soa+3XazNg+wYGvP3cnJWPZW5jcxqH+oxq4/3TmWrO/SCnxeXc72
tZWL/gDRtC1Dyl9zv2/zwYPTQNHlAPa7fqkSx7nuyZ8vxOO/0O/vfquzycuj/slGP3mvTVQUK+TG
Bqhlbf9PLrzx0K2VodPv6W0ItR2eyWXudePBNPP2BXx+8JbaVr7Hm1f+yJRllPhT+p2KWzVVF9br
3C6kiUk6abBcJJXHH7JS6AYZ1MCBprZeFjVT4l+B2XS+d9BtL1wqZ2oWDAAIiY4C8g+ncuo1Nc1O
JAsHz7NIkOdS7HK8SqI1A5qDYNLPHn72lZqzS7fnmUlCdwJWjEABxLh3J76t15UAjoLu2Ip61zcz
B92RBHWxYc1+fuGGOTNPlKOhe3PD0LY95aLa6L1Oow8XSSa+HboD4uqVPXnh1KjqHtivuc9y/Zs5
T92F9OLsPDeJN+rwvPanWB2vq+GPFtCTKFNOIE2cctcgbXnQR/+SBMO5W5Qq/IahJjlD4Hz7Lb/d
ohXMpcUyGg56ZWVXzTKYYeWpIQwkVsda73uRkXTTk9C4YrQpw3rAWv7Y1omRaWHC+kX8jQTi9CZP
QEClPa0vzOjU7er3zZ1J5zqshovtvvPzJWUDsbHZUpz68Hq+bEDlU4YdV0N7dCrhPMMB82+CCfcU
PW3zcF0XLy6Rkg89a/F2vkwuPRlnYiuiqv/9DaeIVx8CB+kIcvLK7Nq3Wacp7eI58hm9g+pmmrPg
qZNl/uc5ALEpzWnODXnO6antkiDVyhL4yNiNU4jihnmbELZeGOVMFLBRG2hZUUzYPFyOt5NApBUA
MaMYuDq8iFTWMmrs3ntYp0XfJSmVmgu30ZmXCu7v1laltrX1+49H1PWsG5JO52Pa6bKGZdDqdWim
gf3Px2/VuUP5+zgn8Q2UwbQBt0CB0FFqP81lsmsUyJupnJoLKmBnp2SC8sHMhOTwNCAtDLEK3Rk4
D6gixhILhQjO9aUK5LldiP4q6jJsRUxGTgpMroV6pZIs1WAT5gsz2WJfe94NS9vEKXftVbm4l8hY
Z78iSj6bxhn/PG3z+G6NWufwq6JbVzf6gqB172BFholCeuH6PrsVt8IBuGfEK0/za2MFNtH39K3c
Gi30CjdlI1x97jcId0Usqq77/B92yCZRZMFHAfB/shMnHx1pMRMzWY1Voiw72pEs5/7Zwj7z+r8M
RXxGwgIE+ZSSZSyrry1bT87osL9Ll6WOG1/6O6+2LhG3z60YBlYorfNfStXbK/nbA2G3KMkb2nZZ
NXXzOjSr+I6lh3M3VUby8vGszu37LZLfOOIIlJw+uOTxvTdMWztJl/4LFOriVUO74MK+ODshymBk
tYjDkbcfT6jXNagmPS8eVTxtj7tHE055q66mSk8u3E3ntiDsElDMaD2g33iyIwQuJbPh85CrYhB7
tNa1q6KV+ctqDe0ema7kwsVx7kgDE2BSm4YNn/F4ai1UdIFbAQmCPTexGvTgMRXzHPpUPXZZaqV4
9a7JXx+v2rnvyXpRDQWFRMRyEhe7UlNqxiMlFmXuv0DznzAIH9RtMqGo/vFQ5yKy34Y6zUrInfMm
V5RadD8t532WZtpDUXuaCt0pDSKvd8r72auAR3LdBfHHg59bTN5NpEyJHSiZn+ybVcnMVho47c07
6J5s87FwWj3WzWW9z8z0kg/7ucMAqAuWwVbpAd9+vJYmbomowk7Awm0dspDtzHut0/9c1gmTNdK7
jVvGTXka/vXJSOg+aX08iNS4NnyFqU1+Udbp3L5kP27SdJQhgJIdzyVN0HDC+4t9uQ4LGJ1l2cmC
knHfOubeyi1cPVKkqT9er7MfEOAanRJgT4BmjwfNzdKUoqNMCHQvP6geGwooIZeaa+dG4Qpm21OS
BPVxsisSBEAsNytobMylAkaAv8zSJ+Xu47mcO2OEq2iWgD4nVd725m+X8LzCwXVGNr5Eo/NrJqs5
hNSziNDL3f8SUG00NZiivCzGO2As4vvF4FLQ8JTv7KVTlzBr/Eusr3OniViUm9GCxkwAcjyjzdVd
poMOQUjre5TW7S0QcMqDKvPy2vNqceH0nqsaEwWAmNnACox58o7RztMBXsCgxDYZjGa2BodCy9w7
W1vT3ZQA47dW5eybVWphn7sVbnV2cljN5ZKX/LmZ02ne7D2QiKOFdDzzfhons/CmKaatNPy07EJG
JVAX3M+woTCEtL/9+d5Bz2xzEsHhGD7A8Xizh8XG0DNeZfb1lWen9c61Vft1tJbpAqb63GGgM7pB
J1BQeO+iniWLH0zw2tK5DfYi6PIvEyaqhz+fECJURFkIBxJInkzIKIrUMmaoUCoxtbAypIgXzSd6
1YL/wGWDmgOXjZ2ziZ+c3CF1O6Ug79D3km6fhNJJ6rAxkvGlWKblQvfkzB1JC4G+ObAdZDxPC+5d
3lEeCzYpsdRx95bsqnAp1LRHJa2FzuD5EW3ZSzKFZx7UzdqT9AnV/s2W4HhvjMmQFb7RT4gvaPK7
KX3rqm7HIbK6Nv93sdoVpmj2FCSDdWGnnLnQaOuBNKS7Tep/2klXwB/o5sEPHLXM3NO5/9mNrXOl
S3EhOnm3JSkWbeTHja1jb1S94xm6I6bpWZZSdEuLLlo6gAI1Tdfnj7fkuzO9jcLrxsIBTaIZdDxK
mjcV1fuCUcZhunFB1jxUWIXsCQ6f01H7Y43zbTgEGeCgs19I346HE4U1taOivlanvn/Q9KGNtdGW
mLMa1p8eNhqHhAaIUHGB8CachiELHcyk7lXcBPNwYwflGneLLG9R27oUmG9/1VGBlaGI/WlUIsy7
eckcz0rvRemVQjXAHKbNS0I5ode6+X6ptOAqAeEbot7SXCuK3+EUzH+s5bcNT06ICCpkMgqMx8OX
yHvVWQf4p0TwaEelrHlW5cYtJRSL26qh8dUul4KUd+dgG5Rm6Ybf5yk4nbPSW2zFStHEm99R1MFI
39ca3p5Wloj9x3v07FDk3ADaKISzfY7n5648uZ1jqdhbvfXQSZO7xSVYV623XHhs391lzIrgAa1J
SuWbKc/xUJt/lQu4Q8V6ILaWvZV038y0GuZQKFt7qq3eeYKWkX75eIZnzjqgow0vsGWRIGOPh234
Ke0kDBXPRo1cwTISXYi6/w/fcZsWyQ7PN3Dp41EmrHlJfdkn1dhXB8vRzNjPfCPsJxHs/sOENowA
Vxgl0lNTW7F4WmAnTMjUPfVslRxSqmkuckMfj3Nua1BvAsPJY4du+umUekrdaWErBL6ycuc38t95
CACmjMGlvtK5kTZyHqJ9TIha/vHHQ2c40CiT1LFrrP6VD2glbGSg343SUX/6xLAJ6V+xRuAeNtDo
8VCCTaJNHpURR2UTVs6TfvDXmbe0s4vrj7/fmeufhgiEdzYFHJlTpiVbIBsRMa9iUbtDE3ZLoct7
kxjvOqeFmUXK89W3Px+S5gCIr00C+F1/HoM4K2OCeKB2U7aDPmqHspvX0MA7+1D5/qUm+bkj/ft4
J5HCXCQs5og9qDMYdlSrXovkbC7X/pBY6DWk6UE1+SWlo22JTl8EShlsfoMX751NScVz7XR6U8Wm
VlU7auJ6VFBRuW2LtUXo1FR3AkWKyJpd88LJez9deKSbfQjpIyx472S6Xua0rmq5wSqkxq4LsVrx
1MP5GEXRf9bzqbn2TI7Kx2v6/nBs5FVKDKTI8OhOxe8CE+BKMyLQwD8t+hCVdjOTR4QmChF/fImx
W/kP5QxElhju+HAMNZEZe5lGazE7r904L+HsJOXnsvXUhcPxS+T+eBURAoVbQt8OkAVU5OOxpOMW
2srMQGSufYbVROfLsNLq/FsxVzWMQIyCo6YrRR8Ns9HdAzfnsc2hnpm8VSL75iY5ogq+DTT2wsX3
/sUgqSYs5KKA+uKfHtxmrJsyt10+g2bJz5LiXKRjtfLl43V9fz3QaQIbgbA1JQI0pY4/AH6RfZH6
BDZSN2GLZ5oT0j0OXoZcvZlT719oH56bFAOSp1MpADa9bbPfigXr4rZ2Q4Uz9t3e3rdQwJtHvMnd
S9qG56a1EWjheiJi8q66SX27Wtk4DeTjBuGxPi3yEJypCKugEw/doF2q6L/XN4TFQxKPRjfYILbu
ya5F1kmn5Mau9WUqrmcx1w92vdRXLttrt9iOlofmbGr3sEfsF29JYBEiptXdJ0MwfMvdoIuTPKi/
ysp3b7te+Ld9J91/7bJ2vqgmtXHTleK5UEZG+6q5CMZ5f5vx6zHQ3YqzyDycMkC8hJTZsrMWHm5f
eaEW5PpTs5rFjYX55kPg9fpd5SzW22JowYXk8txSAVzY0GkEf8i8Hm+JBf2t2R8tQuve/neYRfAQ
rE21y3z7tQX/e6mqeG44IEfQb+k4bgDm4+GsKgsSvc26eMGp6GelOfPVgAsGWhCWHw6lfam4c+bi
/CVq5nFrEsSclvSzyrWrftRahDrM8SHtWyOkempfK3+6JDp85mFgqC3LIwMg9zo5XLqd9nqOWU7c
Oe247v1mULtKJ0e4EYDDbwqr8+NOZNmFyv6ZvQO8hiomtyg1zdMujDFRcaBb28WyEMmXzoapd4Co
1823jrX4ivppl3/LWtkfDAVCcP/xBbat18kNToRJjXhrAPEunBQ5qy4p/K4221ifhuFNDjZi6n45
37XGlKK4NlivaBJUeESYU/a8VPml8c/NHt4C0DzKrPTWtv32240WdGsC8brr4lYs+ZvCbyP00iy9
bjxNRH4m15dFDdOVqr1LHYczO2tzXScd5dPzMp+kFBAIHaOfhy5WvubFjTuJT6Yu0lsgC8XTxx/5
7FBUY2hibxXKUwhPDzOavkmNBEyFg3G5CjscgO9FZQbG++OhzpxPaj2b3oy/lURPW6P1YMDRR30j
HnTsaA6r1k49L7IDxNPol3LXmemlRPfjIQFQHS+hLy3cmJD4xDnZozvq+klGNui4WpSt2nI3ds78
pzxdlPL+b5KgEY5HbDx3kZqWtIDV1zUWbktXqF/WOye3Ll0KZye3nU26vr+Ur46HmrTOyBI7R6g1
H62vWTAUd+uoNKyplwyEVBG4nz5ewHMHAmMRitkkodxEJ3NTqav0NUPENDWHLEzqqr4OxuyfzMza
T1Cglxuvc4IHVBAusXvOxBaUKkCSbv4cdKdO4mI0DrrOyto2TobchVJYthHiWn+eJcJKowKzoYG2
VvrJJbs05WC5pNmx0NWPuirWe8swEuiaS7/7+EOeOXS499EqpcKFPMdpAbTrVL2KkTTKTXCYRJuv
iacJrwhkby+hfs5cokQ/TIteHpTk0569vRhmB6qyjFvLGrpoNmRz2w7Q/xAG0robHyWt13ScqpvK
rvI7OQCw+3iu77FPW4uK8SlwkRFz+I+36ep7o1dt2AT+8hlL3+nnOFLFa7TaPrQWhRojdf2dIP4J
q94NDkTrl4wMz5wU6JSkrAQh/IZ3smJSX+Y+w7rdLqdi70p7epyaAHjyvMvKoLj6eMZnduuvqiVk
c44K2MjjCSOH3s1JzoQRr0hvi9pNv4xDl10Y5cxhZJRfRSfdIdE+eSOKwUg9Qg7mhIXwt1HP3TCw
yuY+8JS6zTE+eCZmUUR966V759yWIqSDb85lgPTVaVg3+0s6tTpFAGE4V2mr/LiStJJEJqerLus0
emqGGc+rVe89fy5eP/685xYTqjHNrK2fRgHz+POaMi8SZVMTkIa1cuV4bw1hxR4l2391LTUv5Grn
jirtHu47wIqEsSeLCZLHTquMS2Fl28xh3VXdjVnl2cNK1f/CUXm/pHTdGYWOi0ncdUqOrf2glWOD
HFswJctT6jpJVGKlEYLacw5It6tYZAkMqIQf8vE3Nd5Pc8uoSOttxILAnZ6saZOIbkiF6mLPERj9
5amT7cxBa7lo8QEvQn0x7StvnZydp41+s9O9JT90Y5Xk+7xO7VDvm1aGmltaKARqcH5Ge+p/XPiR
27c+DgjB/VKgwAidiiHh0fHK+66QdTYhJNrOYrk11+0lGvI6HPq5QgDL7+9W95mWfhwIe0pDfXad
q8xq/xjCRoIBjgeJo42DTivk+GcgLeEqIQbkr2rLve618ZvosPJaRrvYG8ig7mSyXqqVvt/0ULU3
tsimTwURZ/vz32JRsZp1JpIOlhOONHKnrfNohAU6mvoB9DqKkEHfLvLw8Qd/vymIfW3adMB66Jqd
5m+AyjyrGEi1BxxIIpqPIppHN3nsZOFcqB78Qiwcr61HcmpzXfIA0wk5Wdth4UgEJVJUidbbOBk1
SbmGXWIFZmiodLrpM1TJD/hDNnVoTWBhorFy57/WVhutXWBJxF301fHv/aFty0jzhvHbZLY4U2j+
4r+ihquWPebDog+7Su8e67HA0+/jz/V+jVgbhw+GkMTW2TyJUkD21kkh2ZSDLPTInlwvAhWl/Svq
tIAuOZYvH493ZnnITgghKHJRdznNznBO5q/38jb2pC1c9DBV8LQiefjSOhOf7cJg7y8nQGvkgvRw
uHj5H8c7UOVSOkvr4XJe6HVzn5tW4nyb8gn/eiQ0Sv8B1IszhRp+vH2sFRrOk045yGTv0TeX+2La
hKqXtlBfTfqHXVjXrpmGvl6n96LMqJAPY5pQLtHWB2soR+wXAhV8aRQs7pA6GiYMyeR7n+RapS/r
sCoz1D0E6PeJdNJHL/GHu8nXdBHXNfFQ2BQpbeS8sJBLBEHY1TtQRg7uxQnYvmjSBsfBvRzbv6sR
5tcSzWpasv2aVhK7Rwi04qbMi8EK8xrx8igoZh1OGHpwwS3+LkJilp3Jcd9rjT/cjkR46VsL3hPn
ArMXJtqDAdq3ltCTT9acG+oKlTI8MSqjaD2KYq7/fVWIIP1xfgUIglILaGuqVfQfjlcIgKmZmi51
a+FlQSjwZY+cUZTIJwfBrlhSb3dhS/D3HR9ZGEgoCf8CRGyUhePxMExxjQ54N4DhIn3r7EbteoSX
PlUTyvIfD/X+aJGbkqOio0QCQEZ8PBQ+AKKB5NnE5tSUh8Q30ltvwY+T3HG5hXZyKQH/1eM6nhuN
PHYVF9/20pzWdqx+scA+geBdEgc308Vs16+mHLLhkPN/uKssK/mrQ4lXxESwifhULLVdRjWFmTXy
3CRIvtT+PH3hqc7qMKf7m9zabWv8rFXTNiGPS/N16G35KZtr6ihpJlb/AclnEv1mFNN1qUnk48i2
zDlqc7fRw97MghRVu8B59TpLvDn4bL80RlsloeOWjtqVophFuA7SeW3TcqgjQDHq78qays+6rLRv
/QhCDk2JyX9NqT+WYZuJ7prObbHGWTW0T0Jq+j9gzZHxVkEi19BbKgL2bTW+moM9vCL85t4UXW7+
s4xYlsSuvWZ/Ed+1amfMeLyEqsC693FN/ZLuiGy8p3Qsulcsilbq6FrSlZHqoJbflrnhf1kh2ImH
qkt1JyzZp+rzOqRT+slLLLtH4KCTaxGbQq+cT0mJjngUEHZx8NALuCn8YH61+tTpI81qxjetLbMO
ZlabLfuaI4AGJ/JB6DJgVZnHA2CykqpGkj8V+WY7bRvJ8DCh06SHQ4V6XWiM1Ej3NbWJl0GTpK8V
viF95Cb2IsMB2s/tOgT19GmYV20nBF2wC/v79CrfhNOJZOmSc3YhaZzs74ljBhoY0NfsturG6IPi
DmaI9KJ24Q8uDLbdA7/v7W0wj6eW4AXqC9DI48PU9/AllsExMEDVi2guBm/vJ8MlkM876NvW2dh8
+3iZtgKeYx0PQ/vdbmDz6ZEhq1TbVb6Yb6k0JTtHcO+GrRnMnxPhDLfu2HSI5xa+PYWFr2syMiqj
uYRsxdt1G/F44oRtOKXwNTeN8FNsJgqCZjYvHv4TFWHdizcU2ghezAladMrdzPk6CTxu7c7eqIBG
g4yCmJxqvUJJRSJxWjVzD5TA1PB7V32rXmes3y3wUlMKiEJUUxqbQZt7YaeGVl4l2DZQ2VK9bkYA
SvrkSTkyt3Z1Z5ZpmMxZYuzy0sV1o4NwsTPSZPjUjp3g3y7S7coJii70J78We4CK6xhhJ7lU4eCM
3r+TnjXVIbDGrNhJLTCeuCm8alf0c/DYmt38vUyEvYZNljjZoalF/+ZkSn3yhyb4MdoaRzxNOj76
JNxujlK3tn80agTUmTXd8JAUMOpD0VnG8NKO+fqSmEr7ltfCffAQFdNhpbViigxHIFralCq/04IA
Gbq8qPAHtxuzvpVpOo93tj74b3Xb2AuONG153aVrJ6J8TRt9r7f+/I3GX3+9tLMEEJInxstg+70T
akON1GMu6keaSLWMZ7FiD9f4fp6Ew+DXViRMT95DBWd30UxbXiDDezdYBxDeoS9ND6Wsk8EPMU3C
0aGH0DIcSK1Q4MyLZb0VRVkBGccQJfLQ3PnOeeAXmoABbgZ9cAR82hLbIVVo9bRvhL1ATPNn+dmF
H2PEY+405GQpto1h67W5ipOxTD+JiqjlefCb9nsqddSgBY6EX+jwVX44J+b0rUJqUgMOOVc/db1b
3asa6eI1yrXSf5sz0WpEPJ3II+APzhvF2uXzWPT+Q+rjAxstWh/8vfLjP8+twsABDQ73W18bsox0
zQ6+6POapLvOTRMVL9VqeMCGEhOZ3sxS+BlMIumjxUvE42BUqRnNPSyiEOdiIcHkWHMWlu4SdK91
6Xc/R63Qlx2IePUAvoymg5UZzl25NmYeB0NTWmHbQP4FmKjpWhx0tdy3pYZeVIsWhLWnt+j9rPpi
+Yck3uOvbszB6q8L34GcvRbG8C9JRdXuUn9evziwVpYvniWwMMWMXeuirGon7W5aWqeJvNSXMh4z
z31CvyX7PMCGdG6dnK8Xkj9vtLm2y5AhrdysPHCOxHNrjT5+YlW79pI3sR/v0GYugxtH2PUUjdns
zruNa5eGUy+Lalc1Lr88rZbRuq66uXrDDrebw8bztEMqexwE0KlJ/8rmKnmoJ78psD5S+psDrNUL
S8sST8OE2zJkB9OOORCkhdrkdJ9szSnMyE0X65+xLbw+tAeYOuGMWsuDmfotWzQfi88CKrJ5QGiq
uM3HxHfuPCMBGCkWW+nXOGXYTiRlnjkyFJVXmZGDxeydFTSYL2mzyXmdc/lcJVt5bc7X+SXBQS0B
1CtcFZZJPo1RMIO7mi1TNcQhho1BTg2n7MElIRJXyZipR1j57g9VTV4b9it2LtHmVtXu0bIZxtBq
2VQ3trTyT0KzBWG5NSjva5cL81BOGUmUI0orSjNXDI9DYhbZk4nBbxN1sq0LpGlp4YakRoYfa/04
P3uW2foxCjR+j6Srmj97NB6qqLfSBFCO8Is6dDE1H0Njllmx19oqhdDkJ+l629lTW9yUqy3/1hLS
1utCinrZYfiT6vvGR780AsjsBXHCJ1tDf54FblGLNj3jf7oxd+0sf0CbHCSJiaZNcwPl1FXZQSaq
TsNarEF5PwpX/EunwvN2APkXa6/ZA8ICXrHoP+aJrm6IosnkxK2RWz/JuImF6kVah3Wg7BhtQoaf
UCQpk6hRSQ8mx5s8IN6mLKg02k6v32haHQiO4mpNkVyh6dybbDvFn/rBs0pN73H0DPu7yIIpu1qV
mtxP0IGHYt/UQVruq6LRn5bcWZdNu7J69KaUNcEdKMUmJStWtrVZqGtpOuUPfZOXiXAoHZ7ssfTT
A2621XyzjHM1hFpdGq9r2fZczeac3oxIfDr0K8z6jZqdPSIuVU2v+YK4eTitXt9jAodR9NRaHJca
DkqzL+3cfxpbA/uW2eg9JwZIvPq7YgCYExaZMzN4V/n/tvPgtGAPmuqVY6mPIb4vWnE9mYn+t7TX
Rt2sQ2k84aphDTvZ1e5NjsKeOqii6Hw+Ut0+J65L9Ki3prs+Ta0UtxohKpFFwrKIDi3ta0+o4kXL
NL3jQezKH9k81maoGqX/Bb82M8MkWfr7NmGbx9OMvtcNolZdDfLfdrK9kwbBlTuPK4Ql3GrbsCt0
zHLSqR+DSAH8iYcK/kgMLq61b4O07ZGUl2puQHg1+VYeC5bvzbjhwQOj77+CD+gfi9RYeCvbFn3H
fEh0dVMbihcTp7HsG1GmjfG8EdR15I2AlW+mbEyzyMYPXBEdGNoNYaoDjYpdvxYHLPjqHMJuNtjo
Ay41CvOOVDYW0L312rYNd2G2DtlPcLvCDLXGLsR1M2SLGdbWWFSfkqaDD1ivo9ncSx95ky8roXd2
V9NRSUO6K2uA8WUlN/BLajzmq1EGoWuVybBbONZjJEajsMgMeh8eb7EubeiOC82fYTLrHVC0taPa
0XXLVWLLJY0Lry5f9ULKJMybWj12Wu79GOySf026wkEPaG6XRyVhR0RCcFPtVRbIIARHIL9mmlRP
dJTtfjfmhjfv0VOdTCxr8l5GPE4JoveegixSu5MpI1Lxdl8osVCEEGaqh6M/szvazpnuldGsIyie
2ZjuDGMmU9zoJ3bkqCZ5xrSbsrkhVPKsacZQRQJEzY9ZyMCKx0ZP0IFXOsu06G37YDS17h2mrM3a
G+VAnviaZRmRnCcH52snda2P8Lb03vyV6kdsOgXaUZ45JOi0ZYW4R+s98UOKyMN076T24IUrfysQ
wZr6RdCbWhHOtWlR+BCZZi/xUPsTz4rSJck77p28oy0zj0Rpzo/esEhsvxLd/URi5V935jBpUcVo
P3EvFcgeCxQ6Oquwir0tTU5ik2EBfcjFYGZ7ncp5ECaqTf4GQgDZlxBOTz97ueqsnXIt9VUaXlGG
0h6Nu8AdV5alNKzXlAID8mZarl0hSaT58WCOtnXgLm/uvE0kIWwWQ/+HgoGDP+U8EApMfhI3c0HY
pFtJmlzN/pTpkWyctI2UMzkyRrvC+AlDQdtWQxhsXcPK4zyx/GGPpkv1bNWOwEN0MRcVWkHWrKEJ
Y/07jFjejbyzQUcbBe4HvBJVnUa1kP50a3FByVt/lHPNWe7AmiCh592sJUjscJmaNtlzJNsmKt1+
vberzkxifxDFEmaA5HhXPbulsAHAbIqKcVDpYYCmPMDDaOiVy87BR1gM/niVmZrh7Y26Mr86FWXg
A4I/HIJm1vUn0qMs33lG5Qd3aY4nY6gnxXRfWE6eXxcGj1Wo/oezM2mOG0nT9F8pyztqsDmWsa4+
AIGIIIOkSFGUKF1gWijsqwOO5dfPA3XNdDJEI0edtzSJcgJw9297FytDfTZmanKvy94YonRc9a94
rvX6Pk7Mvj/k5dR9cvWZURI1RHIrJgqpsEsRgguEP7UYq8qFkcGgY7SUOLV3SWZtQUanVVodaFxp
zq5jYqoj1m5xduuUeLNnXqOlgbOJtWHwg2c2xVzj4K3YmTKwqTnoVuGH0JPkQUIJsdaQH2Jf8H4k
EkOPMkHhh82ZLl6oj6lHQlmLL4U0hy4scQniMmJbE8ppn1z1c4d2mtQlIC2TYZVGl8LtlqAwB3ld
z2Whgq5yVzB6jizb0OvZt6GzlsLa2wkdhCAWPohxvj3ELVZOVNBO7fhN5plTc/VU/sfcGT2DDLK3
4yzAN8fJD7EzAfhjstN6pGH4cQYFsOYHEmebRM12lBd0U2J9b2v0wwIT/yi597SuzT949ewz0UAR
zQ2EULOCwdfS2q98t4xG1ypk1IAtFAFA9LYNK2g8XGe+j/1Iv2qVPJRZZl+u1pzzGOhNGYdKFJUd
Wk2ObdFq1cUawkycjdCqR3Ur1nRCZQ68xVOXJE5JRZC5V33T4Zxi1l7tEgKRpLqNucY/j2IgguTs
yzUoVme94mYgrbaantQEh1/zqS7S+K6v6u5RrpVWXVmFWjTU5cQcTamFdM3GWInD3HeLB10tSxeq
eDIdpkqef8qTRdzxRQwr7CkD9nAuTDfKajV/TPIFnEsBYs0IbRVbeTiLxD2ZCK44HC69vRbTQnDv
M6/O4LIxGd3Fk2OXJFuttst7bVxCX/bOT0eswj+Jdkg/phiP8PVHNT+OI9OpXTFo/Y/G9mlrGcp2
L4zGVmboScu6nS1jqen4deXVXOgSMGeRth/sJiHNVEnOZ54GzJNCp8ODPugtsxrCem7jk9khRBdO
EEytXTanVRmqpEvvFTrCHXjXHshL5mdjemrTcYrxrXGmJqCvOdz3zSzWSMnUbi7RlhdPqZvZxS4b
Wspxx5gS97hABGt2MnOGKegLX3tYa7NvQkHDsDmYVTvuHXOsvEDUDjRa/gZdsUqnEpCqasZgddWc
c+z8NtuxPe1vhL74a6rliEf1cztiH859XmH2Hg8/RDeM5rVbraWMLH9wnmamJDiHrm1JJU1iGsgi
z/Ld5Od03AqcgVrCdsVfWS1syX4Y2mp+H7uEbazn+SZMAAdAMiHJlqclztLLJB+cFnkSZGBCRU/s
U6/ZwCtxg684aHqtcTHK0X5AJNL76RqLwNfCGLx0l6tZuldTZQ939eiknxFrc8pdpnRZBDRu5Xq5
4rX3hBfAcOGRcfk4j+rld0Mv9In4m9FTGHtvvDfbKUuOgw7Z7ujF1sQB1Of6ZzWZUx4VJGYFjdDa
epzrUn0d3bzRQixO9JYmTOXThCmnfj5uXLc2EO1qd4FQturC0RvdO60XTElQjLYBwsaI2RG54+aq
JK/icml68wCLBTfWukssN0CDKPtZYimQBrAE0OWuQZ//GDA2+jbmMi0oo4q63AGaGgvKmZxYxPbH
f26etoonnVPV7cjKypy+4tjdTG5s8zUwwqMn5CqTcQKvfNrrnRKPeqsYEjh+robAyhq3CXLumTrq
Z1387ByHekJl28gTzQXq7jwD1sz+4veuajl9hHiSZGFCAnWvza02kBjM2rFjQOMFcN56grMamc4W
iFYEVjzhaStJ8T92VWdh3T6r8YdWJ91N2WXJ96po4k/zkmVfRrJletWoQD90BnLNYVwn68OChznP
Z2swWUvbWwIL3ZAkNEuwgS61WRYYWWJe9ws1DmRTaJvRMhvJQeG5/L5fmuH94mW0W2Qr84JiuiMs
9jSgx52WEiFClL3bD56LxWpgJ818x31NDyGftelrq9nNz66dmha6Uub2oVrtog5WpPvuEPSy7uMx
Li6oBsafYh2s9ykn6GluG4B7Ja2ThpJfp3Xrp5YDPajTnSmI0dD1Ap0aFF97e/EeOipDFaS0G74a
hmzSHagWN4+61iH9Ru9YMlkRa39LH2cpya2HXIUMZer+TlCCZpeWv8INyM3K+tynTn07mqb66hdt
oa66pfQmRpOTKwK9c5L2KutTr44ov9HDnv2p2WWy85uLgtHBj4xW/8nHC7K+RFTSvUOrbBOYY+zY
hkh/eTIif6lu1rlVd3Gh8m+wzKcT2ndxGtpDaj1kQ+EvQV3XNJBHRrnXrlybBPcmB+lgAFyFDORY
i09VNY8xN6jDlTMtjnq3+CXdf8PW6v7IVdzuB7tKtcAxYy7zmXjGiExvND2suLPvVoOwDbN5oDcJ
Mk6g6aQbDY3SPKnfG04/Lpd0N+z7lWyZqZ+icI5mA2elIKEFv9JxLOcLVdEzDctMl2yfXqONX1VY
4AV5v9RGmHqaX0bLYM1V2I8lumcmILt3ZW+h+JX4fuHd2IwQf5Y44j40HQUvZ3HLpNOl8C6SuJpy
Uja9m+44DTSHsMsZb2SS1z1a1M5UhaWPTm5YFL31IOyG6cWAV8Q2f9Fq46pLreEypZERB1MPXfew
9MnaRXFWuyUltTEz9JzW9vu0zNkDoNym26HHl+S7OBU4Cch+tEkMmKP/jKdpvlo6tf4oC+7Ua70x
Jk4o3O/hQCqsLsXamPK4dKV2dBY9GRkMOWO8rybfrw+S/OWrP8/Usla7mvs2trpqV9ldfoePrPbO
dlv7XjJLzYKxc9w7GMvV5y6btCyqC1e0gdRM/sl5wZc8dISqKQ0nO6YVMC+Ejp66UYQWF3mxS4d4
wxrLYXOVrJfhC0lt/ikdPQKjG2ttwvn3mGMB/R2P9EbWEY6rxQEpipxqy130FhlGvUYgo+hIFHyR
fY8tJWQwKABa6IrNSclExpRVAGe9mQOg9OYD6Ynz3i5nV4Zj6c2XSdMaftC6Qrso1TLYp8nppgs1
VmN2LBczfahWGklXKTqP3T5Bojcj11eUKLbVis8rhUsaCRrdhIechtVxcL3YDxdG/w/IAYl8D/us
EbuxXLp0zxA3uQMxVeKrYtCcahvDP4CdHz+Lbnav+1krGLIVpn4BuD9vmDD1HISi8osrg3nWEJiq
yG410yC296OSeVQPdfw1Af/XBp3quRhxcoYT5pWrXQU66dR9vCiDNLKsiyFyVCw/rWUNBrZvuTUC
JBf7B4iL2vecDfB9ANmQhsws4ke7MPN3ciCDCNeps5iPI+pyGNeeHl+atfUYKSeRuB6qqrws61FL
9oYutUuPi8+JUEix651UblwfC1muVehgnlAFbeYQeKQUxpVtD6MboU5A7kUVDIXZdLN07/dm0oRp
3xkXK4165gtNNx5yJmMiGNOZ1NWp1OTRZO+Gmv6ZYxOouW3JNhLQfT7Xz8Kw2M+v3b7xSY/Eav6o
wGR8a2yEX8PCKA1yggFFCz/JuLRHlONDxm/SDfwm7t9N1ZoZO05G5aLisWD1Z/vjYh8co9QTioh0
/TRYYtLDYnEaazdo9HzIJowxD91mtj81JZjuU4r9khn0AE2uF23xjbDzK+OdWrcyk8tHpCewps2H
GGuQDVRiGu8FibQMGKkx1q3K4lJtSU+I6Jh273YIiSCUlZvvSqqd+i42q/VHBejBu2jsenzwsiy5
dTpvnyWtLo+zZqQ93fbepC9gL4UN3MD3rwd/mR4ZWXjtEY5UdaIg6n5oZcLN0M8mP1FUmnm7Tqv0
yS3VAFaUcuBdSyjCqcpb6d3GJBE0dVy7pOQsrDTaCm61S9rC23GxJj7Nm2nsjg1gL7pHbYn4xYIn
fHnVl1bKZWlP+c1ix/PnjrD93uLjZGC5BvNn46VkvZta3tVg+c184Bmbd3aet6Sx+RzTKbf4Mz3D
PCtAihj411r6JeWoyzYPsLqw4cVWCkwgH/bOmmJ6+7T2xRdndskgzD7OvoONQO5pQPkzD1wkOvxr
Brw0/bzapkGFv43Qdws7VHB9lxqEJnAm/bu0Tio9aBw0w3B+d4Ykaupu+GD7eIadRgYbMlpK6HOU
ww7s3NZZWxxDcMb+CpqkaPeLRo0d6VNOsDH7NFkPPk33B+jR1tY2FlQui2LkdFzoWo3BIAu4ZGlv
JGCMEreygyL3PHpAGrGD8OAkdWSvNaKCJH1Guc/WAihkpHujr3eB1U2L2CtrqLSbit4zxrZtUQ7t
U5v2fXozJ96Ed4HMChIefCythVs0MwszKstZA4CiEiCd/c2YMZ5eQkda3fjQjV23Hkhg2kQL8tgC
2+TPgDcRpjNT7d4cZttDjd4sgEgFSeVwD0ZuZ9T5eytxOhUHOvKiJRKiS2d9sDHfrW+6Wpt1GjEE
HfsodQdaFbaaJll2rWvaJz2tpuoin6fO3X6uyppTil7FeO8YaiXV0rzVa54wGDVJbRj7scbQ+jAZ
grHRxESZv066cRRzYU7XnU0TnYlBq+qfCFmrtQkZJ1OI7fvWSeKfsb+6+EfbuSxPssYe91OB88rw
wzOInTe618ROOCM8P39k3NLrHyrlkAuFse9UxudGa4Xu7MuSGeExNpRiqCyt1Vt/aHOzAXpI59Kv
NdDZ4sAyPdPEZLPjXgiJmBM8Wramc7gNNzHplxVICiOQ7/W2ROqpAaBAB4aJCioPBW8H8oQcXXFU
Yh21+0qYDZnGOLWCYUms+gWI86B3HCkB7sL75nSW434bHa9wh0PGnDRJA3t28lbSgcrs6rH1iDI/
fErXOJq92cpOc5aVwzuxdIhjh/DekPxO3Tl2T3MPZeOQWUpVVzoVun3wcNiYopLW+XrntPz+TaB7
jAqQ8MfB70eSJXP5wUl1bf4SLzNhg1nJ4h979jeP5hiFf6AtPqoLY1CEzFQ3GaXQXpv6y0UbEXV2
pFuoo6wmvESGuswmQuUo8xsAUWm3byZ3bC77VV/zSInKKr6g7BF31LnS6yO6nrZ+7IGarEFeL6ux
s7Slcpll0GwJF2HX3mPBiXmPJmA+X8lFUM2sOvE1GuYBWQT0npfPYzKnT/28Gv2FwyVQ7Ga7iD9r
Sd/oQaKp6QGVzcTcz7pfvM+ayhoD2PMlJkuEPztCxaxoviSyiF1qLcufj0nLXwqJG0t8kXBcfoyi
y8VOB+u8HABmGg8QkOgxCXr2fjD69OECSDXaLZPUpNwVXr5+WTq3eQ8f2viweInuUjDJLJJdmtUM
EcgRg7SDbhswQkmva2rvWw/1DoDMtqxEEDtx+mWQiTRCJfpBBVXbLo+VuS4TiazS9Z0xmt33BVHy
x2ks5kuNZL8EFtM4F6NE8J4izYk0i3OByWVxYeV5B2ZgWK8YA6kyahJlnxpOzxSs5sj4pl1iDHrt
bCquSheTzImygTLSatsqUKnZ4hHAYJzJPE2gb9VqzB/apnVpn7qlqnddCbx9t6ZMft/n3IgfdK2X
9KTRMMUcQrjpwlzDAoRQGg6gj5S3+yHrBKDpolH9I7gj731cVEaxT+rYdd83OH9/6jC0BLBjz+KH
36hioRkj5LKLF1HVoZjmIuoTf960HQoXpWZEw8pwmnHBvZKDMSHXUXbVhdKn9DgBZm6uBVSmjJJa
EL79vqaXgZwc8xrEJun9TKaeXkFaF2XYjnGe0HuW+PcS+GsGn13s2kEn3P5LlxCbonmpwHPklO5E
48LH+XZc4+VIWyuxd9KTVXoCTaVVOBtmVRll8To+rMAEZEQZuXyrHCP9jpC95wVTKuZThfCT2i9d
l33phwm4spem+e3Q2hmjS9NrwC0u68CUZTD7E/US5Ssy/P71Rm9IQqNy0iEE6cMchuEq095B1Tgf
tBW+qwGGo5JgpUpbC7p4He7TlMo4wIsL8XyXTKff2fMy3w65pVpeySz0IOUGWoOkd0tuPMMHcJUo
yXXu+0irHwxamp8Y7IN8UAWi1CHbksZ1vmbtKZlJsSIFdUdxuW2mhGLNus9FZ9kfdH+Oy4Brn31j
ymUwr7S277NAZxL0mCTSKanxJJDuRva5t+cy8tI9ZqrpftRbbQxdhlfGvjR8eSdksm7YP2FeN0nv
3CKtg8xr1XCJB9paeEuUZstymwHNvbeyrqtOve80aRTbKk/CDtDBEMUiTjxmPSQZe69nKr61EGjr
KzEmLb1MQ3R7w6zyaj+2tk//hwKQJuwwq3BcjPFLTey1w9JAB+cTFIt63XU62Df6bqmbRHrqZ6ik
u5Y8MUlZmkcjX70sWm3N++o20rPCrqtnFXG4UU/Iq7rC332Wvn3R6c1wrWZcrkKUkOiye1VVX5qN
Rgs7Najk9iQI5sdOqP6JO5ThVpHpW7OIzrZO+TkbXtjnmEE/5Hm/HnOgFCU9WI3RLPCg4qFPe/HB
mBEmPhnEu7u1MhzygddBmr/hykCLI6vkoXqkk9Odix7V5bCMJFX0Ydu831dzKi5U/uYq51RYRH6R
O0IBHGU6H82jMyQ8RUrnVGvthW1LD9ot+fqiMcA+FWA65sVKwgw18jce7Td83rboLzgojEw6ituf
/w1+PyYGkShGltrGZfiETnJz32AxcKgY4f/5UrgmA9ZFPYqock7YQoHHKJeidcPWAFdgedlwSJxi
PKRGV7+hVXKOqt30kjeX9l+mECjRnSH00qmtOXbKC+O8rYMixi2hcKvssOS5E7Tj+haJ4YUNsgGG
8aRG3gxk4NmnK5Z2jYGQ+OAHFvOiXNV84XGRvvECX3oqEM1wWk3kT3/bIJDZK7eYcz8Ewofh7AQC
3IqNYlcqwdg378UbcMoX9oaBj7tJIg9bgkn9871hghCXEoZ/6Dvdt8zWi10ygTHPxuYteZCX3h/S
iKhVcbGzG89QolDkurbTMj+kA9LfAwhwr0vS3jfe32+EvW1b+PD02BEO+grnPN1W9ILqkM+kDTTx
m6I1r0FtGLve06x3qvNUmJdp/L5zZuMjk8UxMsHI3P/xXQLHB8y3TcyEUbO9ir8dOEo7F5oGL1X2
QOfDzAeqAkrLsv7Uq8SA3LVtSY/OHe7P1tlCZp7C5MbwFJauq+wAiwHwZJPemp/WqX1LtvP3rWIh
AslMC+gt96R/duC01JCMTijhtbSYvzE/Ybi5oInwCNEue8tj+pywsT3ZxtV1rE12nid8/grzXBox
Yw4aXq7hXbdu/bVjSr0nq/lO96sK4VfYuyJR0xtUnt8vaNbdFDo4fxuk+WxdZ/Z6jYSe8yCU2LfY
dYXdaLv7ym/bnZY4S6gblbF/fb+8+LA4FrNnABtDwHn+sIBJZrsrmCsNNDPgsgN1B+O37GcMB4PB
LrrINDqQpIj7//Hx53E3I5GNX+vCAHq+cm13GARVsx/G1lp9LLWqfr9YJa3UaZ6qd68/5e8XABRe
FI+3+Ec8OheOySyZt6rzWatOvIM+Ld3BWJkjvL7KS7tUUNFCLeL8G+fqA5TlMW1Ulwt0Fj2M4Ya5
1VhXpwV8/BsR6KW9IkyYX5BJ3W0W9PzlrYUvOxcFptAHrXUzD0t8Y4P9+Wygx6BHa23HU0ASkIvo
9Ud86UWif4cLGo6K0Gi3V/C360XLdfqfI5XtOpnVl9JMRLUr/cGadq+vc06V3c4gxEoXQqdAe8w6
iw1SM/A+WBwfKgFUQSRgOXH5YOyYSECfBMCA+cwofvSAIG8my/tTq8ptea5x4TK5RBf13Pp9VCbj
WYbLYYxIdmgj1h7kpovh3JSjbagPbynwvbRz0GzctFgt+vbn+popIhz5Ao019EZd7fGAuYsxDdrh
j+a9EaTeWunsxaIgumZLx4tNnEZEZWVg+JAX8a7qWvvi9W/44lKbR6uJbAVyY2cHnHZWnPSx7Ye2
ltnfEKrACd3K2o9tlr7lUf576rJZa//3UmfBiATDGRk0+aFKfcSqTfxEE/pnER7fAkAm3pKvP9r5
rWkKEpdN0UH/pfAsztajuEHMbSzGaNIm4wD7aAaatfj7YvMOsKxZ7d2EFo61lPKNm+z8pf5aGWEg
OIVb1D3nLubmCKfRNMfIk4X3s2oa/6Jg+oswvtG8cQZfWgrFRJ27GbVBYZ/dMQ7C++Uy6COkWeX9
BFJvh9AiPgyq194qE86/3/ZU0MU2feDNjeH8vJXl2JtZAopVs+ZrJi7Gx76a+oDhhPO+9Mq3WHHn
tyfLbeRclGLALCJ4efZkxjBifOL5Kpq1DIyk4x3EL9IEHAqGpk3D78H07o0vd36lbYtynZCX2Vuh
558loZlQ3eA2IDM9hpybY05xVEiRPPRwhfdkHCKiydNcpmPnfU2Xebr/4y1LSsNXpDyyeOazg68S
hmj9Ug1RtfTDYSj2TfPeqpLxtko9ETFqbYCMNG899At7CGa+j7SZj+4hrKnn8UKNJPMsMkRFnzOn
cUxtDclQnZ9Jn4EleP0RX/qsGxvf9jYBXDbT88W6EWAIudkAUcrKQr9yppumT+VtbCzpfugAm2lt
o7/xWY0X9i6UKWRakR/E3ONcqbzM3ERPinYAid6bNyZtW6YunjN8K4fGP3Zqmj646Vpc5oM076jw
yk80ha2og7Hb4X/DqCz2q4zOFHSNKG5iKzAwF38rg37xtwShtgkIgjE93/IzRTqu0jmgZB2CXjd4
a8AuEce+1OSxd0T5/fVv8dJud6G6QEgHu6CfZ3eQPevKcqYxskBFa2AQtTKOLBBNgGXm+oSXaraD
vRSfiqyUxxjNC7V//Tf4pfrwd9baduDIjRyc7hFFBkLxfDv0NDnNzcEoKlqnOtF2q/Yu/udHN8mK
XSuXNWzkIK6lvraRKBtg3HzhqBvHglEKAKfXf52XNidWMx55NmIR9rkUDwD+JG5MRszrlFanahmW
O6VDrtBS8a1oE5cZ09y9sTdfWhPJB3JfRGKJVmdhaip1fdWmZIhgBuWhvZhqG0UN7l2+eKoIGN7R
Tahi230jcry4LmYBm1IlsIRzRzSDKfia0mbDvNxymB8M9SYcO+JDyjQlhTar6ek+Lzr7jU/+4rqI
G263HETu8y/eDOmcjaIeIt0sraObF44DrHjITzGs751qFoOhCGSyN+6d7TWebzSOFiEMQWwEHLez
8LekeALeO5oWTA8EM9VDls1yZ46OeHh9A71wojD2gTbOAUYv8lxHACxpKQZ/lZHTN3nkozp0AS0A
EIVMfkJbVqE0ZzMkNbDQ8x+ti9dXf+HVwtbUMfC0DVB753kHecLSF0bKVipz55Q7oOY9PJkOZKgy
GmoT/YBOviWY88KlxaJ0U8gKNhb72f4lkqE06xOzxpEZMsopROeFpnrhxlnoikn9+RlF6sjcgjSu
y/p5jPTkJrjseENkl4t2ko7s71KQvc1ehxuZhXo5JPvFd5fbP3+3VP6kdLxYEyvm5/tngDEhQNMP
kTauw2FpjOo4iFaPYNl6tyZ4dQiC/XL3P1jUpr1hIo2y5c7PF20rmemlIDI7RdqcZpu+d+8J7XvS
tvNBr80bjHWX4o2T8kI6QBrAFjZ5jyYK/M8XXeLcdUo7HqImriRNbmu8H/DYLIkPPRTU15/whSQd
YwvY1OxaFjsv+tUAgnBUEwnXArfYgj52KabVuteYYwYD7O3QQqN7PxRr//j6yr+ZjxJ6GITiILsJ
Z22Wt8+fU69XQvzigyeiU8B8YuluOoaQPyFgLPu0tbBHtdpefPfauIW7DkYZMIdm6pclxt8PTGMA
JJpTne5ANcEXeP23e+lUEZc5WDQpKSLOPoJQk65xcxMXPcBqHl7pkIcS55rJuB7EifpTZb9fL4Pe
NR1YcjK8Mp6/jCX1DLfrKFnSkZ61GFAvMGlOHjJzMP88AGz6wOBGxaZefG6Gw6zIkil8sCgGY34g
5f1Yc8oPXDDULn4v3vlmVUR//joxxEX3Dgl9/HfODhKUtsYBxD1GomroFRj1+G7K6iXyY4AlNl5v
719f76WbGI09z7dI5jxcoJ6/Tq/W8d1cahUpO9aPczoacOjl8AD70UB7uopvnKYp3uobvLRpEDLF
xwXJy0018fmqKkv9KYFTENWjsELH70CWlZm2AxiobZIE1htf8oWbwgIhbFt8T8xAztdrPW5gxs5T
JJakuG5F1n/qTXs50E8rPr/+Ql94NDrlSMHxfLR8ne3P/xa+xUqvc13ziTEk8EvX61xoxA4ERG0E
/I1U/PpGWvbCgjYsa4I4s75N2+/5gnVjw0CBLBEVXRLva2d6quzMPGKV1qJ+1LRvbNAXXiVymuj6
MuFFU+K8LGKQPjL31adIcmlFIPuKA7gGG3S585Z4+C9Vt7NUaMuDcEBD5otu8tnF56RAx5xsnqMh
T5ejsFAt6DJtvMvH3Ng50yApP/X6Nhulfilb+DVC+us7fRqTLxlK2N9gddsoHFj9UW2GLK4l4vsk
7scbj6Lvkv2QH2tILMckKYa35MleKhjgKVCk0nQUv5tcrYaFhSb4t0j0sgEiFEPEEuYsTljU1Z8a
kBxkscucPPrE44umy9AdASqkPQ1Wk0EKQRBA7l7fmy/EMKYBjMkMch2XAdbzraJrDcKoPVvFcAYN
sFHlbepLClUWEF2tYRfHVfMl5MrGeqOAe2llevM0splFoFR0fs2IET/4NJmjXHd/YDhhk7Cvww2M
chEZg1l+cqTKgkn64xuZ5gvblREIcyVKNraraT5/5AT2Vz20xhwhip4CL3OKAI9AKxKdesuG+4Wr
FJXtbR164eibnD2jNZSJRTic0WyIN3C+PVUHkDozM9wZcOOy9ke3M9UbD/jC8d9uGiwoSAx087yH
vhhi7IsGYnu7oHCig4gFq41cx3Gd5pobAGmPNnx9G/32TtnNJJhim03QzjuvUBj9N8bsjQunL5M3
0kjrg9nY0wEo5Z/OBU2WYsOiUEEW4/3mR9fmpXJyFx2MDXR5CfcuCwrlgTOio/1GIvPSU6E0ZfEF
PURrzqN9bbRL7jnaEkEFpkNf9fYYCkArKTClqYxef4VbGH92syEiSGMSlXQarABvz06iB00GJCyy
CRlw6RsQ2Iz617VBgOX1dV54KO4eCh6T98d//vPtbySIHiSdtUSlQgfBhvMF/wWf38Rvuq+vL/Xb
9t90ER1SY25sSo9f2pZ/C3xO4SNBsDXMoa12x2GUbSRhV+6GUVv2tL6XT7pRTvvXF33p+WjPWZuc
LJXAuRlWikYeZFUD0BHwNXQzzOx9vdCzcwfAsf+TpSwsCLaHI1d6/iodeG8GqMUN3zTgUiskqCX0
54DE++5/zeP+1/f5fydPze1/bQT5n//B/39v2gWJr3Q4+9//vM6+941sfg7/sf3Y//trz3/oP9+1
T/X90D89Dddf2/O/+ewH+ff/vf7u6/D12f9AgYAXdDc+9cv7Jwlz59ci/Kbb3/z//cN/PP36VxBb
f/rXX9+bsR62fy3Jmvqvf//RxY9//YV+/N/e+vbv//sPb75W/Nz9lA3rU19+rX/89lNPX+Xwr78M
/Z+bUxdTXsZ4XEA29+H0tP2J+CdGHlxGAFrYiSaok7/+UTf9kP7rL9v9p4fylU5hujWt6Vj+9Q/Z
jL/+SPyTWg4xKtIZLrQNN/J/n/7Zd/rv7/YPFIRum6we5L/+Im0+O9hUadjDbk1q+vL8c2flkJXJ
BAAovBHTXtPHwvYL5AhyGI+GnZMA6J0uQ58akb0zJOA70Zw2Js29rboyvkjXTo/a1NcD26C36cuh
vYeN86Ul57oY4tF4V82NfypgJFz5JO3XCfUW8mxgoK/rDCfcbHXsa+X3kUCK+qJNfAd6g5Lqcs5W
D5RPQr9HQ8sAlowx4R6gjYcxdugm98Owh2e3fp5dUqtZQUi9gBuCIayyxMnI5/vab7LrmZ8+WG4P
DrtWE0h2mfSPA/oYkJMHuYeHfVfSqw38uUYPEzkAL9SqNDnAI8yjEvrwrrBxHQx6+B5Bn2bi0JkW
IuZVVs53OSIPwRZYQ24nE7gACGpkKNpLZE+mQ5nU1h4atPo+lWga9Jb9hOgQoP4GJYMGMnVoFn5+
6ZTVEkxaSfvD6tU17Sx1aZQYByP7aLgXkzLdCgY2gtvo+WI6M5cyfdTrRfvGMGHYGa1fBPB1uPqN
bLmcJVzawDVm7fPaG8Bvx9w9DoMFi6hxOv9zYgzFJXJ37b0cLZwobVWiZFmUP2eUlI5FrfZzTINc
puNyVBAgL9Imjt1dXVuHodfrowe4+GHqUbkaocVeJ9bqnmQqOhEgKK+ODQRISIJZKU6wUY1wbPv1
ooTefGNlOuKSTtUc/EbPkcDNN1KwVdVoD2JsivDmpqWzoCQ8CvGTC9k5qX4Echw3692qbHFn1oDg
nbaCHwPw+uB1Wn/wfSlPas3gEVmFcwmGH0FndGqO7gR3OuGjPpilNiGUAF6Y2YB56BBbCGFM5DtB
KrfrLM34gHJDae5sNJpMJhGBI9Y4aGcXwh6cdYD/zNir9iCHwv0GHpW/RcDl1ZX6zp3dT9TU3X4i
OAKCiyUErc69ROvHvsaIQoQUQojauFm1c+MSgWRY/xeVt1YXadUNx9ZHocmZ/EOllP6Rdor3wXbi
YT/5hqGFvo42V+mUXjSMjgIKnduPTTmm4O21BI5yYtan2K/TPNAl3EXqb2gQtsyNx7RMV+B4/4e5
M+ux1Ni29R867AtB/wqsLvu+ewllVmXRQwBB++vvt3T2kezylffx27WskuWqytUAETPmHOMb0/QD
8fYaS3bVDiacEMmgFusUDC6bq9nk2QGJsuQXV+/mxofdDHy7gmIBQjpcQX3ZKNp3YzvynyvXcopW
T1jI6Wf62m61fGBXN2P8fstXIzL3CYvGR2lYPVLXyr5B7npZYSTHNWhZB9twrVt8KHI3cLg9zHi+
dq0CwdTUfEUaGup115Eg0SBvPXpLmAEQAsWyRIObZX6k1mp86eZwKyPJKBVJ7vhm0DZ8FlN/Rqk5
834g/NdclvbYEHGQCKM3MduXb20wmLvZ8eUrj+p4VRRBdV9ny4svQ/84uoa988T5bkQqZt8uTvFQ
5Qi+V73keyMvyzs54nN1Sh1AwpqX8QYtvgOxtS2YITRtV754YlmOMDLGW21P/ne3ZNblGqAYQi07
2Jh6dR4jC5/hTC2mvqodczF2c2qIazHqGsF+Og9dgkO2uSGbs8AWU7sYbMr+0MINiuS4fRlzv15n
4P9/YhWgpnTgrh2UGrJ4cbxlPwQGfnjMU9+WBCIT8vMORrnqi6aq50tRagc5/bpXVflcGo4L3n0u
ekzyxljPF8GYT+Ft3q4kdxjdWL52POo3LcVLEeNP3+5bo7kO0t5J7CAVJ7ayTEYChgAaeiTqu8p3
mqelJab3ZJppc8hkOaikEMuO/SaL8tq4EH46J5jDdUTo+RpVHfEB2PxFtQty4wWFtXe5lXXxxNwA
vdccXKUzXDvcfiKhjcn33mbFYfFkwoAwHZLJCNOT7WTjVQoC6RzT6BzwHUA4KqcfdqfZscaiPtnQ
ofeWBe5sgWKLt94tY3S/OOEqYowxoRKFDqFxNwGBa2kI75kq/PDK/r0aAEOF05tfVTcOhBsP8ST2
rbSAytB4Xh6hfsJgmC7qqEv1CdVivTbWNr1yrfNNQrDj0WSutxttbSOCWlLrqDZWymIbbmiL2m+G
tNJdWjn1BUZufLnwhZ7K3F8/qK6DHVBJSC3lWCGAmwYQcFv7LqruLZzWm3IOb7FQyqif+p+673ri
rpkyszDuWC1mTqn+crPR40V7lU8nqMqX2hdZvDrBvV1ZKCWM+auZDfmqB5UldtnkSdpsG9t22MSk
8xVJHoTAlcqMSCIgyRizbBBjqRTpbYVsLxkJYb+vqjyIhrG8GvFVdbHLBtzCap3ro5OH5qOa/PKz
5nhQRPCy/RgLkjyRFtEdBvherHZj9bqSQXgBFGA7BB40ESzckhRrv30bcd47UPpHOFw+JhVLKPuL
A6raW16TI33Xtk+i6+D+BJAtbsOqNu97lfmQCnirt1hCVxylw4UIivVi9lP50k6LW1zmbVfdLVL+
sOa5uuglm5gHKCD1LZriTJ4O87K1e3qJWAV95Z/CMsccqN3svVtzF0iRsqFZGqk6Na5cmh2I2ZPf
sbuwLgf84roHbkwzKVpsGjROvNtyNaEMpZWl7tNl8z8bUd1NEMAn8A0mCvCsHpprLjEWJw01927e
1vHFLs3XoeWJWgLaRzn8gwC1P552MEP7tocYbxE48iyk0R7TbnKzuKH09AHMmWdyBEVEpBg3J4hx
vTeV4xtJld0zA+zktQfk7SYDafmAOXY5WUPZJZnRbfFaB7gGWxsDP3xV4wfvsXIiy+TUHNdT4N+k
nbQuUxz1e3CUwNAdHQu3FzsgI/Jqyzz7kFV4iCIwcuUSlWGdxSMWkn04ZgdjUM2xnepryDpWRBYR
owggLW1sTHj+Qe2hGC9HB+SRximDy6eUZJyPzoemD0xIWmAsUVNYJXZZD0SkOLM6mnC9aSV8pY3A
nIult/qnAt4dW4gFu2yygiWeLbO7mzpD6WOFkjdZeNjJnSg8u4tzEB0f2GVKgAOBNccCmuYBVH7K
jDwwHstsYeHCJEi6+uypl60vuvee8bZ5BYtBfld2N1qPGRQICD7K3/YtrRQZb7n/0efTVkEhzB2x
b0ByEZMLctX1iuDZaYdfvW38arVnP86hDJIAYyVGDTuAyaRV/RnaSuMdrooOXrQOb3rHH6lA6uAF
Zo9RJPyucYEM+2AFJCGx77aPjjP0B58jw74DufrgFtwqXYAZiOj2uBh1vzexwwXUWkyY2loQ/OFC
89Fc8FvX8F4dask9Rh5wAamf7bZlKb6DevOTgEyW07iyk9KDKo/gmtSOK9Edwd1tz83CwG6qPzpH
EHwsQY36NMooIcqrJqQSqzf8+8RPWPW7T+xF5Of5leNujzhw8MgTfvBZaPemKHV/N1RleqJOue+d
bl956gbPyrdoQwZXzUNnht9E6jzki/PDLsXBAKZ2nNtNXMHgfpqD+VRV/p3kSI3RyjrBkx7olwFL
GTqAJk7mnfoUjy8+RZqyvijj3qWmn82kcjJwENX2tRTyPI2fgXb7oS4gw2fe8LAunYXWMW9nqIhj
W5MD7GsXGkyZ//CpYO8FDZEnhg60dTLtQRUSa3qPwAP6qFnNceuLKtkWu36UtV1EW7jAAkR3coF1
Pt3NOLJvQ3ddabOH/USZm0vvEiOy4bHrpWc4pjHfzzBF131YmUaSeX3xkI78kbOytbfWa3NWxnEI
i/wYqI3TQlaxu9Ykvp2MtDLu/K31gpgj5XbjVIQtgaNLOXJBDSQstL3JGHTFNsGhd87ZyOyrHGID
bAlSZzkvHkaqnCVfILUM+GR8RDJMr2j8RBMwgZ3tVKzCtcqO5Sxx0MiCVmjDBXZz1h/2Xru7LLSA
rxaky3WtHTIg8jdgwXwRQ7MYp2atqCBq79DLcYnB9hPlhZ/XulPglJGaBg/VppukGd8aoBpsJuNj
nW/mzh+3+ujZst8HASSF1PUvmlrPF5ltQ8LAB36fdeKqcjqM8+MG1jbtXrEX2g8dNuUIUOSQNPAf
rr0OwoMzd03sF1V9IOQrPbnCkIfWDDeiGcmq8PNAXGfWIvZd7TkHJA4dNAi/uy9qbu8NQt3ZPDlT
WSzXk5vfAzCBf6Bn4zSrrbqWpEKBmm3CYgfLtS73Op/qh00vP8eitY7zCJKM5ET8tTiPMiru0Wiu
XB470DLD4MY5Uo5nX8w8smkaPljrXL6OALbETsspdXbE0Q9PfUCaAGeq0Dn/gNq/SnOHX8o8vc+l
aJZ48Rq1W/twSzKLFcHYLC9Os7MjwmneUqhFNxZs1hSIiwHvtsmDAdu/QSRBAAO3rrhasjIv8EzD
YZo2DqzISspANXdwKXyOkUV6B50wxBje1A+uu+l91ptb3GEdjutzzEY/WVsC7oDbDrZH9xOLaPvq
areaI72wDkUpLQanzeHvza60X5YusA5t4ZWPU7eaCcQbd6+3vjoBoy2v88J54mag+Bn1al5sxtDV
u16dAfqL0Z3Ihc53tF5b9ueC65t1wxhx/nDOnyWLDLkstwiPgsceGPfIKXUI3s7+9cthDjT9DqWu
R8SSMYbu9SnYXIZh42J8yW1dY+J78l+W9oI3Gq7FCY7Y8vRfrVt3YCkCEeWuhTM3h+SWgVc5wtez
4tw3P62gmC//C+DUVtDoAN9jh9PR7MjmWfGj3qjCuynyUca+F6ZUC/k9x87ixlqsf2ss/lGD7qmt
+ff3ntufenX/ux7e4bs9d7+G33/U/4/tO4ehxv/5nwbZX9p3z2X/mTfff2rdnf/Gf7fuHPNfZ4UA
IlnaYoQ5nOcG/926E+Jf5B2h6kS46yBoNZnS/Lt154p/8TsWyU9cNPPPrTvnX8w8zsJ6nFgIb/l5
//PO/hetu9878nQMObsg4CVCg2Cf38PJaxZk5ND9nBSlCC9SwlwuaJf9J1Hp//NVUBTwEdETIBn+
cxPZz1VQ52qbE0PmKMdMduzjouv16w9f+78/3J/6kL91IflGSOrAdEczlIcg+K3tz6lQMSvGGQyp
A1pmZrZ4D1LjGPZ+fuGPzfBsNMN22ZZW8Z/GKH/JsDq/NuZTFPRmYKLR+G0eXYO4BSrXwt5IOb99
VR19FEiEEAn6yJiaetvpNUcVBBy5WhI/CNMXbfXWe0PjRybU8KA9jNGuljg1fJHu6t5smxvE0Jn7
nwREf70ajokIC+07M1qu/Hm68IeRBU7pqfTwSCQWcKkHwUQ2PXkm0JF/6K+htcwYi9YzV5xB1u8D
s2IQwTxDcINIVWoqVJsx8K3QdTdfB+3s9SMjwmkr3jJ4Oyydf38v/OVDotXEeEZsMv8SaH4eIP7h
Q45aF1ZnF0HiDzBIt2z1LznT9/9wEMPj7CEg4bIjj8L3+durMGIqsMx2VkJexvA+eRzcJ9dWL26+
vf395zn/pD+OznglZjDocgSGWXqMv100dw1VjU/YSvLO4ljReJID5kRXFdK4cVmVbrv+828QBThq
SXJ9CBV1f5v85OPojAKjduJy7D9m3jRTCrTGP5QLnhdEkrR9ZoIBYw3rt+cG3KPTA/OxibIBhAzn
ptzT6OT8u+T2SZjdi92u1d3ff5e/z+x+f83f1okaG/3qbLymCLpzCSm3xCq7H+ALvFcdlHZEt8H/
h8ZEjHMssUxIsIKYrOm/jT79dIFvAr+B1zTkxVRs+o4EweWiNFoKL7eYOUQy553l7u8/61/vG2bJ
BI6wNHGD0mT583NAMAg2/k4LQMhd9QDbI/usiBaOWH590ANeXf4HYc75RvzTjcoKyD8MX5E8QHZl
U/vjg4dqCgNf57qJpQN1a4WK5MARGjwg4KAwTn//6fBB/KaxQOoJ8pEXIp/axPn5u/Hfaju1wsGa
ksGjN34Yh61oLhRUu+21wI9Jc5oPKfcpfFoG9ppOeCTkyumaiNrwSNZAZ30ukIqhUKRlOfVIaug2
XZA2thp7utWdT0djhUqyLIpBP9Jdhzyv3pXermG4MR1Y1qwZw+ew2MdxPA8spj6fIU7QEu3jGr+I
uu0HkgMu1wkc88W8cdJ4DbaFIZhOq3jY7FNYZaG1s2uygaIO0KU4MlNe9JeTw6+O1mCd26uZ2Yt3
RIsfWheFJ40fFv4eM8mZgL3hrfXdE23ITUehm8G7cJFtErOqW1geABNhYK9Tyd0+9eF0yEkd2yJZ
K7KO7EqN5XVhhuMQ0QIiWSE13OKOiNJ5gtEqgunOKIH37jvhqze1loaxpxJ11Z4cDye4cnz461HV
m4GKrd7Mbs/5dPaRuJLhRULj9mm4pCVQfg7Ua/qD1dFZnJ0SqVizWMqh46tVsyjnIeo333nWJsk2
APDWja9QN/SSWi3FGWMViDTemMC+rAsTn0PIQYZMqbZSnOIE5JBLMD3BUSwj4FqHMQodL9uR96HS
s3kwVyv8oDOoR8WEaGIyZM5zD7kM5F9gPZLHYVn3TucWw6Fe11octs7RCrri1rbpDoyFno/LFoI+
JFtmIiME5Ny5VwhY7Ana/NJEEDJtOEVekM67VmvP2NlWUaHch/5VIkEemu2EfYmDhmVW/LfsPadI
Rji+9LiLxnotyJQpwRaX7uUwcN2zyN4MNVzJIg+f6Je1FlxLOdrg06buJZBwn6KM8XQYL8QdlTeu
KsgZpOEiT9JhA4yYflR46LXyHvtegiaUNjj8S9Z1io1a0YNLmn4QjFb6xv3sm4GCqQuCGpSislXw
1mntfMsGsklcr9tk7U2jqvNY1GaHjqpYupdJ28YTvfWl3Nu20QCUpyUG8bCc8KvARYYbU6cIzuLz
bfOLO7/NaZeqCTPLIOVLOU6dihZv7CEYesCcE6L1eCzgUOQX7eYy7FgmrcD6WrDNDPCDXWLwENk8
VjQIDn7TpnD1mp4fUhqMsNJBgMeCitN92WQGhDd50YIhqYW30j8OSvIkinGCnLZtGXD1eZbWz9AY
CW10VLAu3F4YeuA/Sv3DBX5kxoEPFzQh/IOHgUTStcU9a3Ne5tqV6zHPQGhAum8MYG52oBgKOGIb
bxWF1ZyQM64cFFA8N081FpL0gU2wyPeM4cgrYn/rblYZThnMWl2DlJrNN2PqitvAIqvyMOYLDK8U
dmR+IiprXoDhGCJ4RjNtXvDomu/05taUo6shHhvwNOFHKSA/7bvMcY0sPguTww/6AsQD2YMpmRFO
VoM8iv5OOTAwUoDwskM3OTVB6Obcv1pO3Q93tj/2w2VOVM7jZKdudjKhE3PUHrWEaHqOvja7fbBi
Wz7ZojKJomjGrLhSFVXevhfrIO66NPeHh9lvhdOBNiAlk2z3zoY+1uRl/7MoS3BORpcXzZFns6mY
qw1O8J16NLD2FbUpSWujJEphXI0li4153gyYZ2poHvzQ8GhG1KSd0pcgCKP30/pAy9T8yAPDaeLV
QovPeGko75kkiD6xpCofKKLNl2xzdL3rAuUmoV/3RQIatruAaGS+k0eyfHuwOH81VAH2we277FYt
Qa7uarPuvphgqQ+3ted7UapwiJ20C57NUbsvZo/fMfLxr+18yNfEhxl+8FBUofFThe32Nsw2TNaV
I2KxU9od/ItWLjjnWTynBCfzyr1kuiAlUzstjuDU8/poKxrsRuPbSbMVYoNAXszTvl+HFih7mYXM
MfOQ3gEhPEEVqUCqq5JYkCe/TFmx8OgzeaRV6OxSM5s9AEhu/TKbM8sqWUCbPGgEBQMMaZdkFJeA
ge85zAF/ibA3XtKuFHcAiQ0boO5YwbnqbfFN0I/b7EUHcviiwAJ1hNc0ptGYtjztUgfVsS1z2Z8G
hnCfcxmA9xcYaN4GqwLHX2Or14kq1uVmdNR2Xw250cdE/vqMFVwPvK9KbXPb1aZEAmo1lWi53EX7
XRMz8mlj686BpA803jr65ENSuQ7N0WmDuXeoTCQIEJkLJlMoHvqn2dRk3FijPX2eL+2PijqFAosO
PFk4Bp80srx8hjPjluP1TLZBQOLW4jBOamw8FcWQ3p35UJDZmjV7W10+P13sYmjoJM9mFoul70SS
lT0ZOikt67vN2Lo+0QMmjOMEKBP9f+h07OA+0jryv3Lji6DEWRH82YYkeJEz6O3K1W4+tGB6fLPS
kRuTzmEPeTLJ8TUwNE7VdTOPlrXLGgCKjVnY8ugPTf6d0dou4sbwmerYjat+eA3yBeIkIC0dBr7R
X0UA7R5o2VrSV/QahyvKNGeHOSaVh4U50BnIuN7KYGaG1vkhY5NwXbF4t7VXvQqCjwAqk7YwJa6c
z9hphntbXGhK5gjgkAshy50VBEprJjTJRx9zt/TKzmLY4dbnkJoQyiwzNxdgdSWQa7EBoKqqRr61
yDQF0+9WKKCKi/28zZZB5gXCJ+bmemw/DaMB+uLi74H73otpjXS+EM7l9aTKBaKS6b4P8/6BoKUt
Szi7wG0G4tPOByINYM4qhfA0cV2BMLTEJ7Q3CIUYY56Q7oIher3uegtwV+RQ8nzlLIoPAZtzk9RM
yLdoCmZg0j1kf1DBVF96p7eAZdPCzdxHeYDJeD84m6lPk6H9GrB76bxXwTQwC4DGhsYgFZhDB7nC
6JMb5P6IN2iSZQm07LgwpYDMRzzbSTbkhccLDQOik/NNmTdzCvcyyVXJVS21zh586lIjmSXs7ngR
/TolZLaqnd3jT96TTjF9FcFUUrIybiKH0is8dDEaIUgscw8cvJMRKMVAjrlg1PdlelPgEJiPGhpt
lQwEuttQj5V1yhslqCFVCXzvPIl6rzLHI4CgrrPpOHu+fiDLr9EXQFlptIazk72o6TzgI6YJmKkh
Mvu2U2PjAATxUu/o24Bpd+RvUgDn1pC/zpucPnsI+sGusfLATxwsur9kXShw+EBis3himf41uU34
6FVjCK9bebBSBtW/TLZZvmhcQIrVhJSeKAMddtDh4J61T76s+fieh9p3XPsXGvG4kRZ/VF9Ly0ir
yafpeejVFlCPK3X0W82H7lXuenHpBsD8/TkNERE5YZBsxEmxJZdecw8jrRggtqlMRx0UJ9LGJvJ+
3cVsLlrD2zxivy2ySYxJ+S+gdBS0vjWFLFlZWzjvBBDQ87S+pzZ1aW+gHhkE4bQOg7+MJw3gdIJ3
ex5RSgckWACmgZuMee96Kw23TehvoanYgMGt8QRgLI96yjhEntoc5jhwJxVerKCbp50lPe+x8SFP
HpTlNtdIkba3ngoPZsLCcBc9T0hBJ2h4047egFczGW1e5SqB3Nakkt5wOTvGnAXjaRjLmbj39LB+
ZFvTMzaZqvpRT4X5KMTaPLMDkWhhz1p+E2PXMfCEtXcX4jmuGRSWvcG9RgJSIDWRjiER6S+QhfIO
pCmm4JgSe/kxZXVz4xACwpmDCwuub8uHYTctRkYBnC7uSK2YERID0a85KdhjHADcVsAV9Aha5YS1
iFcS0VyGMEyfUqpjgDS8/bY5kRPDoyMpWO83VsieW2IiGTAMc/m4OiObSLVUKakHjuh2uTWqXxb/
OyevZ+m+HE9MU+RlNoznQnIkABSM8KsbNpiGWofqESqf2vutdMixGTcqEOypNvnvqTbzmFS/+Z0x
EvEqYdO51wb49yaZhrl9ZNpusDirnBgnh2FcDxDRSesLaYO7iBaWoudJFdlXQOzWcjy7iG8bBr/Z
JUtk/T4QA9we9LwEj5VkGwMM244fuoe2FBnpbB/mYQEd47StfCGpZSlP5MvWr6F51ihqWVg6MrVj
XKluZQ2tizl8qGpOrwnpEgSZU9giEJqop6maShwK5PmlDNdmD1Y+W4yLFqKvUuvNG7Lh5FY+y32m
+lbDk0fbu1s5LH4XPSetyBQcXHdLCnBxV0CHHI4b4B5qGqOrwCQo3aK24SgbTWjYlshbHDI+LH+p
zXhj4nsg5yMD/YpwOo9B0vjZoWeYJBmHWjbCOkCykTsH7jt1iyMSi+yx21YCK0K/giyRdDfCyCNB
JXCJJojZUTHIoony2RrkPaozojaRms3vE+qUp5LDUsXKWjQ3Y2953Q1twZAFpocgzfIgaioqdEhq
N3JELbhsA6FPWm/jQluo7T5yQmcGPhkReSyTGj/AVMy6j90xqJ9I83KezNE03CjQgf2YlSkuMovR
JhyqgKKR0/kQEpe+jvkn2H8PdXpYbahcQo5nQR2wpI8ud3qUy1AzoiJG85e3uBlXjpCYPWO78qNz
8+mb4dPS7IGPsjVxPQz3sAw5vOvpDAqPWrdEBDFrk8CbgmHWLVmxxF5A/1/DqHVGULSSQytAWrGK
en/+pN/kvkxZnBVoAiy3bbMLOE/m7hwta8cV54syJjmj+M6NmVZj3VACR6DMN0irqVN6sQ86uo/E
vFZXtnYQ4IyVfQUI3jfi2lRncDUG009h1cbV1C/6fUrN/KzOYjkhyaLQD8y1XeecOZYV+0lYhZkA
QKj4Ite0bfaeVvKL8oCcNIp9gkik4fE+CqjuGOJ7nofIA/hy4/ul/2i4jfE8+lX3CZR1Y2e38/Rp
rM+nGVJXRnIweuk9LhRRGYiLHE1L3VShfQinkJ9DcUDXYuVQ8lMMTvYGx1k9S1/k9POrXOpjWoqA
UOxhs9T5/DQQOxp4mz5xSKW87AVpOJRNVB0HNev6CTxnWcdF7bpHCClOh2wlJLTX1Km+hGgwklkB
zYGhBEHaYjXz+ciKugFZRzxnxCnCpYfZKztrl+sKStzauN1DWc5El1SOTfpn5wJiidJtS7fEH522
iNYupQA1yJS4b8C2hjGHNpKmpWYd3hlBm5PPaUxuehjdQd1C+RfvoT7P2oUyKB5Zl0nLCsaR9pKi
h3I11mtrHADljugPnMwi+tRpYNuSoOv0RwLH8+CTnDFXQKXFmxYtc+u8Tn3bKpQJM+ofVDQZsh7b
LW6XMXC7HU2srdp1oV6ypKvr8JSvOvSSnijUEQn1Mr1ov6BV4+jJ+hypT7HKQ5vIolFxb140pB6k
xwlQ7ICo2yj348KNF5PdEXooomso/jUprvwJInw4xNtQixeVurELAsA+uT0Z6LvGNrLPbit5maac
6vCyH8LWOJK7RPJEG3rcWM408grzqiDuZ03muUdbbny1aAKbOrL7UOd7ToTDdY5Ctz7NIUJfFG01
e5wutAojTUoZ6p2um7d9n2v0KE7qBiKpQ4TTKZdv2hdOh9DKG7hXdjiQAvVm0qwq9nWTsTIvxkJG
zELIuhefrchQaUFwH6xi8LzI684Rh72SIkgEOOxnnuDN3dso6O+zlpCJY88RykMcK/sw6l1lku8A
lvi7tFr7jcPGurJU6O2Hoz33Ahv4YrHtpd6b66z+a1+I/gcQZsT8k5OFBE0us/tN9xjdhXbSHK07
1cq692cx/pz9BYo9hXr3HjaehbxQAXQCSBQ8s2u1PtJu7tPDNE3tPTMO07+GZa6eNSGPCMGYZt9V
SHze6GtIaP9Gpimku2EYk8Easg4t3XnfN8D7tcCRCUqIXJUDCA44XfzYpKIlAweahDZFLlssl3Z1
E0HgjtpPQep82YUpH4cA3Ulc+9J0r7dgaKt9AdXmw7dXksgtTZI268Jkz8eS5KT8bsjpFZJ0lPVt
YvuDL465RgcWeSyzQMxs1bjJJpuC+RbP753YBE/EWHrqF2DTcTraHpKriC2VSPepzfIsLsxtqp+N
smif145ZDsYFDde61w46N0CpTaJdDqHHydc+VPQZOwOao0JdtQuhT5EzT+E5eoEJA30/RRCK5+Ks
o88m/KvRqchGFeirZJIaaNPPevH8vvfonEfOmKK61pYsP7NKinE/8RCuCJNdkBeL8oJXsw6XNDYE
EZuQ8tOJF24JCYnyofZu1y0InGPl0PngJsrS19CguROPa4v0hJ4eLbeBzMKfzBp6K6lYDc5gZeX0
SdNWxXsOg5wCcyjI6kKVgJyzFSCTjyzN01uAxCNFXeY21N8mrScYLq60ogpaooxc2anXtmvbb3za
1mPRBFruvDGbuZjnHIdRDN0zK+YEM8h3NSf5CiVswQJNzvNQfonVbikESDBID2vNsWfnkHryJkmB
L+KR1K8hhoY8XrtdYCKTLMPO283luXVitG7Oz2NoufK+HClPLi1gul11a6THHEgucljDTt9su+nu
QtCLfUxLQJKP2xD3h+inuAuXQji07RpxTEnCC/eONdU3SKrrYV8YlgwjEi+CZ7+YV57iwe6CeKB7
hfxfVyLYt54csh2t+42KhtDNYM+pSl5lZgNA001TPVwUtWrfJG1WIoGkyH6ZYSqqfSMMdO9LWKkn
h5krF4207A+pXdnEG19Cu1e0/ohimCvcuHYbosXZiuDHHNrTOfAorV9NFCoyUZNVPudT29c7SzTM
iwZss36sc8N/npayY9dnfVj2lW2VPxg200QqMD8Ycd9X7nbVlmQFc8eI5qNZV8IM3Ny0u69JOZvc
6c6n0cxKGaZ3Lfka1amdjfnbdkf90yJ+sIzYafrxgiQpzgqDMRvhHqmudevY/kRekjUjyCfjqFyS
rgtdDjp0La571gnSosBYHX0H5fSVw/6MBQ/BcnxOXjnZ8zhpFo8eEKmdBh1UbEnf1vCC5rUwcxJD
JQEdt4Wn3AdA7eKHSSuMftLiG1/Z0HJSclxkXQcIbJoWh+WrXwMR9kbCKCC9IdiMg5c72OLIULtS
F6Lzgst0HTsCEpU6ZxPSuv0OSVZgfRpJSDQA6cu4HiqkzxgRyi9E68XC89Q2dPfHloEOJmkX9gbB
gj64IZtldqVEJFRQ6yqIOLcFlIDoq/QRUpB/YXhV97NwzSxnHWV2wKo558iXAq7SntAXt4kbWuYd
Ja+08suV/plIps3P39Gdc7NwYptbokkHnmK8KPrWccX6sXhOyFHPDnl8KUURgtHFPxsEGNYaNHzW
/ilTwvkWzZaDZlfDAqTKtia48fbcsxG0uKc6bB0PdjZSXUhnI+vJgONOyyPltohtFg5k9IwzV2Je
va04MWVzb2dbT5jCZkIECe2iswi7J6BDgIBvEztqB+VG4N/tgLeSzWlsjlv4NNd1KmMhadxHHjWj
d6m8PidtKSQh5qSHwL2BEWDeWed7mxKLDTfptLJoyRJHwwsxFJ4ZDSn3al4ISYnaxt2MW9uoBcpF
25NNNJcrT3TVt8LcWUbAU2v3pOEesowxJYplKVme8NnPOzVUtMbDlp5M1AZtTzxoQU/jCps8zUIt
2B6vS/qiRtLSfduS2pua9xpTrhHjy7JyjEd2f089YrSEVzlUXz4xUs8wwNwMmb8LXJ+3hO/G4klp
DwMmgepuFqRv7QK0nG7s0ww2o1UqGiCyorWzR/QxODSwVOrFRdoXMg64wGl0flCILDAQH2Gh2UaG
HjMtr5i/Ff4KwxXKn/bxtkV92/snTF6c1CfOptcWiSsikWiMWL3U2g9xLSa7OhAxwTYwhedAnFJ5
40n/X/bOY0d2JM3SrzKY9ViCwqi2dNK1h5Z3Q4S61Mqo+fT9eWdl91QBNejadQOzSSDFzYjwIM1+
8Z1zEkPcMjspmaiRwhNvFNm89cZr0+RHrqrsrjF0BJ66ir56S+cJgKrhsKtvdIQAtd8rtTzx3pYi
1CUs7n5YORW2jaNFt2lhyhutNuvPkWXAiieMRoCpzPKGzi6aiV4oVkqhjY79Uh1YvHMRKhJ2Ulsv
asTCGbdED1YReWjCiOK7nuJZbfpObNK6aqOnIcAwZ2dLKUMXrRHDKo6UwY6+q8ZUS540Btr9V6pR
jm0bcyGnUZSA4Mx3+Kr5bd1UttpR7DOkr5l6lqcJswygbUMCqIP11xKBEm3Ztpk6dXL7ZHzlzuwN
FgIIdki4tjViYrO2yPYIrIZbLPWujC0/evug4UBEMce5hZQldsY3kACmyCtrMJSGRuHqhCVmeUo4
Nre03JJK4bjhigpuS7k/6xtbK0q0EpXoH6CW0l9dnaaMZQvGtX7bdhOneUq1inVm+Vj2pEaBvCzx
RcYSZ2XK2URsO7YCybbUKztHA1R5gw8ATe9OmhM5lTMtHKLAzMPErnQNApuvyclonpIysrczBsbv
wnE6LagHYo0Z74/2u2oQebA5SLUe6WjtkV+elb068JWLd4+w9NPYduxniZDOfntLnb/NKVwdsXbF
8OVZQ6O+6WKAsbbEjVvyvea0Kq/ZGwyQW5IMYTrRxnlcEStxFXFgF7PebLysVsuR2RgmlsoeWCBG
ToVbNhmZZGI4M3oz1uZsEwl6Td3xN0wz9gNtpxi8ooWJoydWEUlPTzWpDzRjnB8CyWvsG1kEBkwU
Doomek1XbFovWi3ySDO5jwVO/0ySvdQNNQW8FGbclI+Vm1H/MnUaDhgQVgQOaFnxsiZDVwUwaXVH
8EfimPim6W26abkg1scl1c15JxOX1z6KCIII5Cq0hZm93STHWrGLDNCvxgmzWzspAiVaLd/mxWCK
QzNZ3p1LsVeGDgo4m5ihJIssaGPMN4najCmxPjwPd7qXhmA1PDzsBHYcsIDBKXW60dC+R255m7bZ
AL7s8G5cx9QFqc6eipi4juvVl1R1lUmOIFk9RIaaNteKVdVi3erphOc6Iw17Ok7TMENZlLm3jRou
M/ZEEv0wto80DTMJXcmmEITYG+wI1+HAXyr2yS4hfqryLYYifHCLDlx/DdG9HtOIDo58XA2KIoLC
6GhqluYYWrMs8JvG7r57rqlHAY9MTyjMZdzoydwQurFI64AfdO+Eom8H5otVNJcB6ZONYpCrIV8w
Ox0DqjxnkI+IcmaHalXKnU7CGjnfJo/Y3p0+pJl31FlyX1biSMiAdQgYqVpSMTd2XrbezshK/Cxk
O8TwwAnWsfSRGeP3AW/XHVbSNv9zmdfrcwOhne2T2jaTYNBbTzF05rmcD21e2F/oZr0vve2n1Ufs
aEwekzdR2xd6B2ReKC0ZPHmN5pTPFjP+5C7O56L5TdqZ2uXdlJU3U8EK4DAyL4UKn9kJhL10kltG
TF0fMkcRsa8L5nUxwd7FUL0stK8Yvcxr54BQE/L9EBnzdA0aH0nM5DYnCitV4APEb5I1s+kHi83u
VeZlnLFroJRfmW9pO5ONYnI7q1R6YSKdtnkzuBSrO1N4rUAhBvqxYXTBFNBM7fZPLuxf4pv/a/Dy
/zgDAgfk9p8TzJe66n+qH+Kp/g5ivv6hPyFmQ/vDxIvI1DQgMhvzd5C6PyFm3f2DZRHgMNZdmIxL
h3/zl/+A+QcWNCbWBBpzC09aMG9/+Q/of7hXEtiBSgPP1LEd+RcgZv77v4fODOx4GbE5gIqYVJAj
ef33/xftKSxhWMCzKDMpEwnirBUXBoW+BDtN5plmum/mXxJDCCMcxoW5bpyNBRQcuTHxnjCzzA6b
ZWYbUbIPCzG4t88kkHZrmDGYSkkUXDR6qTXXfdITne8coS7xEAyuirNlwHpMhVWWQYvAciN7qX4c
ORucwMIjemDprcB1IkU9GCUFwZXxNN7KCo0/wo+IMZ7Us+W5QD7lR2l7FSaQqpfs0P7SA44rCkM5
NeZzyXPfopAZkDdreG0x5pvVr4WF4EXSySB875zu2SQSIEW/XbOSIfWZTlo2bMc3BcHdPqZTJZGr
utU0HKVC22emMO9rU8ofm7JfbHSpai4+kWYbQV1UBqubuu8En9FFe2bPUY37oNMEdPrEiDKgaM4Q
j/nR1ZpmuOG4MtwdPjnJ3lQFg35vtQxtj2dq/FRQiRxTinPWpIitUHrlZnmTs09DSMLH/Y55gfXa
0Tn1/sJk4eSsM/vfZqjreUNqZ9OG8BShPhkNo/RsoZRotBK9vJyM8Q74DPcAZqvjc0v/Q0R0vCwx
cEE047EWdcRrDQ6xVn5DA/Q7Hyx5mckAvEXXYX4yejCHXVm6Vu+79cAYsh5KT12WuNSPBgJjQs2L
Qd97pV5cye35Hg83dwirdS4PRq7Dto3s9IUP1dDdVfW8bT3mm/yek/wMlJK+thgsIPDuNUyiI82E
RR9sxNSpJ/hZip4leGl5Dw4OFy884IBfw2hHLMUEVgShiCpywbABaLygV7lSNzmWBHdrr9aTwXrz
ukOumZpyVLfuQTiN/lLiZM7jb6EPLkCwUQlbLWvBOOpirgkRf2h2NGSB6Cb9WdrI6FIs+dagm/Hm
3xZtPNf4DTETJA8vdiyKUo+VIeiFetc0CqXrsn6+xLng/sWfggovr/P+IY/76DJlCwZwsSeJnatc
0ho3Bnf/gSkP0V6pc91TJ8PK1lC4Q37XeRWJ0q4zU9fwDNVy4wJmsXUzlER7Gde4pCeiu+5/BEfJ
FeSyb1zwhyxkRkBrmo21CJt5GhWAqwYfYTCPOqxaM1480cVHixNo7xgiK3y77quSRBnooSMqsubQ
1Q6mCxb2/dXGq2KzAswbM8sHArssEbPvHp+dexZjGHSwGIRXX8hGtDZl0mn3ZYow64CYdz4jzaPD
TSrNgo1roRmeYGuvhSK2HX/D2v//FfW/jWtgwz+/oh5/1GeKN9Offjv/bqpz/QN/u57MP7iZUNl4
Hl62uKRDOf/H9eTqbPBhzKHzmaz/5+1k/3G1LXMclDk2rpMOIPNft5PxB9oa8sh0vikuO9wM/4Xb
Cc76H8QIBqFGUPsuYR8eYxLtH+0m2aemnhNzASDAHI9pkosQRbZ1FE5cf5i1PrwamG0hDQQR6Jf5
F2W92CQGEbMumOQZXEl+Mgld6UxS91AkS/KaZOu6tYZVnikQ0V1SLDlEvtXdrilANk+Ww1TPg3eG
G0Z1NlGk3ositQ7e2osbZgbqgde/vWEcO/lo1Ic7jX4aq5uheelWEW+qKcnCyRqYUzH7Come7ULl
GeI561sZoCGOD70O2+xPKUPbVZvbe2bK8lEqCl2TIfdn7bgYDifpdDCxP9nPTdnfT8u0nma2DXvK
dwPNt76GdbeWWzCw/Fx308WwtLsYe5B4dh4KHY/i1dAfOTTdDZWJeXXUGPgYzOjDcxOi/GokuxGT
YpmCE1NYf0dEqldTnIYpdjZkbh4VacZkE/TbjJXTNbTuaJjFrR0/T9iKCqtQ+yS2pjuM78stthGx
52vxNL1WalzOVeWCOZpD/+NOjYSbLsq9vhoguNQJPrr85VPPEu1RDmV7EIt8qtdqes8jD0I1lviT
6HEAO33DHNjakRZKQnNZU/xDYT1PFQZvjj0AzdRifIoZtYOVNpg0G+Cex6Sd7E2fd8NLb5IjuZkS
oKaY2/0WNfwXOtpQJwnOLxm5+AXy4I1wWd5XTh99DcmY7MrW7O9Nkx1URZLzrokGGKJGIteOZGDU
/Z3T9fCmWH4krbmZFkKDIK8PaGWDWbbBZCWMFob5JW44spdZ28T58OmY6YOVm2k45/mFOUdzdJdM
2/TlmmwxLaqZVq+nfpxPLQSq4KwsGvWZGHRj8RDnYVWOz6NxlUR18ZCcSbxkn9K3Dd9Ep6shMCrm
Mk6OZxP7nhcUj/lJhwg5RS6fDtM/dmt2ie5+Kc2txgwpiDMVZGkVTu230aJ/Z75HwqkRz3gqHCOg
pU3cmV3YzqwvaSgxYlj5eJMoOtZDEs7VmF+UNw342uLlw8Rz52YmnWDMUgl/KrmtWxkZdI+OG4y4
ddyxFPalHe+YFl+jrZZdqqFns0h53mQWoQNKsMIbtxjn+Cb9HbytpJqr5z3Zu+3RGL0fpfQDayzW
eFl/gmSY/dlcALt7Z74k49yEOCKx/ubOHqfsNBoMTlbKlQDCboSTzU9mk+rHkbGVTyzz1lJ6t+nN
yjykTPduurq56UZX3s+UU5gktF+dUM/OONW3umvdVwa8CuNMjGlGQl87Xa6h44iPuVH5uWOx9aA0
pHHZYuJKJBmpS4CMmQ4PQbm9MIgDxfB5EdTH2kv7pBJX7vIFcmS0xCbvo/gW2RXOj1mC1Uip7YjP
nF4G25TbgbD2x8GwLr0r+KwSEVRNdXRAmorK/M3S4KBkkl7seJYvOc7PQVPc9p3XBu5ypa1dicvI
NH1VpFP4cauZL9ZctgELnPREY7g1U4gAWJc35oh4Aal8DTSVkKKuArtP6121EFmAa9WVek2dc5oS
oSPBdDZMer6KJLtHhzTcpZ30E09esKC47qNfasco/TTOeCaxJIuS9LtanA9naG+sEUKXVHpSKoqi
gKaK9kjns6PVYJITD7Y6iCIfX1pRlhcyEIWfOKIChWydbQTu+WXiVnZOr+nhjJfX3yqr86AyC4QD
hR0T5+B0OzaJHHcdu2BIVAa0GJWKIyPqYkvq+cy2s+B9ahvWGozcd0Q8sy4gjAAkxOM09KKEwPLE
uYoZpk2+xnaolebnOknbL6bI2DSymnexNNwTi5n1xCwteVgcx/iV1tJiA5v0+g3CGXXbRSlOVDnR
8m2DTL/w0m0s10uR4wjluZXpV7qdfNsit/f66GVvMSmsN47q1I+HT9XPzK/tmK/ePTaJVHfuNH9a
6Bw+liZvWQ1FJ34QfCIKdhBxG2PWxtR6bC39oNy4eCyd9LvvdajBujUD0evVS92v48MV03nplhKj
EXs9oBfPGXoa1b2oRz3dLJlndMCq9puYrdGvvDK8tn+LUz1HJZPbKVsFOvQkuhnb/IshLBr1tC83
rSBUXEsKqBAkRcZHk6T4fA3C6F5SN2FpUelXKh0TDHPLNBk2z6ja9qFabcYy3VQId9ctQh4wuBDv
5thUZ8qP3A3ypnKepCZcy4e3HN4dgIs9vVF115NnffC8vD5jByaCTmYMVoy0NCqfwa06m+DIOCAg
9Xhm3TzdjSlpHGEK1vk5aO7k+lE1RnvEa80LulTrSbIFajbsJlc6hqJC4NTXkfhoh3R4GA1DYVHj
Vg9Gk3SPlCIuuE5lbwp76PyOhYkf6XB2bKkl+IM13xJwuV4YsA7HJC+anRWt+XMt9RcWUjxiQ1mf
vGY2j+mq5g8+D8Y6q93WP8uKIqddkuF3zH+0BEXamc8Onr8jm1mDExJhCBS2Mu/yaleTRgoKW40P
xkB6j0voG36F2AlF3mOWsfjLtJtWRQ+CzOWDWUeb4dqjDF7xbOP/8DtVk430AhOLbtkV1rfrVoGA
KOvlGDCv/tQMhpFOHiRJKjMcZaKFLUEdnd18YKKcTQdWsh/uSOQ6q0hihw3UVJ/XcvFk0gnelXGH
x9m8Rt3GTdh/RkDKqC5FsMRQIzy+bI6HnefwjrJGDgyvH3dija1nqQ8TUZyTedEKjmMtn+NtRUYs
6pw11DWnux8z3X5WvE5QrP3cPmaOaaADkt4dpp7dR6oGDBwGrpmogFkc1pzuB9exQ2LB56Ym1V/c
Nxg3eZP9Yzvd51I4KzuhYeLDKdWu0Qb5bS1siKi9Om5Q9lyDokjrWv1kERv6CJ7tbNMIdl3N9g43
lGHnJPqnk2kvtPpDgG1adVN7isl01nKqo1t4Z0W31wj+M3gvLcwmYrfeGZHDKelVs78aUnvBz8FQ
Pg4Z8YlLqPoZCWXzy5WJ72o08Q7EfzL9rMji77bLPxzhqluj1MOsma2zyfT8wWow8pDSSO50nH/f
WzWOp0qM9XNsF+btNPTd3i6WCr0fW4tmAt2nhc6+xsqLwhHe21/xznqeSCilFKha97dZFmhPDKu1
dwbaD940rFGQYSV64ef2eLvERy0f6qAqd9aEKgiPzT0rCeLxRFLcxcQfHdfaUPu5g8RBhhDfau44
lGGKe0nosMUN9Bj80eKGPWAveD+swDMIt72baYUdbJHm4gM06vUz0vUOaUPZDZpvJUh6OcZTE7Ua
zFamEe+eGIHIfk1LvjcFdq569MiAKXURz+BDaPNW9Gu7G0C/ceww3eiAUbD+O5ddt29IAHdS5Bkq
Ts1T0UDntVg07nOMQw5KNcNhHRzjtXX1coOfBu5v+IZ4BSt5G+awbDsXliZNw8FRxbKhN+qQo1rR
OR66HOcZLYu90Egj/UhjjgO5XKUZ+Q4OXbylUlCcGUvM6u/6nGMC1/xSc0pjbpEfnFb129QXkudj
Sacy4MGPA02DCKSK0qFiSCYNjK6KTiUvWgVCoyRWe1Zihoq5AEj1NF1Xz0h/nlCoLCszDidmmLVU
rp95lrlvuraf/KKb4cWadXidFKYsrWumyLpstWAtlA7aUwUVgvy2S69OORnLcDZhWsQHp7kvet/l
YZJcMYrGdJ4WOwYbQ0eSP8yZWe6EGzkkxa8s/RbZgiIDJPObL/HCbQjWbpaUtUPHaOGpmJxuY5tZ
ecv5H2+xQI3DrlfESQJw3kaInraIqtSHkQGb+yLL69+G6NaPvGat38f2RGho+zQyvouZ3Ktps1YU
GgSLIJDLdKJpota8Ecnewuj9XFrcSWauyhupBnXMqqZ4MmgDOJho6rhAMA80+QamIpa/+HSGA1tN
+HUmn8C2Yto2jWOdo254b0zNCgq3FznGO6mFLHZcD0MZceRVml3dgqsae2ISCP3GXnXTE0QW1qbA
ZJTL+dj29rqDgNEC8CxxmoQLSoTyfzt0rnaCmhYhAJp5qNhk7TNLijDJrmsSlj/lW7c01iFrXMhC
F1e91daXoHHKZc8/4kLVFE3Lrpty/dWexjUPaFgfwMU+UdrUPmg6i7QJnUhfotLsWzzbmInRfLW0
RcmscfSgXLmFaTEJpZtAQxAinkab7KpHdLgPk5JH5FVW2Nv6HQ3Dr8H7Nuf4gMvPbhwmuMQypcbV
ESBp00NNxwdMOnlHL8EsbY5keuD5yDdYtfZvfKPv0VhZiGXqVzGlng+L33/YufyZsuQ0sr/dsE/1
9RJHM9e8zO0s/CxiA9w5yW/TujpAaGB+yO5pGLzRCp2sfJ3dxjnPcnjxOmGEwIqx75XRRRWggLT3
xQ2esBUnUOHuVwLso4C+2LpoiY1KjL+rcmt+7pe69SO27X6NG36gzU5EdWgy/q5YTVL1Ipo2z3Ko
dmmlVyfG2BtT5dt5raxHtZZiKzBQ3bW69T5GifvGQZjvpzT/Je0KNqYWjcsPneriBRuwNWyM2trx
q6+DyOisfR/lT9NIh8jRllJeeD29Ag094GZTPeAMK2ZcJ5G9sgh3il3saVkWttroXHXLEfo9O9vx
B9sQ+6vHNFu/EDn2GM5BzWHoNgRsSaO7FvqLj9t5MVMse33HirKD9LLhMxt1DVdb3IJ8Xp3QbOYt
qo/GH41ZAAuP3oPhsTLYqMi9tDRG7tBf0rwsbi2mNlhGpPa2XTCUtHsZWpZy/YmlVDCbdEdmt2DR
hJWrZ1Fgtv2N13pf2eDiQ4tLsV/i3TgL42Sm6MUgvb1gcdtn8KRHJWqImJalV6J370iFpz1NJc+r
xa+DhN3Cb0d73LcSiq/KuJCm+CbSdXkcrWW91efi1yq1ceOYo7PvRxpQmhdtM5SsL9r0BsvS+HBl
1J2G/4fhpjtSoRCZLqwIGa4YYYZiMrX1oLEWCh5Nhx3u+epjp3+kPVNOFKu/Moi4sJrSTbYidGAL
j5Urc6WQ3x76WMEM2B3JlHLdFq+9Yr3Xh+qx1dsD++QYweHiBSaKwU0rdQwXY3nmvoXYjh5z41MY
07iTGvxhx57vE1Rx8BlzEdvj/HK68dRTrre6XuwmxWWMWcsjd0V3OxRDcyydmjEFiF88TPIEP7Me
sI3bG3YUI72NtqPq7wAPwoXxazl5y37IwYYiRJDq6oXbxFczYuZ9m7a3xh06bAtCUqa7IorwSJua
JbCz7pUwsuG2ywGwcLN6Q8xXbKo62+V4qG7Ieb3k1OP7JmKgvazsac2ye57KbGuq7FyX6rshhQKD
ZmjQmJ9rt+BCfaw6crb1St2XnfPE6h3qo0CgwgnT7yocWW4K5gXAeWI/yLY70KJfBUr1EkRYrm0K
Gdtb2A4EHVm/hENp3HsqdThLhf5J+/ZpOxAkxlTifl0gQje6NUDsH11ZSvgX3EnLHDetOE4AFEak
eWlrWZtk9lqQ6aqGINUO2GLWfg0mgSYJGymQGROBeOwrSJs8TeMgk7Z2aRCpBJaZPePwfKOh9tu7
apC8eYx4vFHR0tvLHIC5JnAwKINBD3vrIzYRqedJ9dgY80dvsnxmc6b8vCr5jFAW+DjjtMgkmGIo
6I7WnhUkCnxkp4sHw26PcevRbqK5xosh3scFEz2EyCmcGdUrkMn+mirAukd717l4bmXpXjQKa7xO
MQ7T202u5aepql5RfGR7YWvp1rZUetZdQEpseCdOlBsjwkbj+pxUe0RKXBdl5O1w+rqn8NCATj3E
FSZGluhWAt7047ygSxtrGszhquahBPyNg6X74y7JF1pI2x8BPf0JaZjPEQX6pWGW2LYmdD8vJ/VU
umsHVH+J1z9Yo9rY69BtlsjqH0rIQi8t3kgxaA+rUbLyTtjvKf2sieYe89idMoX92wX8kmm0y5v1
XU2UEylachcpm4mqBuaEnkexepdvvWXEvzwP0g7bMyjy4tyMyZfDpegP2KtQxmX6m17ywY/ISu3C
2qz6ON6zeD8Z+JvLBkmnyq1h088mM4N00yRzEcROVT3JvEx2s5xPxCe5XBzLtF0X8wNC4wjYfdaj
X87Ic2XO6U9RIv4X1ydQjgwr+wYXjYYaHef0/mQNthMo18xP2IDezyO/Lm9SIQAspVNZ7qJ+XcPE
QQ3Z5xmLxLUKjWib2uVTansHPWflVxf0fZA07DZnnN0y3/AW8xlZ1288fPRzsugSTyjL3Ap8EM/Y
3Yqz2/3S2vFNyD7w4qvTjWq/saEbt03XF5uBXhAv66wMkqnxEvjr6pN7FsgFC+DJxJ83RzCJJWsT
JP1cBar9UdIIoehvGEKj+iy+hm5+MzKLFHi82TDZS8x9puLskk7JetZbw3paYw53nHZ5WuSrQKlW
w83tvfEylOuwb5v4Kyc0J1xabT5PSzcHQzYDrpsRZUvne8541lPtBJzT0kUvCLkAO9fGvilL+5Ig
TvKSfOXTg1b2JmPdGpatvafsGtzZYBnZRN3eXEpUBj9dHaKr9Nv5Djw/nHS1M/Lfy/oyaO/Eo18l
ojRWBVpZM/+B1t66DbEWDQYdd/baFcGAmx0A69WOu0heu6wQhxjsg+fxjGBBf9KExJTfFMV3gqtQ
UFa4GDgYf98zzjQD7FoQnWqqYIQvsG8hS+Y88Walonp0suimF/a0G0EaL+T+Nhvo0ucpokK3klMS
x5z9gyBGa2ZbyMrgzZAlWGDWhfUqkpPMs+LCxz9vxWDtcYTlG62T6kl5MycVTOLbIN4sb9wayxxS
VtkY7JXjBtOYqzhUV4+yZJg2ucYx1tdDzpu4oyT5ws45jPL4pCkDknz8rqL6hrCxCFuU7hssi3CY
dvSLQjuJOt7hVssnRpx1ifjZ9OxQXIXxGWJQrKHXo71aLsrdAhjP0XbDjE0uRtNDiLxevqK3pyxw
caCQE/tUmEiF2Yi2XghDdfdz1DVb2qmCQrvp7o0Rk52UjQHKsoK8Rag7rm5X/nRWwTpXQTLPX6bD
t+M0cn7PedlpQLLNOj0usbW3Ux5CCKEC/4n8oJMR33PjQor5qfPe4FHEdbR1Bns4xlOyXFY2RVso
cbgJFC+ps9EWJiqMxeGt6e/K4W5ANL142aMaoNBUFZe/cDo7ZZFg9jU94KDQQvJO3Mqqe66omtKF
ulmpdtxgcu8cZ2xsgsrFfxbZ8NdcSHtjU0osWid2GGlaJ2VzUzEEUye5VGE8DQuLXgYIrcOL4LXy
1DKYNbn1cC0FRlttZGUt6WHoYKrJ8u3VWAbW7Q62PYz/msu8KnXKtXFlbjJxqIxM5wj06y4MSH9D
cKqNiFoOXp3KL1wRp9z2uIeHRSIEND/XJLBMvF9wvcA3a31yoMf3vSjbvRB6GvuNTt0jdXcK5gRf
TlvV3qVrx4GVP2DkNqsscDxcXnDt1jPnGVGNtZkGFFw4Q4Pasj8vN2trJ0lQYmh3ifSag4k7KA41
9HO7bKF11jEqBUfXvbuM2fun0FrkN6PbiY1WX3WsMIKAnbX2IevhLEobbLdKD0iXklfD6mHBPY75
cW6Ricg2Oxizh6f2zJdY9PGx517+4ZfbhmPloo913BFtKfLRV1F02ndCbdPAHBbJT43sg26SiRhK
smaDDC3/sjqpnZMCU0tFaMcOB4/prXbm+SVn9rwpQHeJkmyKY2Iz3AdntBiHpua7QVrShZGQtcsU
hebAQXgbeelzufbRec696j7pDPtz1LpWAZ14eAB4oglA25OXHidtDG2wRrqp2jK/FD253fqMxW6m
W+llmYbmbXBW7zgB626ZTnVUtUUfYFBjXKpZqaBcq4+4VXcyZX8A3Q1fZLXikHSZc8MDMWx1j30C
vzCtfrwChachLa13o14wWUmseHqZgeaPQyl15kxIfBeglphZ5KQdcQiRJyvX18c5ox6xC32m7qj6
hasWq3SnoB4u6tjeQfoj+nWU+zrJWX2PFsoo2OJ6i730Ek4Ypm6x0sNs2xy4FicgcuCVB5m79cEw
mu6tMqzljBiuPtXpGn0rg9EJM6Aq1m3miEryVJcVIi4G2TLFeKRZu+de6OjFOhGv30NaQ2ykerRj
VGqe6vkFXxrx4cx9RGdk93s8gYb7LpZxgLEVO7kqLXaYhmSo3z116qJu5gqjuIAuvL48LU4yAEKb
bqQuosZrjegujcZprxm6POkxSv5ltioqBKf4avgAjishBHtGDFi+OGPds5/M8wdFhx/+H8mLrEqX
6e2ajY5fjh6JFmtnMddc49CMYzcoRJxwxEh19+8Mwr+EY/w/WcD/mjHq9ev9R9bRf4/IIt2zr158
/xzIIPa9T/7X5ePr57uu/p7M+Nuf/U82g6Aq6WH1dc3IvYZx/clmABXCBNpQGJgMwg9erd3+Qgev
/qeY1TkW8DuUxjV1+y84QwMdNCSOqjAVaH2sf4XNcLx/SC4ypEHqtGvgPQila8OQ/D05qC12a1C9
oR116tFluJ3oZxxuflIs7uPlLYsBnzIKKy7oX3rXvCWJONj2ZH+sQiy7KlHfVgwEAQ92J9EEMcux
rXpvYujDZQvK572bsTC2Za7v3Ei/15cugHa9s6SDrph1fD31yW+roo3m0qO6QBaBtZo2dzd18ds0
cWtqii4KC81LH/veqW/XhFPk0C15icG8hWd3CbKUrRiycKh44G0PdatCzsMgd0mksLPbeKa8xXAI
P/na2C4oIy4Jt+wlLStGDZLWA0kZlifVc1Grl7ZcL0iuLjqY+o4pIysrDN/salOmrDmGujLDxUG6
M9e1fWsxsb448ULYcX7AtmZT9tFhUMVzH5Ou00ljk6ZYrvd8gJFSrLnLOLvt6hYFFBOHErSRmxss
vW/OYNVn2vvvJNW/W1fsGwtUMtPKV2fUQt5u/Qkq0twOsQtyUslHU2ejitWbv5RKbIt5elVwDEu8
PrV584McYTyzfnjKa+d9LZ2jVTKZNjPju4IgznSo6XkR91UanerKG/1ZxYvP/BQYvCy8G2boEkK+
okNv0mBqfiKFC1jzu9bUFl+K7qfUhRa0V0+1tWsvK39YL8rkybTZr5oSZZozWIQ5qTawZqP6xm4q
9+0pcx4So3hK1EOBSBwtTkSphS/CYzqjOC+87skxzA9U3ii7MybBcBGZ4lst9Z6RIZjPxqzXxreI
WeA0VjedMvpbh1l8MC7cs2lJJRbB+POtIuwxhnifqMJm2pqHZt3jxNciRmG46m3IrdZ38wR5OOvS
QNngtKHBhtIXFZSk1qJim6fkF5EVyJzFiCfC5NxxG2PyMLon4QrihFqoDn5gZDOr4ZPE92/snUmS
3Ei2ZbdSG0AKAAVUgakZrHfzviMnEKeTRN/3mNfKamN1wP8rP+n07y5Rw5IaZBOZEYShUzx9795z
AVg6meVlBa6eosy+RSjxBmNuCGXFJB7hzad71SGIXBlmv5sq3DdB5++HGGeAHBUdRNms6wyYd8dm
QzcLFES542EBZ9Q253BcMmz7a7P35RfTab6oUCvIBGDnxl4vqLudP+J6VjdxQwsnFTSc2PGJpjtN
vtjxmHu1XqGtV/G9tMTE+5EC9hoitA0FVJfA1qwvGhAE/tLajJV2Rz8CqyB4uNFcwf9DPsNkdo3P
79ourtLQ/1LgCfFdNDA5RMSnLjE9UC1kFmcUzh0pSRjSLu1wvmlSa9rjjfKv4npv0U+nLJoPUx5t
dLdG9JMVP7DkgDrgfmwUI2fiGr8GQMR13lzD1hivRV/sPmKRCtiuc1PoFuiJtWH44SWtSSljjdNe
qqnc27YargW1867A8O5lDQQOXJ13DIM3nYs1PwxJf5U6FhP105rF2TWL4DKJ5xd78tVlWNpMHItL
JwksOpj80TKoPWsItiPOBb9HtGCKvR7rtAIzKoxu/oUCRMazJPJeNLD8mT7wirmj6yWBOCCVZW87
dK8VOonOwqpf1jbuyQo/E9/6FeQ1h/9WvoLUB7TVkVST6j8gaB67MLyGn2HtkwnyO40jF3wNs+8U
v16vX6EI9yxDO5FXgyGVXg92IxvV87AKcsYUmrHT3PErbF72uuY8wmJyWvbTFc+KSe4UA6BkbTXD
kxPPF/EAaL+bdYjqM3sOn17dGO70RQY3x9MtjRxua6LtJQEiK/7X6JQX5s6RI9zPFNB+mtBLYERD
XQjj2lXzVz1BrCHU1ynLTqMeRJd1lscbZWcDFIfpixEpD//oRUA8Pak646sb6KvEIjgG3bCDvAID
b+YRvqLWdWHvsfoS98uOSiCVW5ddf6/7/WogcqWUX4PSyFch+uezkjs1a88jdiCae/O+orMe6s2L
U2Hbq/r7EesglMMnOGQ9+4Xxy9T1Z1rriGxSHGlBBSdZc8+BGtByW7l2pEsDDGLRKPU55vRqiDZ2
nuevqCw0uqo0lOpseIlmBBOOO98ohvAwAUATVcZPoxftya9y00NG89qMo1jJ4HEIpvgM/Wf8GlVJ
toVb9ZRLAHrF6F/L/l6zA+vYIWSmWT9FR79kijGnVXvtDCH78FBuCYAjcc4N8sMIBy9O8V1iyHY3
ucWnUMrqilEYf9o3wsgYDQQEh7i0FpX6wqiDtnNEK9+Bxd1i58OSrhALRJeRUV7jZiHbR/4Mympa
67JnU+laxyjmeabZF3lsIKw1HfXXMmKgGOGTX2t6+BCo1thVUr5OTPm2hHFYd/oihQSa1ay6X/pI
o0VDmCyiSYHL8CFdhJRdbmjkljGNjnETb+rlSXOtsHyky9+eGz/prm1dg78aZdWlXMSaYxhrl0GG
gLPokR8HgxP+hCyaXrRywr79S/OJK6fZYc1Sz9jPYVjIRR5qEKa3zRbJaGkSG+cuMtJqnsU3d5GW
pnxGKCkS9CvoTtHVMShYpKhK5d1TAPDmpa4064jv16cpz7a/WUrucSm+naUMD/KlIteX4rwx4/Q2
mX3zytG0iHa+A10mn8jJqu19F7Xl1o2Y5q1ESIKN64CF0juU1xZtzBdIqNi4mRYdrSxjS53V5mkW
04vm+u33xE2AJcVZdQ+jtoOlyD33R+adchq8igHJjR4QxTHoGdLHcfBRCTqWcaimFr5NWy1zdcbL
Z30IyxPTUobXdqVfIWQPjwFvNet6zdjAhgNz1hEV4I5OUda+2KT/+AE27hXxILBKivAK9293NcaO
nWzqSlYRDcO6vhlGV4Ma3M6rEYXbzphDWjWxtIbLxbaw0hLUI+4cBUeN/ZG7guZK/yaGUYHdwy42
XRrJ55ZomaswqV5wVvYeRorh22CbGpwhEwRUMC29sFwMsZfS/r2VcTkfgQdWt1FHSdeCjP2SVCZy
UFbFBseWNu8IxYhOKtQls4tLJDBIQJqt8D3JN8xtXnpjpNHUZq84W9baJD0ayCc11SjhzfSQt337
ADYBS8dAxuHwNc7Skzax9ZXpcECsHF91XWajiwvQ9gXgAEv714XFIILuzzeJQmTqfVGENMvn0DyW
cD5XQ40fookJPGyLG1UU3alM542VNrcdcZECv8LGaXhuU74SGByH3RCn31F50GAbVfow+f1j488d
HkvBsHwOMyYhWE3yHAAkAaFFYOTbiunjFZ7Ac5E5exTZD1WCpZLaqrobB9Lie3njhqfB5CWcffya
NsyhJs/1SwsbP+TFcps543VVtWu9xtWcUIcOvldF1PiRlhbrRmjFg60hLKVjZJnTAWnVqtQVsXhl
tPO16HYIGKhiumDQyA4/i/zHeQaApUrCx+NJZkc1dgwHusK9GQNkJNL0d1aib/AlPgpZVxdqYK0s
UafEqy6fntlUPPORPmHtpfvb2nvT+VkB3b8iiIhBXwEjYuDvfdFyJo8jMzvAVw1738mrZfvKIHw+
du79mAQXzL+3CAKajTs2sAA1XKyRTSbPrzE5EosZAXHSPI2kQa4jasG0cT32ddcmg2BPZ0uTFdUC
jjyqlogZu/KjH+6AjxdT57lql49L+2iElXYhnOSMMXredIuRMg7OdvMgGAgz1ejPeptcgF8/CljO
63nJISTt685dmLVue5wqdhmqAEBnuEfiBvk+6i2Npx9px+R8GMevdLgj5ofzyUi1BcAMWNPhMepa
N98Q+oSPNWMOQvfgaPXU3ny7tICRLC/xBocnRJN65MPAH6GB1h5raeB0l5dNyuGt+aqZkRHjWT3r
brsNbMw7+CzFRT1VDI3/f/OgnRZrBjYMC6PgR+2DEynP/R92w3//Q//ZNzD+tfg5SNVwdKFwCNIC
+HffAC8CiC3yT0wDW8UflsPFaSH0X1ZEaUv8Hv+nb7BYDpUUrsDVQb/QMv5J48AwaDT8AbrH1IGl
Ubd1Cf9CsrXndH/3HKaxH2ezTHJG6FV9C5NuPmpdExwqcArgP9kiE1Ic5mgrg6nQ0XQ36aOyy+9B
kX7tJ3E0u/aFOtrd2OhYcR+WRO4WvaCbi5WMqZJgDEbpQvOXD4LZvATROGwnxbfDmCaGHQyUtGq4
CmL2hiL3HwfVe4Gkhs2b7EYzRLQPHdhTA3ueaRHt6IFxBTTuOtMngET9oo7TjLNTR+ZdPRwLxzjS
gwyOtRY+jFH7w/z17cIYckkoGbFP9Ng9v2vUShr0UykbOozh/jfDHciGqC4JsbsYVfKMo4b3LgtO
WBWE12bdwSiR5vRucuHj0Vx3srw1dTPb5XEK6Ys4qv0wp5fsos2Dr6UnpYoLNN8nRUvpHEX2TUdJ
lc++gywBt9+E23tbJfFVrE3phnmsvyFP/DrThHa0+GB39bSPe2h4MOjznRtnGydpdqpQ4I2rBuh1
wMbWlI9to6/m2gXZQ7xTjActdinmRyHugmC8rMqexaC41cl1r7pyzxadGq0+RCPVQSkOwIIuel2Q
O9pdDHz8RsB+fkZ7M4sZKMflfZowncor9eA2GcA6Qqkm5RZrmgakD0hjh0LzwSQWjD2Xtie/PT9P
lpVuYpRSuN0YLAl+zMDsr6YfrOZdudQySR6ah7Aqqaua+ZCH/l1GSyXPYOxYCcFa2A29vMHtblv1
Jsa9ozIotRMABVgFB+gCe+TK+8qW5yh1tlES73K8mh70PoSFSXMqq+A0kDy11mJYLRo7ccrA4tkw
2IUkeduCPK3WIBO31M0/IOU0qO38zdwnFNwV2+0uUpBNulcQJRfxUrMZDXTrxFTrMkt2VoXOo0DW
oZvQ0eD37uOqj9c6VV6qT18x3uzQxzTbqcsvEMs9ak1yncnuiqrTS5r+HuU20JjUw/xIx4FiywTQ
S0zxLirB0UboR73Bcr5VRLEBerfIWDUZeBg5Gv8Bch/xe8R46nvfaG/H3jzoQl6IYjwgXEfSNbGf
STo0SSXxcluen0c/V5eUiOyNOnlrODknMhQXQCyDDeycPRRJIMbsgqcZ8Gj0q87tXC+DDwSyO9uU
VnBX5sk2KIuNmvynAaUIl6L9VkWYWufw1TK1xynPq6MILKIZrNdZqZe6aU+ByWhex1mJdv3eXPrf
nYzu6CUSX2ZcCNr4AtUEiWN781ebfFq8OtEuhrlW5+VOJeONqyGGcib3okjHh7CKb4LK3ADguavM
4Kak3U4piUUTWuPSh3dlfm/GpG76ibF10mkndTDmVuo+CcjlHe4lq/Ff5qV7P4vqpkbXVfrtuYWp
O8cgS/QY7D1eYiiXi9aeEWtZfFdteoid72bKp1dvijtIz0e2NeBulhlBXXf91slZJBYZtr0MENKh
zpm5Wq8OSMiDslS2LcdHoQcnPyg8nNZsJOAYo7g37/kLAFCd2kwNaMHZ/MIj6rMJNy8zZWWbuMIL
bLDgVJp2ZM+yBbeaXlWxkR9kbW9l0d1XjDeQy1z1ADvX9djskgKVSKu3mecbur2DhBUwRg8fYMhT
McPVSNwn6gDPMYtzj6fUc/poD8Al8Vz56OYPofNA3UgE6gLXMkLmb4O46aOWxX+mlmC3no3mY1LX
4It9r3Gm14JaG4oeM/ypAsfSuPG+YeizMRBntgGmojG61OOR5GYLNBq0g5OQ6pzRnStQaK4Fry6i
89kzHfPBVvm1snnZmHrzlqDvh/bTSnRAsA677kuk7FsrnemzYF8T8tq0uqduGSH5glaSHwAHJLb6
QPfuMpxEvC7n/ntTiBIcQyZWoohvurH/mi2DqKFh/13XzkM95ERrIOuefCbE0s5eBrTMKzIEbopK
32ZEV6C5ZskFVvQ0dPxVYwWMYPMiovR02d7kNISwDwx6fs1SAP5UG57kMgvrx/CxsfJvMpAXIHVf
oVBcB1n6zHJ+qH39kPbuDIh3mZ93j3rd7c0O+Lff1QcKR95mJklU2uY2LZnt8u2gVpWIuSrRQ92c
xiM7t2+ahFEvQ/b5sxpwG7XnyXRel9h3j24V7Z5aPOYyU4Rmpu3Ghzg7DhZfJkRfRuD+HAwH34GZ
dazyBtHQOUDcWMn+oqiCr+OgPztxepwtYiEh/az4uGFQcdUrnvYTOehXkcBTPC+xESWeL7qLyNZV
kD/lRlxtZRBdR2J6zHTtR2+ENB+H9mBNxm27BFvWUkHcVDeDSs4WNr4MyilN4SXHS60clGQQEnCE
4UZom/GE4SaCRar2xYB9Wlumm9mIK0TRFe7w0A/0PlaxML+r2Lzmdj6wcNUXSVLuE+iYdOdJdcHa
f6sGUMuOBsyc8DZS3SXKvG78QSj1HaThYk0WK8K98pJPR0I+CUL5ydc3NQPArG2ovs1iG2nTTQrb
bDU0TrW1iuTacKxjVjo3UZHYPLqdgWCLLuFsMfmNhuBbM4Ig6124W1by2pjOEWsT8DNCEc5UNCCT
XDLfaV0zEwV83s4NKvFh2hRhHa3KqLiNyuzZAO/Lxz3d930O1MBNyg3IgY1j9EhkKLva7sJMgWnR
k9BcsS/mKgXXJH6CcNlotXPqnXA+ZGXGu0WKjGX1vScCgxa12RnnqPwimVB3M/slJtbEnhxaW79M
WncXtkPlue08rpQxszw02yGbtuky5kbwdbABAq6NZP4aSefbZMDWVkHnrDpbv5pUvHORdBU+90ka
ZIwTME3/PeaWJC+NaYUnMY0nplKEEbj9rUDwDCUm24kSvH48NTzOubjATmqtLa0UK7dj/D4WWb/L
f43kM/sFQ27qtdFwJohGh7lGeyERJN/gT1hbPWo2eIAPtpMdpip/RYxqrGs3OgMGAMOVDRCg24gI
1XzYGm1Iyrad3GuRfmGiut2xkHUbv7dQlY6oBIIC1RfKHrosSKe2NbhjAD1M31vbuoDehqm+YdWI
jePU1z4M+uBpWKQH81SJHZpogquQtKDi1oNtaLPjY6COLCNE02dZYK5jmIk0OHJlvhgl8ln0e+W2
mdpL1rlTL/oLVvKJJTE6Kyd/UQyC2cfD8SYvQMNISr3VEsKjY37S2pbtcRLliAVGrEgNJmGoyZvU
dh5ac7qVXfRlmKezmUWwQeIX1al2VStsnggM+o0ZMsOzW8IAJhfwuaxKSgEfL4WeL7SCQP0oRSc3
rIvIFpMJrh1ojipe9J4Ij3191fTDlWYKYBOVuGnHRapDW2KoF2MjrVRnBD6EzOkOziua0vaUmeLI
OIAuUie+l8oyTmoc7ubSeWgsZ1NrDnk7lruGHr3YcLcYwbahLLGT2lmBZIFQjF5TG1R5DEmcAgtw
noyASrHAkQPEojMNX6Y2WHeW8lehO1xMte6vWExroLa9F8lpsZ/4twMsOopk1FZuHb8kY3dhGDTx
xaJxmc3hUip+RINJZC3CpRMZ5PtER8iZVN0NTx87dd/83lbFg+/ncL1o2mZiQ8ZAu7bQzziO49Pl
re5JuCmX1IxTY07PRKyw+SEYZEWb49706wtsGvd4dq4AJ982eXfiGc64rcO94SzjEcP+1qCpa3XU
1IE2HkWc7id7OFmhOASSAVjfxlRcyt5MMQUVwpjrPsWuhfiVEOkKPDTF8FymSEBj9yqw2wyJVI+k
tEjW5qITmpDAATexPY3G8zpJ/L2t0Tgp3UPbBD99EXY7G0hXylcF8mdOPi/2/yobnhIniHcpsqhO
SzZ27R4IsXEudKfNdrAxu2MSykuE7OmGq7diLdoGSXym2c8MxkXNHi7yGVYdHXMHALd2T6hAv5Wa
vmgHXbTYemgvlrFhTVBHt586poDk2qTHKWx1YoAxmgtUuzMmAb8ioUzQu6oi96XvKFybtKXAdRtP
KftYdsyhoKBp2wj9N2UKxlQ7YlRJ6kS9bloEsfT1t46FeU8fpucmLbGr6PZ1SLoHCeAxwy6TXSgN
JtFm+B2jR6fKT5HviI1fCEVzJnkhuTzm6itnTTjDdqwJVGBERhnYw3oXeb2NNaabWowCrKrT6x50
HSnHYE2NoYpu6jD+ZpjhfCIk4JjZIlj3FUviKLSdVQT1Dm8zSibJdpS4nksRZtdhaL+0di1Qt8WI
DEniq+piu3DDQJKu6sG+UZB4k9m5RDVIvdXyh2A7gJe20Z3i2URBxMYvYAgf0juLbTenep6+yh7/
fxY98Lq+Ij24YqbN/qKGr+dM9Xe3RC2kzeGdzF8nkT5JUWfbWmRbi9qaHSyesWnhRrbgsrZJMhtf
Q4MUNycsYV8a5sSDiH0VAm16YbrGiwGUf+0b/FMZgED6LuFdu0xkkG/MDE8cTyap7kGPZAPh0sSP
DRBikVfKC6QAz3GIJJ1aIcUVmBt4wqP8fsYLyzaEZi9RFIJBvUHyGr6p706xmSdG5PgOfEHIWHtd
9gvDtUQOx6Au7JNbKa7cPAaruiDSTYV6amoOZTkdcfAepU7TGxsstkMU6jRcT67OwM4w6+c8IOSC
DgGLYoeiSRIqxxfdumn153Go/INZWtucTe6ciYPMMSJZTvU0EppN6sP8WClJFYMdg9XbH6bLohH1
1lcCa6G9RIXs3DyjVTrc5ImP4LGNLol1O5EAc9ZtcW4pwUKZP+C6ugcneocf99EYjH0ThqBijQYx
qYU7bLqnjQAdwG2uiTo3qExMqiBzACFofvGL1lgRPliz2e2e4/iSyetDndm6F4RNgkNh+l7PDFIa
tqYWFZg/LNt4mt1J2WG5sENj7c/SXNvluE5rjBe6yI/4qfGqAclZQQwEMYcVG0o7IdSvwnwaWBD7
ubqJ+inc9UH6fMqke2bwfu57lGYjWga996/Cuk8PZIMcc45TZ5NYg9r40ajqotQdxsi425bRhW7T
eIYrbCkUFTJ6njNcw9d2+WK5pKq0SQ5Mtt+2JTUJ09911yBmRA92yFpUCJ2C1Fzcjl2HxjcChAXc
7W4SSjvp+DW91p6SbdX31PpKv5yUdU9KJA1hmrMZf8NqQhqyX4j38BZTUXy3Z/IqVD5f4nEA/8Eg
oKvLvS6NyxKHmOH3e1k398gL6m0+vdix/aIqpQ7J+DNOx0NMJyHLddCG3XxpE+SE0vu7wS96shCF
67rznFdzse/a5HvhcxZOP/WXE6SjlYW61JQhyW0VERttFJub1AXVWLq+sYXh7wXMgdlmoZKQ0loP
RaftDPp8gq77GlcpqKk8Mn/WC4Z2bBdtjdn6OxN357m3He1oNyo+yVaALDFoAwxmkniWD6i06ey7
f95b/n8TZacsSgegcg6dX9xKwvq4z/y//mf6kn//H4dm+Y/md37Qu3/Qv3vPZFU7hkMkhUtctfi3
Zs1w/yUMofOpkhjqLURy/9asSX3B3Tm2hPFjGIYwkbP9Z+/Zdv/lKNMwYKEJW5KJLP5J7/ltpCsh
4rS/OT4KOeUab6OArZosiKgHFGwWIwkDXTfQOZDHKq57mgVy3P7Wl38nVfu9w9Hn5kpjTyaA9U2g
aysry7HdcPZitlubsuCL2i9+1Jp5Kw04U/3HWASJY/CjeOd4S9/89wDZ5fRA+bgCoiCBrtab4yUN
keeVzSdLafzbMBjtGcBKd62njLSmpkkR9hRTe3ABNWxdtr37j8/3DaxJX47vEiRrKX4BkkVu4+99
/STrIsMpMbPCNZWHSoc7mcd2uvv4KG+mB8tRTIJQ8ZIrHWHgX0epkW2YGLE9sxxyBuVNsQVTXa4z
PZo2Hx/qnQtKneXwyFBiUjC/GVTUZRM7opywhFlIYFpXI2nPrlxqkSLdG2RYrm3XtTftoM2LFr/4
5EwX+NbbG2oyp4E0jbGBV2S54L/BGS0HKFJl06qqsMMDf0HlzATbAUaddLxsaKThFVQYBFidqzI+
Z4CyqQUKqOmrXKvCOwKWMF4liZUQGVeE8TrosWx6WacF1zAHpu+R36lXUMrRZ8+i8d5tQrpmmsx4
mB7Zb8CSscscmih2Hn7yUjcyhPJfdW2wcWNHu85G3VmNunb2c98AMRHXKwlA7sDDne+bQsNE6oYR
81pa8Bo+18PH93V5EN+8KCaB98qQNKtBv775bWPktHnpE16tGewNhkqVuwD9FE2bfh01lF5VhM+3
rszxkyzrd1YEDmwbwBuBp7Ea/3lDC9h+uB/E7AHl7baqxZJfYcImM2z8rvfNf3zK/tv14K9bwLmB
9wLqZrt8gcWb02yyYnC1ZLRQIg022Qa1e81OD8GXSTvv4yv616u/HMoyeEht6Zjy7UuJ1bipjAY5
ZVHCDPId5Ip9lX1yPoui+I/bxkFMdMu61BVoaZMvyO+vA2ElQAlCIFwkDPqryWirTWyxK8CQiMCo
ntfzrLpPloC/7thyTIsZKguBrpRY/v/fXkHN6Mger2Pb6wt/uB7ytDr3Fq4mN6lR7OdGc//xhfxF
tPvrJG2WN9dVJmjWN+98lnSjVUkOGGVgslNGIUjFgsgzLCfy2in50vTBeOpk1d5lvFT7jMHVhtim
5JPF/P0fwsOj0JNLEJHL0/XbmbPzzXDFa5YHv3/e06aozthHBUwESFIZs0mGthqT/oZYSHbB1aFO
hhxGLB/Vjy/J37edmTgEQhoOjm3wzv75Q2RZliH+E9srK7QkEkr8rrBwUFt4qRFGlauEpMPPlt6/
lgjJQQEYLhJ68IjqzX3Hns+Ehzm2Z2oMWohmh+aFghQH9YTPMwYOQyosgd/Lb3DwEGUoTxLbcrci
nOFYEJK274dK91AUkpNW1SdaCsIDBtx+8sC8c3UIp5cO7ze3yVFvlpSusnKJC1L3iA27lRJHeSD8
7DYt5ZeijejnVqkTfnLMv75LWA8sPsS/Lg6izzcvIil4ge/oBsD5pKpOqOo0dkFAVkga9u/JHHgt
tIWr7lSkx1tF9slas7gp3qwDHH5ZaXgmhMRy9+aBMItwygFkYClqFJcZOICdlRZZT5blNanotlGq
EfpFwCkghSLz2tgqdpMOmYXdh72xx8ZEno5/qx74kCdF2W0kxEfA3lBWPn54371UCkcILxDYMXu5
fb+9RdNUlLR6Zt1jVMCsaNBqNtD0ZrEJl15SRIcqcNaEmPygVExOHx/73evk8ljwvbEd1uY/j60i
NyLrhdvUtk13ifce6Ps41ccSZ9IqIFt+G/AhvB/tUnxy1n9/ebhDvx35zdvTMD4y2wrHYIdybeMI
yrMu7+ONxq7z43N87/HnI4eMxKLsZGPz5zlWBRTaau50DylWu6nqknJiJJ8hMIxwZ5smUlhztj55
At+7qb8f9M3pAY5yW0J9iH91YNwYVqn2uZ+/zrp1LeknMzaiFYreX+HJLv9pCcG7Zws8PJQPtgJq
/OcJd51qICnwvhdgCwnwqeoLewHqJjn4xJyshk8eovdupY3oR1K1cOC3Yh2GIqTiEDvmWRmRICrx
k52fyG+KkvWT7cs7XxxObdkdGrpu8nq/2b9oGJ0JR6Hxk2dZ60VJgIE175kONYwD3Qn9YoVDFZFC
n3ujtkS4uIyycx2V5McPlWFxEf/8CPNL8FxJ3VGGYvf250W2LZ1xcUi+b+1gGQZIZK9x0SK3z5N0
o4rSudK6vlwj0rE2c053n1E0apWpCa9EgmSJ9sV4LNgpHz75YcslePvDpISKay3BPLB2//xh4dRZ
BCFAYCKDcCG0m9D+yhtkRiY5LTNqjikb4HQQ2APIxV+Tw1QzXWAJzA0xbD7+Me+9elLZ6NUMimnH
eHO7zLSTQGh7wxtQrm8ptgM60WW0jydN3YSZG1z5edZ88pC89+qxFkvLod8kbGu5c7+tp7LrQ9gz
huFlsWRHAU58L7PprLWwa4jCija5jQi7qztSbqo22X18ysZy499efzIPGZApCkKAxH8e3olmtiQO
bwPJmvJgsju8MHRNbq0B8aOGeXdDLDwCpmWPhhugxsrgj5f8bTOuTZf5oigJ1itTeZCNVTICJ0Tj
45/43vuqbKQWvEpsbt5eoCyR9RgGnYGTNAdlruJoa4EW3TZ26159fKj3LoaDZMNdDsYa8WbtNZWU
TZpAPCVU0v7Ru6m+TlXariskctuJrKlPHri/v2fo22wKM8VLaTu/HIm/3fuB1X9KpDJwgIeoVhjd
IDXOx4OPDwhFjnFGkLNOGyN4/Pg8/14NOO5SGXBFXfZty+/67biAbCV9Tzaq9mRGt2CWinXvCOeT
Z+vvJ5ujoNq0BM5KCsE3a45JQiIgHtuA5mWrawcDx9oVXbIOU6s9+Al+QoT0Gapq/7szOs4ny/zf
93I5OrU+hR011dt7SVRPNhQ619bVQpeq1Ta9kAnbQ4pqD75orH3yHv+9eJioUBXtERo5kn/785qi
u7ZdYJrkeRYU01VFDJANsY0qO4s9vHMBiIDI2v/zG0nncdlM0JD7K+xC+GadxctB9dwazgFVm9eQ
3fOP30CWBkNn08i7wVdT/HlqHeMzh0kqnja2CBsSgZFbQcJi5guq7eMT+vtlXw6lTFDVSz3w9osJ
Pj+CLssJEcwzeUaGUYfAstbrin/ezOTDTAvKNgQvOnGpyw397SVoAlALVor5rydCYzukybew9wOm
2S0NsAlD0//FmYElJ+oE0bEw37wNs/Tnlmh7RAwxjI2mYgtqutgjTSA2nxzqnbrDRIvM7ZJs9IR4
+ywCF05qYfemR3Jmsh38ot+EKHa80XDwDA4ZRgwM1zBXi9LD1kLieTmZJFxqevbJW/HpT3m7pGpl
5WYt1Jhm0Duvd0pnTfZMthWtPq0dLScyNUAYyOcxenYoFLwyG1HH1rX9yUV57/0khJZmPB0X+kdv
HmKi6UB354mB5cSM906MQcLE7sRociEcwr1CWvfxHX9vBeLDbkj+ZbO8vzl1LTDaEg8Pp4R4fJPE
0tw0Ari4XoZ3fgIz5uPDvXeCjM1t1+FLApf2zfPsTAmjJCK+vG6KooPQR7LVUh9KVZff2Iu3iVCM
8JPb+94HjBqaZiheVaimby5qJA2UyL61fEgmoIvg/44mWOJdIaz6huFEv2JQoO9kBbLi47N99+JK
tXxddEo18eYTVoWiswjsMr24REpQIPbeZIORI1Itwg0387N36r2FafEfGPgNLOq0Nz2boR1ja9C4
uoIImY3IOibXdh5uDcWz/fGpiXfuJBsGKgKE7XRrnDfnJnzdRBIZ8c402ngu2wpRx5LFWEfIiquw
JranRD+WH9zUcNG/6e4FFI8H3SkJ3gPsgQRlcG5kMMAw5xNIdiEsjxmWgJjHeD+Yqb/T00J6vYge
dD/AxMvM+cFEh3CKSpAodgvKLtedYedj4IYe7TIraGgWaRDED1EcqkNmzvXJHhxkrgqFXyCMbvvx
VXjnghvAIEhycnRLmW+3aWj0zGQeebTCIUs8WZrNDV2OYhNWwfzJm2O8e8H/61hvG3JJlOllEJps
QvB0XWTu1IE9AxwfZbI6jChvPXdu2i0RL9bWRyi7BY4GoSdOUDY3QGDjitQgYPr1uq97oJkAr/md
vfzkkrzzzHNJIJQJLopNWsmfXyzoz3VSluyVBp7TI06nezKAkseW4Rnr+zxH//wdY/Sp89Fna4ZP
5s3xlApQxC8FnNv1/g3z+Xbf+K69rTtCF6xqSD65D+/ecjqTNm0PzlJf/v/fvshaQHB8KzXDa2oj
OMdTijaGpjIoZ0CCHz9dvxbfP/c9zKGwxi0tUbZf9ptyTbPiQYuXNktWZy0Zij4Wu3AW2i2YeGb2
RRJG18mo1LXb6rfkQPceRteIzHfNvYzSqnwuDRzVlfkj7hrjXI8uXsussdAChIAReUyIJBTHshwJ
FPaLkM5Y2WIc12tPGwmDXLPFHEEvZSNTGt8vBxs8l9/DidDyGVhmVapH7LQmBt3Qt4/QgqEiGFrm
YHaYm+F6dKP66KY52HsURt1dpeiWrOiYqsuAmnwRyKThVZqaqb4CqC9f7FSMxITZgmDbwS7SamcA
7bO3oYINgWPeQHJqE3OFcFEl7RfXTxN820XHbAJT564in+9JC4Xz5AztgMXJ7C5VLqfnzMzQ+rOM
1duSCGaTb3prPmXselIomjZJHlidG4GJMG6/Dujx7wj4NrZYkfjHGiO14Cap8os7RYiaO2q91UAi
NP0gxKi5MU75upUCX3GGduZ7YHdRuqJf7+twqS1e04bNxw4nDzLOjx+Q95YE9kY6e0FHqL9HM9QQ
pDsQQUqrdaH7yecq7aKN6CoE/1i9gPQhVv34mO89/xD1eN0IB9I5wP9m77x2I8eydP0qjblngm7T
ADNzQYZRhEzKpaTUDaF09HbTP/18VHb3kSKjFaca52IuDlBVSECVottm7bX+9f3vx3+I2Z2TC65p
AEnfoWMFICKjaS1HaFP/xqUMMh1oLsk1agcbt8Dq2tH7dnFYZSkpKlVu6U8rn+aZj/PxpY6kGBC/
sWbRZ0fRied7/1j64lLeVT3UFDe1V4bbinM1j8Cmhu4FxlsdPd50RiFBqjfuFGrrxphcH+2g2KNK
K3zMs4d1nRnzbpiBiAd6524/vsNj3xqgsLmoDMiCuMu6+2bdmR056jQDqKsgzEuk27AHyX4Dxm5b
gJ1BOlz0iX0iODySkdMX2QhWDOgK6MU++NhDZ2KmBGgXsw/gWB5t+MoaOEhDn2Bffc8XX2Kvwqb3
i3AwyKGZYgy/9IkzPkxTHtwNNeJSL4ZVfw3ORytO3J2+fP+D5VHXSBUS2RFbUVl+/0pyOqrqSgsg
5GHGieKvR/dFy1YzwjEzRue8GzTtKeU0D1dcN9BF0EGbXEWGgWaeNF/8VCBFhLZZ5BdhjNOsRye0
egUPDDatbcuvkSncG5qfYghxBCrfakXaX8YqNn90xtRYJx7nyMapU39UEciQijAWhNTbD4zkrZJF
PpJjgxe/sePpWVad6Y8O9FdXCv2vjyddp5QEhk5fwFUHOTXeM0jAfObTShXRuD3WSPpVcKpBZF1j
tbCYhTCtPx7ERxYPsqcUdME0kxFwDzbPZnb6GssnTht1HJKvLSUAdRfRMaryE5d6TYQejg5OlYgN
2D9ZRZbR82bCIITFjDLmAZHEwCickB8GDluHPaB8NBQ9WNklpCp3mDlp5s45XTDFRqmnBKozHo4f
P/iRNNPriY5DHYpmGoHf30wigeMHIiNQLNyaNYZmHpjD876KC7w41KGgcQMVKmI+lK4iaU9c/k9d
iMXYUm2VN4ESQhj6++sPdiL0NiKBa9CP8yPH2PduNmcB6W5I6e4Uxk3aOqS2Uxo9HcxG7qq5omTV
LljlyBo8wKkj8mmLU4xUpxOL77GRz/R9ldsgZzgcivMIqhvqIV4Sea3hBJJcms24xRkg2mdhMp3Y
wI6d9lHE4bJHyWNpyT5YNuhlNUAbk1MZZVCtqJfpiFrxqcBqW0J9XrTG5JE8uzXoItZXNEyZyB71
8MTutszng/GJUGcRjJFvQe5w8El0QZ8xLQP4CC0zHMYtDspDr5/95YFncEJhVwM/aiODef/hLRvH
DZkNOnAeS7spJx23gpA2s6xvxw2ar2IFPLTZFaBAd109ZCce8si4J5tBBZ5QhM6+w6IxlaIo6+mY
AbFNVi6Yx3lVqCWckyBPNyaOHSsXUw5/6ZioIlu5/vjhjw37JbPE0cygeoek7P3T4zllq3FHpi5G
rOxldWadd2q/kO21fNP2znS2VAVIR47OGhtuOCp2Akg54GiZDFYE8iZDLhuLW6caqhOvZhlmh9+f
XYZtlew2gdTBAhy7/YzK39BXk01/SjTr2nVDeLKDmcSANOhUmOb5VIbg2EWpoiCAZPiTAj5YFAG+
IIWysG0JwbI3TXpldMW8ifHJO8u62T6f2lNFveU3Hj4mYS5rHuczjTT3+0+QmO5iE8cV3cGg8Rax
/UZHVr8actAhkR0ZS3kRkzvaG7Yz+IylY2W8T93mJVvU5IoAmf7xqDiy3BhYCJCMRlxok/V6f0cZ
3q5dCXcFHXSMw5RtdVulr77IqsFwJ4cd/vHljux5HIcx7bQ4F5MyPkjKpJjOBwaucatYw3chqQRn
pI5Y0nI759Qyv/yuw5eNXpe0jIvcFr3W+0cTzLcsdDNjRfm4PYfMSM0kahN/GDXg0D0NFuUA/ytp
FLLV0Gh3FX0EJ1bzY0OMiAzdJi8Y6cXBHh+HQspC5R5memGZ9yXWN7P9paAxhm63BFeDpPz28Ss+
ekmUSosuhQl1mPdKtLgcgbqzyM1Re1VoA7YqQYOyBL+nFaKWCZvSgb6gj696dHVhZVmEoiiAEau+
f9tlY8ZNqgUMpNQIdnVGryb9ZNZ5HUzz1qlpuUj70lnDHMQiOaD1bzMjpMO9osDmb4KkoeJRsB5o
jaaViw/08e0dG+bs9ix87PyI0M33d9dms2NK+nxWtOKiBnFBXtlVMHqQF8UafpV7aqYvv/Bw8CFa
g4ICCI+ExcGCxlCQ5rx4FvEVHBj35AWsREs3YH+rbWBUP7FuGvcpTM3PVVrKHSagrl/1TgG2WAzY
Xoce0eGw+/g1HJt+lBiwWqcwtFS+3r8GUQ1dwaEYOSaiRWhfyMdkNq1a2yhOvPBjo5D4DpGpjS4G
Pfj7K4WuxKcRrd6qVkL7wjYxPOzDefF2G7Fap9H2HF+JU5qfYxdFyUOtZtFmmYf7e4JEOQ7N1lzR
hzesMa3bYrSdblxN05FRlPdIlO7/+gtF9wbQhAwfY/9gXI1anyVFk2DxGdqZP9Qm9W5ZQ4uQ8Xxi
6TyiOSNiodYm6O/kmHJ4Ko+NKBTw3XA6SFXj2QqBGAjVPe+SEFPdqmNhy914HXHk3EKe0P2R5DEm
uJO6cUTXnpsJTFYE8dWuIrDFAB1D9KInNz2V0Yml91igQ0CJAt+lsYft/P3HT0IZpqlsIS4ok01Z
PHwpOq3ZR01T03+WpvtOzL2nlRHEU50M1MffZMlOHE49xLKuabP6m/ZhHhqWZdGFJWSO0Jmwc21Z
c0EM9HQ4yWpLdpG+sRyMqDNO/8bscjlbMQQprFA0fP/Y0UCySwQZF46goTWqE9LVC4OCg0P771wK
EB5MZNy9ACC/v5SJk0oU1Ix0GUC1d9Qe8FqkT2unhpT18et8rT3+8T5dkrs8EX0Phyt75GR0O4zk
FUscLa80Wt4Qp8t57eJfEzlFfYlrabKvx/o7FTWdCEaA+4Djvs1mHV1hh52Oom5dKWm3LQx6CFh3
taxR4cY6KvqgbDgP2S62oZWrNIcHA5jW2jzxFMeWBmDRnDfpBlDN1/TJmwPw1CjZHCa9udTdx00E
H2dtFGa9r+268btQ9oQFAHk+fnXakRAEkeoikiJDuCjm3n8mQ5m6tJADrw4Xz/OUlcvLAzQjo13G
q4aC6srIzIcux5W4LHGB6EvAdB/fw7LQHnw9FidhsylzA7Z5kMuLqHYFqc1IqRT4ERr65c+VY3+N
RzrhP77S8acVLgshhbClzPf+acnsumMS6CaGZj3aW1xfyDCPv9JicDZWWrZbiFGdr+YTJ29LUfwR
N/gT8+JYooOjPckU1eKc98dgxRCo7yC2mCuaOSBta1jH2ThteL0YhjNGnwOSCR8/3IiUi7IlfQ+V
00Xt5wbQ/rCGPfFKlg/8x9tfxpwjTGRDhxtumU+REqecmaNyAA3c2nR3aKVC+2ArVgVxgCf6HgQY
Edt6IOe6ywyDLlTYav7E3nriCx2JgtAYqGzI7CHcz8GmHOPUprSqagJEdbrzWWOBmqdSuRRKD3Sq
1E6Is44NPUQoSymK1oBXCNzbpFMZZUKEIVRphcopIF8l3SURtpUdOYATL/ropSizLdU2nUl+8GQy
tKdi0BtzBeeARURELL0C9DQo6FNDbFlaDz/p0iL4j0stL/nNSlIM2UR9iAmVLPYdKq3Sa13CCzkx
cpZ4+Y/LLBmZV9GLqh5MJhvXSgn/Bb5UMeFDSCLIR/GTehJJ4E72Kaskblc7NQSV5sAUgXVNqjnu
UFvifxTh2wFh4cQ9LUHrH/fEuLEpqpMJPxQPRGMj63HZ4CyqRQh/UQ5GRkXKQG/qjY7h9Pc4mEzo
nsV8OdCGsxjDRNtkaPX1x3dybCCTz6cZg2WG6bW8vDffQEz0ezXlMq2SiibrvE4uOVFnHoxniy0k
FafC+WPzmDYUzsdLbs40Di5YGSIQ9UhzUaVem3h9e6IYn0NlwCuRlmLqDvkMfkCkzjrGcPdyaCJ3
E48yfYiaIToxrY4+PJ05CEZeyxEHKzpwHOj6pWQAzh0mLQH+nTKr61Ut7XIjIrvLTnz3I3snZSAK
H0sDwXKSfv+2K1zgsraGCMiJDVu9AZCRrOYU04LyK9nBZNVGfX3imscm9KsAWyMjyHA6mNDK1JcV
EEpjpeIBss+zYsC3DVaFHdendunXfelwWNPmxArNbCUVenAtGPzhoGBpDU1vFmuVriNKwpiesH41
Xl+EcmWV5KjByLsrmC26n3W5tpgJKpsGgx5QAEO41lPMVEVbVTvAcPmFY9IA6VAe2uBYpKwoyoNs
we39bIjEBPF+AAJhZuW2FnnkF6PhbCLFrj9ntFJuorjQ0arYp5JsRwJjyJtL9/VSJf3jTDabkPA6
sPEIHvN4BVfdXelRZG3ho2ETmbWkmXEc3jXd3J5YzY4NWWJxWlEdihCsz+9HEG1LrtOY0IY6x5Zb
8CTyOrSUBcSUBJxOVPXfmCImyWzVoERIMfjgeoCC7Vg3oXZH0p58PR7BqZXgm0UVaMDSDevs4/Xo
2Jt9e72DKWlU6iwi5NS0H3Ugf/oG+2MlukCM0+6kOaRXXQOcG/Znc/XxhZeT1OHQXXJp/AseFXHV
+xcbiYQymYoAA31w+ssRhbOHgcOJYJ7AgUHIvswZTX5c2+FmSNxTmq5jleLFGcVE7bNoog91yUrT
KHnKyWE1J53rqUEZfw0Iw/dl5o67CJMpv5V6e5aP+HsOZqufYdBXv4BuqvZ20Vy4XagtxGPbH4Ym
u+rjtDjxZY7e4dJly1mJpD+v6f0bSrAc7swJF9fZREVo9cUPY6w5KNlCbutFAF/ZzuAFE/BPoGj6
xmmpPdBcrV5I3Wq8AaLX5VBXxpUaAl/uCbTvPv6Ex0owpk08RknC4EYPdY6aVPA75qoUVzD0hB6b
mesy13/EQNQ3Q1PNsGhr5zELU2tjKKSBLdvKPqtB1JzYVY8NJho+XSr/Kovh4Too0lZrx4XaZWoc
28GXpX6upObOmYNwb3WWte168+tMBLmJp5Hq4ccv4tiS//byB4FVHolmwliTUtQozS8BWQoaW0if
QYtRv3x8qVex4eG8oT/odW3AweiwiSLuE9UVUYkwKw311aBP4MgxFF81pih3Hd0rt6GjywvobAVx
TjJtQ7WIdpXDrjcWgbjlNPMj15M7l+PkHq2mWAlttJ+IC5HrFoq4ogQEAT+zkMwnVgC0x8DZdUjb
i6ibta8w97W1VsCdSsqFxi3Scju6PaodPSwuAqqjG2AJzgbwtXEhKEXvRafXmy7Tu7WuAYT6+HW8
ltcOX4dDlppGf3QffwhfeRdmoXVoJdmsupsootmXxj0bCXAY+EABjIu+6uy9nk/1JWZs1Qae0XA+
x63lY7Yzfy5tbGopL2EWWtv2qoPe8lAPlv457Kpia1hJwTRPpp9ziqRW9PapwsqxoUMTiLbEROzk
h3JAclGDpueQPduAW5/yCANM1Uq3lDyaE1vLsl788aqoHdOUjcyRJun36wlQ8d7peqpoU57iRYfq
xVOSLr+qyOR70OGL1US/7uXHH+jo87FCaGQAbd0+bMwAVZBrZkeVRthZtzF6kT8Mg/2iIRc7cUQ8
diVkF8s3NY+c4bXc5gClcKWmAVyJZn0fuL1+ndrGqZjg6JWoc1MJRWyGcOv9i6TZpaZPl4V5aLNq
p+cFfKpeC9a6PSgnxvfRS1kYjiGQIR9zmKWda9J1COn4ZmaJ/M6qs40tCYHiyKlPnBSODA96dKix
0g1Ba9iCN397MsknQZYTb+tVI8N2h5NWuBUajuFIVOm9xs3Un5STpa4jzyeoLZHmYfLTtnPwKl1T
hk5RufrKGhx3XYVmhhpLjJiIuqdSu8eygRR3qOAtRnEaZab3DyiBjLjBRCWld5tiO1mIKmO0I2sV
t4pLJTaa9Ug/+EZRGownoqL2ImdhFTjwrWlVkVt8GEgCuyFyRlAhK3ZtscGHyLmwMbK+LfVERxpt
lD8rvSU7gTXKlrpRuI1l9fzxnDoWGaCHoTRH+dN0/8jNaDhC/VZa0HVUnsX0XHiVIsOLJoOk3gcV
0TEeJ54tQV/iyglbeVTTCxPooh9UGAurQ9Ku8NAxLmVfwGd1rfLh41s8kmqwyGNxxkXUxcnzILoj
k6UtjbbIyrFGW5v24psS4a778VWOjJ43V/ljIgJDTga1ZHZ0ZaTsowj2mAlf4CyNgAZ+fKkjEQbj
hoLzQrJgxB4co7OBbFvLeR7JA8iu0E77rYTRjgYIul2MmQb+X0Vy6xZGtUOPm5+YnMeelJ4viqOU
B0iEHYxdtZsY1xMQhLFpYh43TsD8tt+VoZHbjx/06JUIy2FGUW+DKfV+lmitgYZkUfFEZVjeQUgc
tk0XkTg3jOH3O/1/Z2P5v9Cgks33zftcvbQvf/tZtJhnXb3kP//rP+5e4qL923X8s2l+/m0hgF3G
dfczK4u3CLDX3/Eb+aUI6xOpEFJBxrJBInNj4P32m1h+RKeLw0ynckYi4Z/IL9P+hAqDHAoQMqYX
TTH/RH6Z1idWU46NlsNGz1/X/wryiyCEr/1/YgY2FvaCBRmDNFlb5rH+fjSYCl62MbW2LXp1eWYP
8SPX3NQyv7DjFq9nAxF1MtOPk4Hk9e3otk3H8xmGzcbpk22U8RPaZaIzkUAybTXjWQyx5XVqvYY3
ilwkzs/NfN4H2DurpXrXYVLBceqXWZn+JOzzzlL24Vioq17lBBiPyY8u0XeDaz44EYueFoztWkdK
DCfswdUq11/+kIQiXckkqnxzDL/l0onPYhsCFKf70esN+9us4aSYuso6sJRxXfeOsk7VMFshKr7h
ga8Ms3iOVf0MwC7oiYBGPSliVHXktyMTFCD82HKl0jJyOaPtOUuyFFE+fE7XGLiDOPnljLCDTfri
vFDUT1mVP7tljsQ82Lcd0fSQBGCH7Y0WcXlwq99UCKzbPDAwrNAK9I3LbcVSz7ymFtusp7OT3pgv
EKnHyrieZ4eKtFM+D5OFWegIwreNf0SBc8/umV7OiyqnAAXlxa36kEd9dW0iwPYUU8n8Ef4wothu
RWvzj2AME5oPvkHIyf28NgdvqLors9Qec6mw4w/PvTU9SMQHiH8tFAd59G2Y7d3sJJgQ6E21njKQ
ojLAxmZGEhM17TovsmvFnR/ngfekC74ROg8PGPxN11bXqVpLP5l4nhS7ZH9whLEFMIFDpHbRjF27
zxx/qod6k9vOU2uqfplB7M96nEl0/I5gFqr+aH61VfDuA3ktLSsw2Cvjbxj9TueOklXrsNOVtTuZ
6T4q6ZYhJoWoP5k3FtFuYvUdRQzF2DdyzHZxELW3ZmK0G7JYus+aP+6zYLpsZYpvkiQlDwUXA+E5
b7xi5BYUnJWnWerYUrgT7SJduxZqJ++RYo1eURty3bRN4jOZYz9To9IrzGCfNKoKk9rc4pieeLFp
EEf0mNJBsJxs3C1wauz9bFAELSEMdkt0nl1pyEk030jcncbHMrXiea76YVUIaxPV2l4z09ssaa5t
la8f1e11rl1NIYqsOj0RarxPfy0hLt0BFB2puRCgIbd6P//h15dm2NnhllIqfnal2E6JdSbiFFGl
mZ3Yzg/KcH+/Gv04i5hySfQdXK3vNE1RYHFvbafEpTx0kQOg6iqLJz3BNyu9GgRpmbYvGZDy6c06
ff17Tftb0eXXJSu0/K//OEhm/P3iLKr0N9Ojy/O+f9Qi14ySfY96Zpp+I6wpV5ZCBo76RDIPrDWv
HwJpKe0qFw5ac2W2Nx/fwvsI/PcdkOD8HTFRez0IhomlzLwWWkjc2F+aOnL2CBJgjZkKJi1lkJ54
3a/l73eLO4JxmpG5HrVx8UcbeWGosukDPm5A+dlrkcJH00OTfm4rpjyHqMRzpXtvprXrR2J4QOWE
/cY3vW7OMoGndot3QhDTwVecc554cEsFNt55nfQPTulsOj09M6r6Knfr7fxDaTM6jfA3xyx0TTHP
8YrOuCkmejXnwd5VZfySDHKHkyDmjdGa1QjScfTTqke6zLvsecwUhxYF7WKqOZJw47Qb9i2eGxo2
8ihBomh4wS3wPg9ZNRGZNOc67oZ+P5g/7Lp5SqRTeOSP5bbqtJvINKWXuU0MAbtKvHKaH/Sa5dPB
KmNy7qNZfZjqmEHWOFfURye/RMJcxN2mrDAI5nj9+5D3l+Kg+zLnn/98F/H893++Nej+7/87sOr2
Z7mEIvLwV737zf87zL5tpti/dvpeZ3+7e8n6lx9l8zZ4Wv7S32Mnx/5kLZmThWsBN5MSzz9jJ1f9
RAMGqjmAnmB3Fr/uf5h8a+an18Iup01+4kD++mf0pBmfmPqULhdNOYUj968ET8YrEfXN/Fo04ZTc
iBrQbQBNOCRQUp0ZJ2O2xCbpg/uOk8xdOirli95Y81kr0iDbqIFo8cet8sCTTZAYft8vW6GWN9ct
hl2+FTvkdNkJacmVOvJWthQxfS01OZ1bFtOUnR4Hx9Cxg8hXpZA7zW3HVRFrxRdNZPFzgF3CrbQM
+jVxZtRuRBOqXuNq6XlVYmJohyFNtkKnypCPBEx2gzNTXtr2t6Z1k5WOmV63KqbeStYBh8s1fpq4
bsShajxGsWLAXxbp9FQkMKuWzVK9jCBso5ybc+Umaab2Jtdy8YPuCAoaMC31Cj1THaibrolNpGa9
XrdeRw4Ap4I5w78800XuBzyHvcpEbLtnyUjLkVfnugXse0zqr01pzxejjh6xhvPzHLem62ADklFV
zkyQx346CfexGkLzJc3FtA8ykKqZUwzPejcFrkd/YMnvowSJgwfNy071QykyUrXCwNyDDgJTZCs+
QL5uo7D9nOmkBYJmNC61UcXbqkhTdY8pybYY2n2RutZqtpxfKmj++1DPgbG30iXBMBMSezXN/8Cw
bSe/xDMwuSqq/NrUs+RHaUX0RyaNhYOU6pY9Lhy5JAYTkGe/0IBl0dNSdeVLOUrVWOm9G53Rt1E9
qVP7NKY1zim45J5lOdazVO2Waw7NKkj0r7nZGiGQA4Hlo1CuAqHA5u37frECcMQ2VfDqwZDoS6ph
4q226mWDicOqbVzzuW+i5zQaZgwyFHimSctKbENBRcyJ94xd03rQ1Xa8NWLqH4MsNkNetJdxq1xO
VneFFnP2QFVDssaPSPJS7PTMdVSMvnMlm26CmhRLWii2FzqxvJ/tPP1O53dMGygH660ABd4ygBzn
cZ41YxVBi/fGarqfOYRu9CyqzlqjxWE1LxxcDAy9Kgl6qXOGTUt1KonIxDRZctfbcbodHeHjH0Q4
TkFknRvFLwtnHZrG9H4dSkX5CVodQ2rZvTTFwn7t2iey6DdZaQhsAjR8V7W+u4haql4Jttx61D1b
I+zEgKdeSFDfaqsBWB5ZRJa6q5CPwyCjzgbbC6Btcxroph02K/iQUYrdFK5sqKHaZ5C5b7Ci4v/H
EeqePfWnREjuOyW2XV3ZXFeixbqv0mqPdiZ80DSFxEmDR/jt3HY03dFORtetminKujK18Yz0f/xc
khN5akwdfwZ9GHAZn0hak6lOSaDpN6WalihyknLltFq81kd1+LyoWDdZbj0QyGZ+W47GN4IDS3j0
lxhPzQQai1R008Xe5KSVj8+tS+F8omMoXzobOgBj2E6bjFWygpNYhCSQ9Vct0nhfq0XvN9bU+7Oj
6PuwcaKluzbzkqUDzih099bGLsmjpQuR4YRBR6zgATVhR7WBEFSGPm6wCrYfhXQf6FjULhQHGB6t
JnO/Rr3hGIjO6uDedHPKFnMdO+GVyolmY05i3iqociVACvvWXGofTmUH7fUoonrv1rV8JHkS3I1A
BcxrfKih3WkmDjFK/C01CcAHdUr37jCM1xndkHclz5SsoFSO12kcWckq1CbtbJZYioVg2e/b3p7P
TKrqW6dpJYRjO907aiUx/o3CjWW7sQ//U7kd+jZNvXTMZ6S8JgqPadZ6v0A0vu3nZPzco+i/KEcc
owiOaN/mx8VWDKPErc0S0gMNGuxh2IzXU5JYBWtG2f8U3TLDRlmRi+D4gud5EfzqXKdKr4PQqR+b
fKyYwVZl3eEFKLWLDGxC/ztm+Zd43APV/KtImR0WhSwtT6T4DnUlelHgSB338Aki96oKMfypLQST
bYoaTd9bIE68FK6qzUdax7YuvSrtik3a3Bdl/ZgWuBhbziyv30QIR4L4gxzv77uiu2Y5qVATwm3x
fRBvJCTRoykWm44Gcn9UgkeRDQ9zOVhYM9XGDvT1vTaDIu2K7waDEcBnKVG9KvdpbC3mPTgJl0nn
lwUpVbfEiFbkuae2zr2R5YM/yw6LJjLxOPHsl8Hz8e0fJHZ/3/5SjaaYyjEAVsD728f4QlZhYHL7
3YSPZB3th0lehkP58ppSyCCEWm55ndUSayYd+71MNXcCcysqw+uOslHYB/kZGt8TVZyDk8miSNeo
rAAIQdW1NBG/vy9Tobuzhda+sTHZ8seqeMgiLNpagQlZiKmX0fa/q9//Pya+nyryhN/Lrmib6fZn
GL/PDS6Z8n8dE2+7l/Zn/pK9vI2Il7/yj4jY+UTTBj3ei75qAfOQl/97NtHVP4ETh8no8F8aepYf
FSVuLByF7U8IpODQ0U1AXyvNbG8jYtS/JP4WgDpZYVP8lZAYxCYD5U1ITI3HpoWVBRBZA4qeV1TG
G/lbCl+lN+Zi8eUcwQ2+bnfLxkcwca3GDlHXsimCqfrlLNukajcKDX7KzcgOmiR0rOvLpmqORcgB
EhvsQGBGrac2u6/DPhyk0XYgE4NdW4gWqmS3RixEYdOsCD2n4blMYizx2Nupz3cXTmwSguC/5CMJ
vkmd/gl4JqfeYHjRqoG0TUroZIPMXNfThO3ZUP8SBKrrMLHIZhqWP9tVuqX38K6wFbGhLEnYIbtp
XIO+RCMU0afnydfIRVuCmEJ24aYd1PtwCXAM+vVW2RL0tG4NdywLzYIjaZOA37G19PvUVu3FpE3G
hh9bl3o/TjdVUoUzpAaMpIJlu3NeYy6oWzM+qPGVXWlX4xKYOUuIZhKr9a9Bm0OxMgka33qN6Iyh
kufda5xXRHW5JbEpnuslFGyWoDAhOqyIEtVAwwEtTa0tloHhL6yyiSYr170qwwiDrgnPvpVL1Omk
mVxpJdmtdAlJ4yU4HZYwNQ2HpzCPL03ZzBszN8WXKZ++IPBFTDOo4WUB5H4nC0d/KZsiC1f1hDY1
Zst+zoa29Att1mtvSHu5F2P2VR0wsxF2LS9iEwSk1CCClPTyf8Mp60Wdp8Jconesc2yjFpgAwQ/Y
pvOEqglFwzB7Qz7QoTo28W7AJOuzm0VsWQJ7ILsMFPJxRX3f6krsV5ZUvNgtfFnp2dNsBvnOSTV4
YknZnDsQXX8Q2GDw2FjpD+yIY+Lvuu/0G1rwDOWyHeoEgtEIEHkgF55fBEOrJGshonQ/95jG+P0Y
9I0/Nlm2Irsf+N0Y1vCuSyWoHgMnS/Fmm/TiNgqJRDx9bAdPHezZL4XdXsyhMC66orvlyDkiR+hR
4BV27zW0aoFzdB6tIbtySXNPijH5eZU96u3AiW6qHggqJW3j0x0dCuZdmhnpuV1GWNdpdcoRqZMT
/C41sqfpsUKcVj/11DsvRW04Z21DvCSwlH6kJ4QeZy22vztjksBgxtXhzpLpIkHnA0JXmx5VAuXN
OOTtHfLZ4iLPBVjrMne3iWIX0m9G4ZCcEUyPxIF8KmodTUqTfR5lnD8ZE1M260r1wsYO1ljHiFTL
z/o0KIyH3Ig3KPKVxzK3xusOp93KmzhCMveTfsCTMVeSba9QEq2EvGma8Rd6evo0BloT7JbjnrVY
IszUhoH6G90+pmObzFH+GcjLU6qOK6XHqlcZPteQQlajMNOd1VjxWd3kP7txGOn1NIpN3WMzSj8s
hxGspI1CwRGSlIJv0p5xr+HVVgQw9+xGXxd5uKHHSbnF7+dKT+SPQDXan23UVJsuBlaGU4+JFLM/
N7UoUr6k0nKi+KKBi57Jqwp/ZDGtw0HOCVgWiCKxu7FEoLv40pKof4Alcz5zvv9uNGn6A08160nA
Vb0OZIThE1rTtmkpFiiCJhGwWdCORkL1OTuraxMS5tyQKQN/bd8ksfjetpP0ktHFiSiotkXUuwBC
tNkLwqh/kFFgXBXKrVXLycLJDHmnyfp42dX4amUcoi5cJ42+Jm4bfDZqjGeDOA8vOxr26rWORzhN
K4p1lXcSzwGpGBtRcoQf4os2sM+drim9cSy+6ZOxo/IJUEEWhYcOZxE/xrsgaO7GEOKCdNUbMY/n
AQyf1cCB0TdEnWLxN44bJa3TfVl/rUccMYEReiGa0PNiqp3rBuD+uouq/jM2rhiIc0Z/QCnSeVWm
FhLdX43RkpYAYQfAIjYcAGGPqKM9eoFtg6fWMJJcBzmmgs38PRPmzVhJK/VUY+h3VY7apIgj41eP
hZ8C0teDbDzdLGsm5QTrktJGfyZm7ZzvZfjkvMtdXMQQGOqaasYYlfdWWsMIwUTZyZTirBjV8Ycu
0mwzSGldu+GEO3ob30mTeoPdTOW9YQUZaj+8MCsCyNXU2MO60pvwLO8VoHg9luJaDNvHK1r1LmuU
8raXJHfisX5SFSc7b+vExoYu/ME6tRnrUvFroCzfyrFJPLtzc2obUT3ftZr7IMLS3hRg54gOsG/s
s8ewigevNDkhEidP/qhOzXWoU26S49j6mT57CEguRBxOz+2MSMUJQwf3sEzdWPOwze2sWJUjVB0a
e9cgjjmMarnf6OkXM+vDLfpKbGbretw4ZupsJHvlvd2GXwITVagkgwsw377rh/lp7of0rpdJvQrM
ob/IEBWdmT2+pOXYRRuaaIoVMQitXGboG02y1WKsOsOxu5Iuh20Nj7hzN6lcz4xppGsx0T6PsHKg
c37A0c5kH1MDhJXlMBl4veKiGU9k32xV5TTcq15cKzeO2pEUaSFGGUnwOQ20q3RJA5Sd7DepmQSe
Y/ekoC3s2MmreVYzs1K1KVnAcd6g6oR9lGOu3Ct1fRvR3RezAUldJObe6COzp6gVkVD09EnDfC+y
A9V+UFBRcsZ1IG2idXbaFymr4jPG9J8LTd/oJEfSrHhg6RaeaS0udn2L4VesFOsWg8IN5AuSSL35
qLU6RtMyOqOH6VK365uywJ1S66dLozRJrWPhV1nWZZmy2sSYq+DUkYDq5LCzC5uiQYPsYAqoFZtk
wB8ufmRbfSHDtE50eD2um3LGZVg44+A3yHmJtaz1pOLWhgEJK2N0brkTJvLxeiwtvEeb7x00vMuw
d8c7ZYiuCUVvY9yHYYVp1pkCDnyl411HEMVuZ62yscdNzgZSbThB+h2mr3a3UARplydOixIqyujV
v4ihilYiqCdI0517NyCw4wfuTxrri/9h77yW3DbavH8rewNwIYfDJUCCnKDRSCNL8glKlmWERs7A
1e8P8/rdbwjSxMrf0VbtkV1lS81udHjCPzx2SsMlM+rfR7qWh2K06mep7noekaCFYSaSBxxa5Bb3
SCxpVQBA0xQnewCMir4vO9tAC6koonh+rOtQxcLQHguBVzll6EfRNVmQ7DRjTKyThPTasIvglUgn
fYqS/rNwhtj5Pk3NpAa71zTg/9KljXSJ/OLvs6X/BJgRdt9ecRi7b/Xv3R9neRN/9q+0yVR+QVEH
0jsJC/ntK9bir7SJ/wRzGRYicuBIfADVeJs2WfRHEaDQX4EbC1S3KbrXjMr8BcIAphQIskIrXDoT
r82c/2dFRgfmb2str42/N1kT9hPwKxEE1xV4kGiuLlnVm6ypU8vcLqmne2mfWR9jLoy7dsJHy6U8
KP+ugZ/rYOMJgOqy0j3ms51NKCVg8E6JHQFNdXSqZ2Osg9MUz/pnpExozk/t2L5iBObfhRqkfjBL
HZCxMbc3gP6vLj9nv57LE3gGdDKaquSYK0QR7t2BPBXG4EWdMX0b6LV/FKYxUYN15gKPX5xWlT7C
z5inWoAyAAxIr22SBzXZQRnTT/UIPXyH+65SuMMikbPrJKF9CiFhE7pa72CQTu+7Vhu+aLUyGbhI
a9L7foznA6H9vEc8p+52SSblX+aQYuJTmOY1/Lfcnp7NJIHsoObi5EDnjSGi62O8wymo8ptYhmT5
Zv9dqU+dg6vIoVkKMm3oyAudBPX/8w+pcKVkKb7axE9G4JZthE0kTl6Q4OUtHbJ1yWYZCrmcBZ4P
Cggl6POh4iLTlTYTo2daU71HiVy+a6RAcvHutndWE1i4duXPP38L/c+6lE/9j7rtwEg9fiub/8Bj
7o9vLZWQ/wVNy6UQeuvKCZGFPK/PLH/i3xeN+gv6nwZsIqTaAKu/qc+Y2i8QJg2kAQEgLPLuHPJ/
12eo6qA7wxlC8YcC5sKV+fdFY9OxBPqHrgL3zXI//cxF83oUz44qEgD8HRR1oQpyUlebZs56sjwT
AYJCk1PPkOPPIY7d+6ksvhdO+7sd289dRSU8UkV51/SoeU46rck3K3blkKxhIIvbDquA1huSTzaN
3TUOgoAOZosN5wrFrfvO7u/AW/zAzPtllJr7OEGo0U6sdFfkxQNv+LCBgFxJ9PJdGB8CFq88pBuL
qtf50eEmKJWmo2WZ6Ta26SjvaS7pWPVUZkZEYiDjVIz0nDJzW5mWXOJkU4HfmRsxoO2ek0pkQ2zs
wip0Sio0SeSZFdRGtS5ATqRlWXj/d+zWddGF+PH3x+4l+vEfu2/Rt+xb87Yyuvyhv06epf7CYw3B
Ghle6Bbcif9dGbXlXyhrgyNA/ALAEzXQ/z55qvWLquGsCoCZd4V7lP/018lT5V/4azh8FmhLKuOg
a1ZP+q0nnijibV0U+iZPO6ay6L8sQPi17ohRD82kKUbpI7NVuIY2GEuBqTy8WZQrJ2v9JvxrFCwG
iWTA+1yIvoLD07VRQ7ACe5u+pc0YyA7lVgns31hMudfm+hbs/urMdPSydBYSzPrqMM9FRDNcN0s/
QydyP9VN7UpLp+z2zC6wFsvU4H3A8UUcEYTdqkOBbAo2XQEyKYWSVaGHV6RuenJEsaSQnRYPZaWQ
y51OwPgwpS196Zkyy51GF4vWMY3LE/KSo7rr0uz3mFSBumNedNrHxGyR21bxpaJSNDXSwxTlkvq+
U4xQpYgzTcm9vrRbOt3Wn0olS49NQ0/89uRW0hAAcFF9pArvQBfjdSAWPL+QhmJ2us7pC7+ZJf29
pKrhtNOxWKLZHqmfOrPD0HFAJKxpneAA4LA/6nqZHCYlJ6STKmvYWO2LG3r5QbwPPGOLVTFw+PMf
RA8qim3auP4s2eYdXKMRWY4ePrtcTL9OkgMIdNboRkk91gc2ommSPOobpiuXG0slukEPBV1+2k/r
W9oo9ADhdiv3rSAdPsdmgwM5cqsbj9Eyk7cvIg8x8nqLFL8JFBvzk/OZSrGcy+EQpn5c9phIYHl3
J5tg0VJa1xurenE6uXxIQ5A74bE3IeWeD6XDXwSZkEc+ZmHVfTa24+dWU8E72EX+SR5H7MTDut+y
PLpYRkaleAjdmEPKS7Y6n1OJVyP7JvRDI5LDnZyM6V0nmuxf/by/zWEu1pGId1GTZzn5bPSTzicX
qlZfKa2CPCf6XndR3Ip9anN6WgiiG63pixm9DgUeDAElB+2YZZ3fZEvQX4Q+omvhS22TvGAZcd9I
m2S6JQY42xcMslCJQG29IuQX4PybQZJcTQctKUs/DnBcr9tRHLEt65+y2qkf0874SWzo0mh3uAS4
C2yA+BcidTGPFwSQsfILe3ivavHDrCegHaR+n43Sd2OkkH/70rmyitgmMyTPEZHlmogecAvOuWlz
b9tmCJohCVCPjracUq6P4qBtai4Sv2sWuEURP4MdXvoK6JDdrHYI/SjBlunl1VFYQHIhm2x+7X0L
VYEVTfXSH+oq2E/J8PuoWM3GtrsInpdPxB2BBChPnXXBhg5oA1XsSuYCLcIdlCF3VWXGsXxWfs2U
yXywg0QcK3Wmk4iU3aFS83BfDLLp/fyXW2zfjWWjyKDgzremmqPHqgZ8Odp8wPNTRzvQ7Qw2YokL
AMgyXXrDnOillXthchNXwrRpwhGyBEuY29LxSqJ+r2bDxynrX6KqjHexpu00ufDDuDoFpfLbGAJ8
C2uDGrZC080J641fde1LW1xkrD8EP4Ch53OnNi0wkVBLf9K6FylQpYNeTVth1LVBEMHlkmbX8hQu
d8Obs68ZTWzKNYOU6Cn7ktTnrqVTa779Ga/cmEu5CY0+njhsqFcRDSRqUSTViOZincvHTpTxi+BW
uxsbK9m4nJe/anWZLQ85Pm0sGSSz1csz8TH6ru5Kvy9aaRfk9OFt2ci9UoXp0Y1C2hkZygO1PJUb
k7w8NFgRKkBdyDmJbay1ojWC7EGilyhLmkPTf006I7/Lm1DySyTvaK7hyNlZQ/GjYQc/Ah5I71Jd
C5AFNeKNnbN8tLM1wMcEJUTYdQRYBPurNZBkUyvawil8Naz+lGV6tuXUp/ugDRbD+F5sHNKLx35J
GRaU0quXubp+7JvADpuMno+f6FmCS3VeIVYM+E68S4J2OIqsCHAZ6vXp0+1ddbF3GZeqJM8WPGmK
DKtptjhT18nQ5f5AtvSIpmALEj40NqjmryzB1WqSXgAZIp/RuRRXhYQRtAmM8inzU2yuP1W2PVFg
S7sjboPS/VRWvWu3+PtEWRT5rWSl75CM0vZZRjBgomj7lYWbTjoOFaWbGoNJw3FIgHtOhfNi0T7J
MFN7FiD+Hshdet9UGz4SdsonJxlaOJJheadhPY2x0Nh5kmR0zxroyb0I8QTI016+zzsMiAK5bj2b
Agb4JS1yUQSM/bblThJhF/hZOop3ZTab3jRzr/30Z9Cg1TnUF1CXec1G314hEhYug4rylx9Nk+FR
xBzwauu/3h7kAk6GoQ6jWIRbQMkUMqTzi2pQJcC3Ysz9Oki/0717Gk1MHpE3peKo9LEn+vx9pEkf
AVjuE+g/uyEw/QiMiqrhOgIVDWxiXYPEdbaii4sbZ/llpM3UxgHVkbad/7IuiJHUrWa2P/qMp1mp
a28uMcVV1URxeyXkBKjcAnqMy+DtRbm4Vlcjr9bEqBwU5PAI8DM6V26Hut4uF5PlZXFX/JOPvOCw
oBqgW3sR8/azOsjdgMoZoId9blYREpOR8bOB2jIh/AupRcgU79ZJvdBKLUio3dPU6xRfy/iu2hz8
envVrlwb2Ibw3KPCtwS9q2tDlowqlkcp82vFRg26Uy36o4Oy8W2u7QrqEotwHHmXsjZaM7U6tCCo
820ILhAc1sUXRDUNPIyH4jFByv1uCNt+J2pUcv/BKlLtQzxmobvSbDnfkL2I4y7NxwxrGj3+VQcc
4KEDYBxvL+OVR4ZsFRGCpaAEh0w7H2VuggmmSJz5alaZ9znaYO+4FSOvCGPdrUM9+nZ7vCsLygej
+MKAIPvk5bO+iVRUQCuVaiYZyuiN5BsasO66DzU/KUAwtQCJPLW3eGfyaUsufcl/Vg8AJl5Uxmj4
gCxcCt1vR3ZSO+2Hok8Rg89qz6A96s7dXKOxXScfTT7qPkRGyQubuNoVZalscNuu7Nez4Zdb4M3E
OzZRKXVN6oN2ogdfgBQZzXrciF6ufE5YQrymTJGq2lrqTYyBWsJWYRT4k8eRyPOYUGgC+a92B0OD
D3v7c14uKpclFwoYTeIlJJXPZzVLI1E14pR4HjoYByfFF9phxlcbh0nXQZtyJ4pIf5JQTgV20Nun
26NfbiZM0zmbC2uKko692ryDFsp9Ycqln1TiiTsacHRnSU9VV9duWuaZyyaT39GK37gVLhqIpLyU
5AmV6HGQYb2CSt98TEWrhjAOAyTnqrhtHtGADgoY0bol3Y9ppf0AACjIQGqpap5BgDSPpAFG4w5T
IBf7LBydzyMq6m5njVwbJpY/X+tG6S2PGpf0bUhSK9kp0zTWO7Tda2NhhFAFteap/SALyQIR2HWk
LWoYKCEM6r5VDqqdNL/mRtudIHoUv3WhFQ8wLUpQpgC27CfyHA9PYtP+ip2tDUWiGKDX2Fn94/Yn
udzmik1GC7CUfA93nGXDvFmZoc2Qre2T0rccSf7a8GLv2rguvt4e5TJWRflCI5larPJg3K0e67yf
tUyq2sKXKHAE4figDLDxAy1/sWmV7NTGdjZu48sCI93LJSVhPLh73JfnE6vkuInsOs59GV3ck5kN
MOZl+qacj/DOUQFZYJWV7+HlBFRfajV5aqxhK0i7nPfyI3i+CVKWHGW14fHLK4TaBJnfO0t0njp9
dddVM6L4YwiHILNC5R6o0PzH7eW+NnkeQDY6msdkI+sunIl3UzjDBfbb2BKHpCzkdzz9kqdbdeKN
Q9u+i6PE/i1orQZKNkDfpEpm//aPuLxqoHWQk9FXXKD/66gCZ6M6k6OZlwNFk5dUs4D/xG27t8C3
AiiMkGillp/cJ1E7HHSMpjbGv74Ib37AagcUDZFMFaiZ32lj8Vy1c/I86obYx/0geYlhlPchip9A
/7TU7fVigeyq5sY2vDxe54uwOl5BO8lWMGmZX8Xdt7DN7Q+GPjcbb/S1Qei20uykusc/V5c6hEHd
7FV52WVa9L7pdXmHIph2vP09r49CR/P1i16KaYdi6EqAFFTLdYwGlUx9XweTvfFAXRaFbJXWACU2
jQIM0kSrq0LrobvpdkUYlUCZy/Qh+giZqfXoIoCNNhB0rLqxf58HpPM5vEtCu1H8sPVU288jING8
NMQRYyPhwa5KfjooOP9xqy3VmVGROErD57SL2VfTfHqWApC+t1d6CS3OIx9GeW0gG4gJkNudX10w
0bWqQ63cz/Uy/aRpVf6AR3a8T/Sfk9NdSsGMBCUDKAHNL27o85GCsg5Fh6qTP82x4tp1ru0iy4n2
ZVz/1lr5Vg5wGe2cD7fK6SWVV43HheHkNHC1QjM9sw6DE5iC5OQEkrSxkFfHo8OzoKsWjMOypd88
bk0bDlXcZ5kv45X+KdMKxZeayPSiymqpShfBT0dzzM/C/oBeLwVcqC5n4w1BZtrhxHhB3kkP6RBa
ewFxxHXsZvLVYNii0F2Z3yJayGBEVTTRVrdLjmNfNEy0llDYwWPF7KK9bRTfZmWGejtnxeH2vnyt
cq82Jo5oOAo50LgUtN7O5yeFhSqCQhI+bx027In4s10c0tv2UIT5kyTHcH0BZCmxeEik6i4ObM/C
o7KGay0V4UNBr88TXXKIzdxLCxyeEQEmFPMitE42Pv2Vl5ey8gJGUUDd0Zs6/6l9QO+hL+kg6qkl
72zKD5r2RKe+dO0JKeOsBm9/e3WWs79eHAUFIN5dZAGs9cUFJFqJWgcGnSbXg69Z0lKhigWk+uQx
NHPzLrQQn4lpM25cmcsuvhgYWA/lFRnkzzpF68MCdk0xCn8aOsOTSlDNTQGL5fb0XomPq2GA1BBJ
LYfJ4l/OV1SCTjEUQST8VuQ26jSmc7DyqHmClmwdh3qO79TAmr+lLdY2jtLJ7+R+dE5GWguv1Hsb
H+La2Jj58hHXPwlJ7gWIQFOQ/On8JzWo8AXZnAgfWRn5pOUtEY4c47CQ2ltNzqtDcZOA/zDxkVxv
/SpFL6lFXd0XrR77uZyQ+IZtdmqF8/n2Ql/5nNxXtFMJXpfSz+oBzNQK1a7GTshVggwYVVUfWmEn
G0t35eoAoUUHgqTeJsteL5086VNWFomf9ewcu1ecj12C620XBLOfV330cntWV9YPCRgG5DSygV5l
wt5cxfTVe/JBLfGdUAGjbjQjrIV6urO7/C8w0/+8UWwjNsTM6HtAK6b3eL4rOqnIxlhtEQ/Lejge
BeIu86SpJ7NL9I0q9esOW+1Ax9SQjtXYGRAy1h+rUYqu6x14tLoyvEC31V2nR9DWKPvaq0XWHGu5
lo9zPkUHszL1x1ky85NGA/Fes6PgOYp1fT9REftDs0Kj2kmj8QMl4N7LoZl5cp8J1xT0DzTkH+5N
kZrulAf9k5hxLTUC+N4NoNOfhUWwfmCZl5SZbru5Zlh2iMdWzcycRpodeImUAPKNTmxcl5cXNDVH
SKOAQIC/XdhHK1nQxGlfxn4B3+dQGKW57w2780c9KXwTEv+hIn45/Owu5FHgdV5mtfjhrAIQbYpa
4LNR7FNtEbgdOsa+KsDrWFa/sd+vZB9kPYRx/+rvo8F3vgtHCbXKyNIiH3qS5A+drR8UrVXvuqLS
9gMqy25VVO2TMdBBGAZHdU3IEd7t6V5eJfRnAITRhNF429bQk57UDtgg8hg1kCNIUykkvNEoNr7k
yhx6iSIZBitwulE8D8Tt51PtOgm8hONEfgo2jhAglBBnSFCUlmbsjsI60I4pCJGHMivyU4RSH6ST
/LcwKI0HdLE0NFSm+l6bcF69Pf1L1BM/jM9M6cFYvKu11edW6L3gr6Au30AKTlIMAa8aw+ZoZDM6
53k+vstViIlZ0mce5CPrOJcFKMw6nvdBA0Lq9s+5vAL5NYA+eDy528ltzpfJMMdBr1BuwXfONL4G
E+ZkPfG5F43C2EDMX8YifHXmSz2aeO3iCBsNz7OGQJAvs72pmDYovnR0rqawqDAKwYqpRRRxRwFk
q9R2bd+Tu6g6OmjAgqhtns9S7dq4n7RK+GqCPuKIgs2OCxRfJK0fju1cPuiT9BgYQbabykn1bajD
H396nclpFklvXlFC4+U7vHlqrKHrUDGH6xTkVbHX6NEdtWLq3BrVto0DduUSw98Qrjw6Taz1ut2g
xUlkTq+vmqo2d1Jk2ncAoNsdv03sGwNnkK4tfhqLAsaTEw2aFJMHos3VPrLMvJwSwVM6qZrk1rh3
eDQpN+O9K9tVhSK18EVwtlTWlntaXtn5XOmJz8OHF3piP02ZLZ+cyA7dUhFtgShLO3hwvAnkkZc6
mY02eRgsNrC0worGpy090Dq4V0ql/PXnPzHKsnQGaLWD/FlFL5EWpnjYzYk/p9M7YevVA0zgEiZI
oW/I5l65QnHaeW1Bgw6VL8zmhNKWZpolvlYtYktmBhHM0jsIYLdntPzi80BiUUo0aHcYryDX1aYl
GJNmpUTWALVuBQ6hGUIubH4kqvzEvfVzrjavN/bCOwJnhC4Hudwy6zdHpK1VOTLAEvlkkMFhbnRi
5rjKweJnFcQ5lEz7LtU33olrGwqxNVIUoKhIJK5ipSR1nGoYHULOvIgPZWmic+MQ3Wq9ttU3XflF
/muC5ATIV9BnYLjVkySj4B/hacAGkZSPUQt/tW7fEYA+BIa6h9F0TIzq1CBin2CKovXWBxmpz7Fo
3iEu5eUhVfehfqcH4yer/EuX5G/D02uvEgEqxS2eHgfs6yo+tSxUtAj2Ej+l9OmKGPVSc8Rf3VLi
wTMzYeBWUpfvZkMtTkwR/dtg7n1L6kzgNOFWDeFKXkeFFooEaCeCZRoB53uhaoiJRM1ZSnqUFWMY
DfdjhulyhxpQ2AwfhgSaMGhwGgPAVl1htoic9ka916q2OUQQpzf2yTLg+iigW7DASRfQ4prilIP7
kNWBiycpLahbmeTs4B4hnJ7LKoxpje5x5JifCzXqj9Nc/oOgiY9C4QCSFX4966JKbyFqIKOz4DsD
0hyaUuluAZBrIza5OsmFGQICerFE185XPShyol/U1HwuXxVRYLuCjo85INVoY5dy7N3JhiqcDHr2
ril0bWONX2dxscikmXRW0egm2j8ff0yyUEI4jiwzVUheoueuRwCkMk8DzielbO8rDRYBH9jsnCcN
47edUyVP1ARf6qH0ZyU4lLLltY2yyxSgFrG4U+30rtXFfQMmRc+T760oH6ywfwC4CEVcPMvl8Kcx
lQ+5SqNLjff4472EBbpUcvhOybGEAtUIasbZob/uj45wZ0d9P47ic1YV35eoFWnBA8nxHZBdRBH0
R83mfEztSUiBLw8jpL3ofsiXDMk+iao8DJpxRLDXLePgfgydOxO40tB2hy5TT5mkvC/N7CRP4XdJ
DPfRoO+lLnpSxaTuGIxLMPV4u93BLL60knbsUb8LxvwUKJ3Y2UN1kprq4+0n4Or9iI/Q0nYGernW
rrW0LqyGgYMY5fRDY21EJaKN0GpvHefl9lDXXjWSL9BqlPG0CxbhGDtz54jl/ZQU248c6Olhl26B
/K+PojMOJQYiiVUoiLVWAgpNTvw8dKq7gZ20MyW1+AcvNBRaIs6FSQBE93wnVyOaj6k5JL7eKbMX
BnLiSRnizLdX7MrH4SAisIDuEDHla4f5zYtZjmgq4G+V+OCksJAuy2lnC4QpRLnVkb0SCTASHXpa
Og5DqufzMXrMwhKdm2FC3uyhx4QIUcHCPmmFSLxElMVGrnDlKxHfodNORkxivHarzij1tZ3KzFKq
8Pfd0CXvJjPYwjZfH4V7kmr10pld3XcUEbpMJor0s67GrzczzH3Y8+be/kpXR0EYCr71Eviv94JF
lDrgO8eOM6fq3oyd3iPfyzaqPlf3AnVHuF4gcCCDnX8hXuxZ1aIu8btECQ96m03eEKK6blhluL89
oddi1eqeBuZmwfRk2UD6rdetl+NBaqF0JBPXw45+Rla5thU3w7FG2uGpk7Ji3seqJeoD0LDWcGeK
xMNdrWd2ssNlfkaEU9YrtESROfd4WcXnOlKrFzE7fxjBPO+lsTV+HWOMYXAxkgDr5ZOTPioTAIdd
VVq9ftcZpWrs+D/aj6E8dNIuUoZ+8MfJTIj1LWUKXZ3M7rsFGvUgYgfqmRzqTn7Hia+UZ4TeHX3f
91n/xaxjpPFSjENavzL6ztrFkK0GhJp6008L8MVuUBfqV5m8Pdl1hZ6dMgUO9cJT/g4gBV8XLaOj
kFtF9lRX00HNVcVym7HDcrxAueL9YAPHAHiopr+VrYNoYG5N49EMZ35q60Bxdxs7M1HUl+UPrVlA
yrKRbfmMJnrz+zzToXUjtF4cjzdbfOHInPiTCBEaCLfsYbQa3c4pjaR1HbU3v2oi0T7UpEEGKKhB
CDfvTVSEKmEJBJQss3iuQX8eu0wpE6+ZO+WBNevmu7pEjL8SdnWCq169z0zszLoJuXfY+OpjNSjd
QTam7OjEViy7YayOzg5GKdVMy6zmz1qDoJhrB1KUebe325V8dmleUSuhaU9JZ7WzpVoJqkI2Yj8z
KA2Xjv0Dt4FwZ9fJe7kuu7uisfWNQOjakSXwtrh6QDjSpjs/THWk5eSV1NStNpO8sZHmfRSb0UZN
89qlyimS4T/D5eduOB8F/SLWk+6xP5DrEcuoRu/PpTEeVAW9/nlQqsPtlbx2R1BCdUA6QXIz1p1V
WR7kocEwy9daqmFQeJudjhuEP2T2p9sjXftmyODBNqYIDVZvtYB5n80Uq8bYj82kPUihZn+Q8ony
ejYNfkWm93tqzsHGvXRtPSHDAKuhBkz4uvyoN89h2ql9EJegnfNhVO/Yn/1Jy8bCL5IR1TlH3tgk
V1aTIjEi2ACVoLfaq2gVkWFLyc2GLLyMMtcRRuGVZfwHythb7rrXsjOGosnzqpUBi+58ZrY617g3
kPCbdp29BCmPiWzXilcBpXFjvbJ2CjCAPQJ6Eaq8oXlfq2WzD2eCz7CXt9goVz7u2a9ZFubNOttZ
UmFKRi9jRA4Hh/TWNTI98/pQgAQWUnZydK672xvq6mJrYHeWJi+B22rMtuWexGE48ZHNd/a6EZVe
V044VVmFtnHfXNlGGDUQuMG0QRzSXsU6XPuhzetGyDuL9AgMXT6ESZK7baXjqtVQo789tStkERo1
bwZcPaeDneBzCUDYt2ZwemEyAj0KdaqEdVB5Rt6g44uW36lI8vyglhjVtinuTNDmNoKu5VCunnUK
5gAuKClRX7NXh3ZAlcQUConOQu7w+rotKUrnv6npKO8Tx0LFstErX66FdFTLbus4XcjBUAvH/gdt
+4VMCTloFTMDexrzxEL+FXIqkmZjsS8QQUdy8aE1ux8zeqz6hFG8qH8NhuQEHgUPRNNlO3hSW34d
leKLpQan1MyecFJxx7R7UTtn2jj0V14G5F4AN4CPBbm5ZmH2UKPCaukQDSZC03WSO3vRFX9ZSP1t
OebKKGhVsA6UOBfR/tVSCCDvMuKU9EgmJLu6Ti18gVrjxlyubLyFZ8z1bC9MY87V+UGWUw3Oekza
XEtAqIfKyfamaMUxm8fgRD/YenCkpPxQ5Gmwl+vI2KtmLftZE/95+wRcnrilUUnSZ3E30hlZHe4h
QKbRCiqKfpFaPAijKY6VpKk+KWHxrao06/j/N97ye95cYHKnhrUMxuNgTcnk6QlIrnEW4b6KJoMy
QF1tMN1fiePnJwtVWKpZlFaoZ6EVez6g6rBpaKjoyIUm0YdSi2YDjQIBCTqwW/wGZoC26LiVffkC
TiOmlt0YxUscNFqLERASpodKsXK07BDxwCSoyLX7NmrsyZvBVDZeGeIzuI96xLHdeWqszG00I5N3
aCcpH4KS47JLG2ymXCctsPOzkTCrKLAi4riLulpu8CIZtW+dY2BP02SvKkJgkf9wcjF8g+CcfcFQ
sCXgBU9R7Go9qXuvnZv5VEc6JqhJM1Nyz5Esx+VQkPbusLuZD9OYyh/gWuITBJy5tVE7CUR2DIwC
45WYpXro4xapSXynM7IUyZgxPtKN0jMRUOpdo8IpwsNKqYSylo2m8EaqU8+jsLp4j3bZZ2FITbmX
g2BMXSuQ5C9T0OvPox0j0Vrm45je0zLDZ4VW/mD1jXJI0cLKPNOZTdBAfTY+8uuTh77Oah17hVwE
ruhkbQttewU7SMi6YE7NRcyG87b69lKagMuzHBQM1JPQOk3CY6h20FctNIz9kJXbi2LCltzWg53S
CGvH70LWF+HbJ7sK+rsYNVIEnpBuQfRhC432WuBebU3AFvTFLMiuS/Xl/OehHKu2cWU7h8ZCnr0K
ZRd0I7axueEVkaW4xMEf4DfqNMywAbXp1xllxwx08AsfTJwXgqC5L638Iztz/9PHFFIz3STkNZZ0
cxX1WCWaPAFv0cFqo4dh1qxph737cx4X6P1JHN/bw108f8SqFLkQ9TIcNJzXMWuIiGSESmTs62E+
uOwo253Rt3u0dQqBYxKCnQiafSyUr2OJr8PtwS9iqmVwpkifhb71BWpuHjOt66Mm9uH0R7tMC9+b
Q/6rIkS2K7vyT0Pv3/+DAWn7EiqjzkRH9vy7x9JsV0PZ85D1ZeCnIm8/mhPUFWeizqpXBnZ2dvvT
BRdA/TQHeeVZZCL01T2YS3Djop5Zyp1JBDOkjpsjJLixlhfPyTIKMQxviQYAbV2rd8QIbyBkalWo
lKfQkCnbSimKk83U7YcA64LbS7ks1dkRWsajUEXRmiI9Os/nS5mPtCzTqFryOOtdVcD6pahkPwZm
Pu1o/Fpur5bG0rbY6tpchAmrgVdXS9WH2MtZJDxJFsu7bA77Q9A3W8jfK8vJy0zYDXYf8NcaYzea
etOr8QRgocixLZuFdWhnZM5NeRofhbHJ/LsMSyArEwkuFecFl7CGgUlhKKkJCrZ+UKrq0exS7UMZ
jtoddgyBj+9heWqnLvUx9QjuldAqPDTDsUtxEunl9oe9sr6YruvEvTA26GuvwrASZx4pysOIgHj6
nhta+C7GSfV0e5BFhn69fc5GWW0fRIuMWrJhDGMgj0a67iSuKjU/qNLAzlEl5JSpyTgIyCYhDQlK
fN5UTIlr0dFE0z1xo9au9/TSdLzTZVwWFwrVFO2nmI5DzIs+yvLz0CTv24ymCYBHpF6tegf84Z6i
irlv2rbZOBDXdgzQg6WXCNKDM3h+IKquxH8NOVe/aSR9N5DC7IUpfwKW1nvoB26R8i7TYzYM+iom
rDXKG8q6Hz5aKGTPLY5vUV/9YcUpqvCTrr0XUM69DHN4Q5vEHsxY9MAF3FI5wqMKiTPpvteMn8b4
Lr8FudQFCcEVZ6yavLlmtwVM/9B3Si3ZS9oQohLUzDhLDpQ/UlM/2Om8VSC4soWWDgCaAwt4DXbN
+YKTMYaZ0rJR46Z9zsNEfXHCLvuogBF4USK9cnEV4IikmMds7d4rDxdDU3LhnNIhWot4UvyZlSmO
MSiwivtQwXJKBEEFiielj21RQmwF3kPp+GXE8zDJgufUsk6aWX2nnvFHhVykGKqe2nv/pxkhs9+m
hHtS/42uxzFEys5r6u4RCkWC4FP1zTIwtu5wAtiH5ZYn+ZXDDgGY7HfBGS79z/M17LoC9U6HNRxz
tT04VmthboNQw+3TfnUUkke+E6AKZCzPR6HIGcewC0J/II302NEq/MLJ3jiAVz8KmDdaQhAoOBbn
o3RCCBqIqB8Bhpld5AhkLxKpcspMptbOSyZBBW1jK1ydGryNRWUC/Mu6sybkOHN6C3/1Rne+V62i
7I0wzjZiwssqAYE0pxz8C0XhpVd4PrWiDvTEBnKA0kNSPumVqewaZZb3IbYLhzzUUo9qitgD/5M+
SWXVulWdynuwm/FHwGmDO6CRTMVbN576GV8GuoHYQQS1Nd8nZZ7uRux80p2UborUXV0d0AwIFlDF
pvx6/ruTJI6DVpL5JJ0z7Exc77iRoj//we6i7rrUyZebd/WUlKIIartiENlsWl9LMmNv1nnp/fwo
RMkwLijZUIpbjaJZrRjoafGhZwQq8smq3W6JCm6Pcpk48aUXqMwi9gNlch2hZp1w9ACpdNDZcvJr
Ncz6KZXpLplzjAQPNRoPfBjUiQFU81yOz+i4WCAEgFIKkPDHYZz6XSFq0Cx5Xh03ftzyhK1iPor2
MqMs3JoLSyM1pFEfwj4/8JZ02KoomCJD/HLlbK7uZAO19QZVzYVkoKOmmUI17MwD3hLN1ioti33x
Q6C/LBJNNDLXVeh5xhi2E610mLLCeQrj8aEKJfs4y5l+MBIte8pLLGMiJ/iTplT2Z6CHBABzPz6X
BsaJt1flyh5Hzo/Ino7JIji5xAVv6iqh0wx1YxfSoUynykNgS9lFAdSanx1laaMSbQOhWkQfV49d
UygwLGaUn8xUHXdym9SnKBVbghqXVyijsJ7LDcp50pcn981cdHkyBVYtwQHAn+rV5TQdY5T5XBX/
hqMKvsSVc3XcOFmU+C4+J8PSuuBNpa+Ans35sE08abUxtsEhxa1LiZWHUsvK7/SCbHkv62LwS3DJ
+D06Ra25XdakH4zAQqK+zoxR2Q3yf3F2XktyItG6fqFNBN7cAkVXd7WRWm6kG0KjmcEl3vP050Nx
ToSKZhdHulOENJNFkqxc5jcLl3Blya8A7eb34MQkLmH5xUwd50M06Nm3qQQJd3IA2TIFWtT8Yxxr
6o9aM+fFq6weI4xlSORvvVDyya91e5boInW5fj81E5K4DgNb4YVhhkS80Jb0I/LdIoTVmDizm+SY
HLuWBmbQb5XUmfzEKKPQDwecaTy885oU7IuInoa5wxAk78OvE37Xa8MH07eon/G4TSEyuipY2fdD
X+mflHHK/yswM/g7raI6Qd5SNkbGksbAcXYS6oKfVned85wgcGT6bSGzVEibe+KUmxMZmDVWQFZM
CO/LkMU/UrvmCyizNvkujY6Su8gPoAeslv1nE1udew3yx2elXCpsHzTOwF0aq8XdoHY9CCFwrT8m
XelfzKRwAF4aZnOewVdjCLo6FOSKKj0qjZ6EJw3wzjnucVd1VUkW32LJHr8Uld6+/2lAglto+95m
eoQFcf6Y9bmEoJrdywWAoYqGSzFiiTbUxoXoYn0U9Ebf12kannLaRa3fYNR9KRl7O2dceBL00JFD
k3zcmSr578rK8EXRRydJPGoio0FOM6NUQK9NavGtDJ0xgOcdfVOKZaj9XlH653SIs/muMSosEP9H
dCniOrUKjiSxYrjYle68lzKzeB7kwvgkUCnJXdQ3w3dT7XSvEfgrbKvsDPS0kks2DSI5iz7ZwpTe
j0mef7799a9f93W8o0cFeZxxGOIwb+gDUeNYU5ilYRC1SIOGMQINfamod1Zrfvr9lUDurAxUNDCo
7K8/RTKLGguSnO44YiOXqo3/6/qsfpadNvH+ZCXksQ2SeNDpm9ygTCP8aKaYlSgNgjrKm8tShYbX
9tJft1d6i4QHXosyGYo3xE6ms5ulMruybYkDGlRRi0yTtuQfJYtJP7FBO3ORzH6st0z6ARj7cTTA
k8zyo9D683k275AfwQ+QyYEZ9WyC3FhpQOnG0AnyyFwCMZm5a0zOFJR68Umd+wtE6cY1cSvxjLD9
XqQ2zY3eKS+N1P0bOd9Sabx0Xfg1sc2LGWvmf321ROc21aqDW37nrNFIgltIJYtb6HazptpadLnk
rHVSO9w1sf2PaPP+BD/6/xpd/K8Dn53bRoeiCUwLZgijt03FbEchwC1NhEFomKU/5Abjvt6yfBrZ
MkoQQpvw+V5+W4tvPQycAbCW6GmBV7s+4VGYjCnL0Jq2IvmvoVNmN1LT8cy/Nf9gK2E50T/iw0Xy
efMxWUqnO3HBUk4Wy26fZLELYKhGTxLLoz8442SlnG8MAQF1b6ofx8j6ES0PJxiaEZhMGebWyZGM
9tQuKgZQwCzuRy7fk2Qog1/bVXFfk0kcXOXr3m3POBI61Hho36q0zq731ozwC6JT4QRLqoiApiED
8niyg2RhYI0mbvOxnqhOhFEcvdXdlRmrIPdEQOHsXq9syHmcYrnsBB3k7lNRNLWrx7X9IA1Iq2bJ
GH2ay7Q5qZmhHrzkt/kfQDoL6onBHI953mZlO0JOpYng4GJWlCKvXynMN5wjtam9r1Ih+eblWpym
LUp4rBnTJMXkBIUUJn6bmuF32F6PoOusg4H47vNQhYCYoanyRqBaJwmqRaY6WA6a9TNTQ9zdkuQI
bLTuypuTAvbe4JJRaDWuv+KXTNMAMeGQcLBKgZTT0GhtoCmTeJLxRnkq6LweNAfWEL9dT111y0Hm
0Jt7w0Jv0ngCZeQEEjaJL86M6E1UddWpLIecKIMT09BpOAG0WvxSNOPRnH8v1BFNqRM4K6qxRRkk
xiJiOWf5ULPGeyuenHdqakluryLLwrwLMpicTF9ux4S9b+KXRbcSU2OlhCDdWLRlKvmjNcP0oll5
EsDDy9/Pjt7AaW50X7LMj7cX3n1aOqHgMlft661sRmdOSwMuiZfL/AzRkAbXak2Is9xh/zV3cfkB
Ca4ft9fc6SjTglGB6q6zJCqJzXfYm0YaIuXEF6LE30tB/UJ5Hv8z6Kbk9do8BAilLI07FLqKb3dU
PDRo9rqR1OZB2BnE6DlvwTRKM8MT64shNfW71ujMZ3VBoCDniASQdc1zrTvgf5gPB4zv1XtM5TVg
mWirIgdX8J9q/Y8Gs8DX20+3e3yRE0fvltML9Pn6c9HTqYzLkR018CjE6g681aVvHRJ5nBJ+JAId
1UyJ4otsRZqrOGFzJLeyE3/o7nK54J5KArPl18XNYlFtcb10+NA+yXIinpLJ7p8aS8+9RSvKJ9kY
8ke7sxy3RbrereN6fCdRx+Gznsm+mVniPu8n+zwiLebO/RCeBP45DKFrfDRlEJXdYo8XVVpkd0Ry
K0S884zKFjqSS24+JUKJTuhbyJ8Me5jctmot30Hk7yRHbezLKmiUid/imYuqXJAYRDVN0Rgt4xzE
hPvUawxRdBS+GKDiK1rf2flSPOmo/v+lKFF2f/tt7YRQlA+R+wX2QONrm0TLvaglueFMGV0+PFU2
Dowy1oIHIW3n816l3plQoXjNPHNzJuLcSELVrkkosb09RfmE2Cn2h37UtLSK5kz4at7hisZlEtx+
vr1cdsWtIFZJ9KYw2UTvMlGGcTC4bcHk5vdVrNXDBaK62nu2OckhKpzV/E0YqXJfRXwQapyhyyYm
6wQTbJo9cB/61yJp+g9dhQuCh+ST/GjLcYmJlda2SDDjS3ofL9b424ymlWWxMpmIS6s32CZLyubM
loS07lmhaGcpEp1nqVMFPLsu/UXVe980NOTmyCEDyemPQIR7X5EGopf7bu3ybbGoEViPaW5KkrQc
iC3WcbrbVa04G0p4EIL3jiCALVpFBCDAvJspadLauL9SqgZKMkRBYqOhF8mRfHAE31LW2E+S9zUB
MoAO/xxS/XKNT0me5O3SkOE1I3aySpvYjQveFgG+iVRNeMmQDh9a7PXet46xPIyhSMQ5kUTC+ANs
JzVQiZmi201O8uH2If2JfN1c+WvDDGwVHSUaS+st9ctvKx1LSkNLOMHYmX4tOd+mFKSh3OenIjLO
VZldhhKH3ZAeSaS/5qP8dzYsT9WcP0RNhTfSeBqrxDPk4sNAY7zqNC+zprOklCcVKWPJgVYfcWB6
bfDh8DSuirTMwf7uXKQ0/VbYAGRN+nGbAiIRZp9BcbADCiSQrj34lLzqda/VjUfF6TrfWoGhB/u2
Ho3tvjHYB69ArUwiv4krYpazfllMO5itvv0YJqnx4gCbKGh6TxmPW3eOS/Xe/A1xXf0LxPXYYJTt
fJcanb+ph2R+mSGb/8Dpcmp8fZqeUrrz2E4aSfpVlRQELmeUUr+IzMC8uynRUPXmMFT/ysJUOWLz
7lyc7CCjE1QVgTpt64KpR8M+LmY76JzvQuTLBenb/L6oQJTZA0rNjYzLZVw32UmLYD7c3sqdGe2q
zWQA1wFRC6F4DeG/HEERKqFVwScJUubBrpXWFyVs76S0+ShHNqNvrDelHsdxR3mNTek/HaqMmrRH
Ury7p8hidER99PP6vv4VCnLIUQYYLVgi51kZ47V/v3BfFkl0csIal+3w39sPvhd9QNtTDq1ZIHCm
6xXHXqD1RF0cVMqIBlFuW14ZE4Jur/ITObM9qUQ4PBigF8Nk3n7hiYySS8/11mFTC2nXDoq8gZgC
QBxj1Txxq4xheMVA5X7KiuYM4rj3MGs2PtnhBHk1sfQ7U4nqu2VZB7dJMZ4ZZcePM4qNF8QItUBU
tG8nMxbPqLr//sByFVVfMUEryARvoetdarE2LNpKs4N6ULMLIz41kNWxdeNIbe6cJZWeIkmaDkLK
7qshR4bxDMMMhMv1ovTDF5RZFjugM5PSwaxNwJa1cZAh7H12NCphSzGupMpTr1cxl6ZqtHC0A6HY
ZQBryaQtOjpBvZTpJ8NIMH5fEueSF4P9oRG1OFh+r+NHE2QVmEGZYCUPX68fNkPtCIn1szlFaoV0
jFwyS+5LkBFeF8bOB0skI1kAZvKyldE9N3v14Efs7vQK+wLJx+24HX5KVQL0aqD7Yce64s6hpZ87
JDf82x/B7VUcefOpGeAVJzrndiBpTfvYtwWKAY7U/cmzgJdTAJgB28ea8CqQ0bWZabC0HFWlx2qg
Vyw/shFx+YNnAcuC3hEpLVC261WEkWm53g+czSSOCMjmhwI1xIOgvHc0AeHBF4TntGqgXy+i2kWH
ZDDRcIoL9UXYS/K8OCRi0mynZ01YaIZMLcIPdameHNBmB8+4V6cy6+IX4M8Et3TL8g8tLSt11Jb5
NGILnam0WeB5Zz3mBrVtf+tMJ/1L17LVjt2e5cVNZEPKGOdGtf5AxZk5LtY9VYTLThH+1w/03FxH
KgcstfvBYtZRGCiPKjPPEdWlgtpe48D0NVOMub2stqqXBZ84zLRxCI9c3NbXSYrl5K+Ez+hVc0T7
7fZL3StTyLWZG5ODgezf3IGgMnBsrwU5TAk9HIi7QfbArQBFczyn1NSnTusNb5Kt+cPtlffuvZUk
zESRGATD4vpNZ6pamwzUuYWWKH7XYAfh12b2l9I0H+zefo0tTB9vr2jyf9xeSL+uuDnAurABuMjc
Q2gp+4xRfghLXc4wv7xlXKSDb3Iv+cZ7AwwYsr7w2raEvbrpkz7ruWXFiB9u3pRT7Vboep/qFq2K
mMzjcWlRny1m6XNsds7DiDqlP2l25vV2/w/o+t82CIRczrW+svtASoAnvt7xxpHsXmIIEkSovp2L
Qh8e/j+qjp33erXK5gtehriJojWwzogS3KEmrgeoAppMFdv2XRbNyYsk/0E9hQabDYKJphZlt3b9
ZJzdUXLWMKuVy0ghsMyeuTY3bp+ftwJebCA6OtisrBcnm3i9jIkvoVICVaS5pA7vjd6JyVfy2p9i
JT61kWJ/btJuDuY2bPxWn7WHUiv078wfhxdciMVDnEmSt/TALm7/sJ2gSSGwokKpnmWaite/C7VY
vRtKFGrixWxcgmS7ek5SKfWy4eVZzvAME9VgMLQvttwMn26v/lZExkHSad0TJBJg5G8tK3IKkYVh
RhhQMg6N56TR+BSHxlB5CfwNJPrwN/Qzu41elXrVTllJ/bGbSJJ1WbrawOkRzLBrFxQovsTU+IQZ
k4iDtEzE+i3wdbmZLfSDn70T+SDTUhuvpFCAkZv4Y02qIaXj2nFy1PFp7vv8oZbq/rMjYuRFBvRS
LBpfgdyG5gH3ZicpYBzBrBiqOpCR7Ww1kxUaZz2iCPSO+n+UdOq9dFjsA/b9zio/IZB86fh0AU+5
PhROKtLBXGwrUGa8Wl3HrrTWNfQqP4iqb7936KYALVeeHlFu206WhdVoZTtYQdg6wpelLH6N0yb1
DH2y7ibKHjd3wuz19pnbWXQdtoAuAgqzgmKuH47jWFWZgnWJHqpt7S62M78rHeVLaKrNY1ktxY/G
mo6MvndCOm1DSJhrwwJdse2YB0+jhP5TbAWIZ0cPNFzb19mgt2BHioa2Kv3SWqnC58YBczJNpvOM
fEgVlCZDzNZmeq1b1e8XDLTJ+PTpZa5Q1y0mKO7tMLJbzQyEE4qzltX9HQ639en2dr+9OVkFnit6
fOC6oNldb3cl9DjBu8wMcLwT54Z8wkdJxEdRb6JIKY9EZI+W2xzdVnPajlNlBrCATK+Vq+bkDCB4
ZasPfTUZfj9L5/On2GOipiFE+fO9/9IISITUSIs0m8GkVc3d1DGDFZU0HuSWbwMOq6wJOjEas8ft
lKlpTQ1Lh9YMzFDNfC1sp/eDFmlA8CTWwxL50QJx4C3JdEQuXPfrOvGh0QgWm1ufpjAD7+vXJ6LK
ycVcmXhmZ5I3ixY5PF3U90lmDUejiLdL8XjAOdhQiEPbzmYlkMchgTSCpBzVexh54b08ZXV6EHR2
nmgVAMImg+k9Od0mlaFnkEeQroxAxFJ0yZJUPQ/AiIKytsqDaL2zFKxaBjUrkhEW1uZy1fsYsYki
htedSCXSeUvt4Tzi+FW5HLWCdpdahe1WrzLgWZv3FLdx0jajoweFkZSBNCKBG43qeKfAIzw4jDsB
FE8wU8b1YgUEbOHYDNKaLl50PcAFG55tFiL+GEfGs7wk2RelUeQ7WnbLwVvbmUywjXwFOoxqSFBb
yrysUDThTq2hY0sRXI9I202V7YfC0h8GkTXoYA766xipP1JHSz5kGjBCvGCSYFoc5y7ODOVhQUvE
N4XeBZGdiaBqG9ntEDN6tMLx8+2ot7NHP5tk5Mu4xyF0dv3ZUJGEFIELswbs6Ql2xIbA00GinZs8
jM+3F9uJedSdjJ/ZmxUnvZ6NX2IQMzrHRv5JD3BF1y6kHsadNEsDOocYoMxSPv426p80C3gP1S7S
nCAsr9cbRTXyCYPIDRdgm40Cyzm38+TgqXZO9E+2EobOqyzF9uOx0iGtK5Gwijnrr6Yj5lMklg65
f8L57Q1cf/AmyFHIQlBneAQEfAtTxZFcFFpq0RWcG+UldNoIUYLkKNXeAfsjnkUUR4SbYTYj7et9
q3NrMpBsVQPMiqUHybHD1zaLKqZS6JhkbqJL5cmuq+ke97Hp37xs5qCY9Om+QR/ihRGNcXFMxqFG
UpcLojtCoE+hZHivJLHbW/HSeoAizXeGiOfgdzeI4TDtzLXny8dnbQJZp9VlZ1a2GmQGTXZRhT9s
u4n+ZJFVygUxUHzstjM0pV7yHhFlNcDPewAiV7bfzKguPt5+lLcfCzbJlHloS9EkYu5+/RL0PMpS
xAhoLaOw5zKHib2l6ygTgFGgEp0cOf/tlDjXC6rXC0ojJO90Mi3ELqTuYRZNSe8yzv8dyyx5iB9j
uH5KP3iUZxZSLz2VWDLFAbJQ49ccpyvY4Jbz2rZlfbISepzUkMVdWyGwd3tf3n5u/EzGamv7mIHK
duCnJUsNaM+ygjnJaq/uSQSrUe5dsADawYveoUSyFtoBNHGJV1wl11uCb5EDhgv77SRCChHqWeMr
Zal4Up1OQVhUdMqR776Xq7L1UWqa/SHTJc8s6uIgxrz98PkhmBusnVwKui21T3eo0GB8WAGOZMN5
DNGW12bnqHm007RmGZgEjAMgzLzBKEXFItqQ8TVThwi6P2SlcxTGvVvbNdWVUaH+MiPZKHAhu1Sg
oVGIVJSD97v3qKsJ5TpvBEe3xWWVaUzZw8w/iCNLx3M1Lj1N7vXfjqQk+ivIGPgCpcV2xChXtlKu
hkxB0o2WH87jfE4LqzjdPqtrinYdr1kFEi8SQqvgx/b8yH0zwaJRV0qbBQjQVqazslj/jrFF0a0q
MJ7GLH9QyQEOUp+9j2SVOV9bvKt2z/rDfrlpkZTtQlHrbOJSWZeuNcJTGwqswpXiaKm9OEV0IvUG
Yoo4yaYvhaeCJlUz72vsp8IfUiZaipKkuCp3XOqG/vuFzM8SjRERCNqVgHP9aApK1600jVZgqnN5
r/aJcMUQ2wepw+5TEd/Xr34NwJunGpR5Be5PdBYKy/aYmlSU4UlxTvLxkzbV4t3tg/KTIvbmpKyD
OFo1pI/bDzyh7xeDD+TLA9R0Kot68kKnV8Egz2GgRlp0v2gDIyQ6EYBXk+lBxRsS0kclzvmEHi+J
Yucrcqffy6mGakQ+CL+Tkn9gIqpPTPIUIL9GeVY6pXrosuHrIqBXOArYhCHM+5eisLQTpIfIRQsk
8hWk2P1OAYcSpWEB0n+J724/8N7+0kUjOVupPvJ2Lq3VvVbNCx0VqRFqIEQWBrQdWA9OAONHTTnC
lK4vbLvBhLXVW5M5AFL/18cmYwAoh7FtBnNXFujs945nsY9+jKeGF0Va5bbQY85o7prnkfwrgHmC
McDYxC+JPtrnuh80V4qWOTAWDHVEr4/eLMMkGdpccdHSH556TH8eI+5H5iZ2++CE9nS2zWH0+2UF
e47RfG8tTuMBAZNL10FN+Fw1If7IOHtoLaq1Zmm7rGKb5YTtVmrcqbOWXsoJbYH/qZSmi5KmsYIs
h0BZSUv7IFLuvYUh45fbL2cvbP26V5vDXyl1zBljQNQ6au02Xa59NjpDeanDVPNqFOnvkJczPAfQ
lHd75Z3gD54LITmHkpcmwnpsfolbU1Q6emslhOXBqB/7CW11RbTt+fYqO9ERdBxXOnqma4zcpFag
ZKfMhN0cDKLD9lEY1TnRysfJmNqDMPK2vMKO65eVNqcuzzWkzkVEGIkiw9PUYsQSA5C2tAA5siQs
cxtZav5kE+FOkAOvSerW2USCz9HVbcqtYxTTXeFUEjOD9AjPvLeJdOMZj60DIGPbKIzrOKr0ikZh
1vQo1MhSgV7aqD50knGEmdtdimixAmjA8m6NjmOpSSJDERbJZlb7taN+gO2bntsSlMLtk7Ez/qDk
+WWp9YD+cgDLXPRgdk0zkEzDenKsuArasMwedThYweSE1TepFP+l9tS55lDHD4lNrtcXjeXWQm4u
fWH+EAD+D3Ki/+VnMf9AJ26HutMNhZN0ec53oRWyfGcpmGb6s12q6ikpZdO14X4hS5GM80uVL3rj
hkbdXuxRr1q/xgHjbM4l0DN0juq/sk6ejpqnOyUj3fd1yAk8GC+prWgQAle8/IFXpMcm0hNxUJXT
ZXGsb4qzvMQSqCpZoYDRYb7F6Tutn86DGj+NK+K5z5J3cyXdm0rxuTQ6b9bk59aSvHFBgPb2630b
Xsj2aNxx8cCGQRzs+u22jB87tTSWAEH98B6Vt96T0QE8OERv77Z1FSr01WeYInEdZf1yhuxQNnrE
yJbAaOOaakA8hVn4rAyt6VkyVM/ffSZuI1rWgJDgtbzp4FR9mBgQldSgV7U6gEwoILG20qfbq/xM
uzf351p+wHAnI6LzsHkomkTW0gra47YkhSAD+nG+OEY0nLqkQ/kLP6ogV9vqHOF84lZLOZ6xt6t9
8mJxmidtPElYBpyyfE7PkhD6s9Ony6M5mmDfuV5PqbkoX/4HOoYCCt7Arr3C9FourPEErkV3YUwd
IRt3oHEcWbr96IOtCOKtDN+81HNkZboZrBp7P+aqLV30dQY/lXW03cOp8yRtUO8kNV/exU4B6NJJ
aH7kuXFmsH/Iu397Nvk5NKlWZjtMr60PB/6705ymjhnEK7albXJUjNRIvzNCPXdTsSD4a0uJl6/6
hLIw/22GYoB4LjKXzH5wx0bugwYa68HxWt/rm/dOMwUoOXUnF+b1YXYkUD2CZCFo4/CRlKj4YGZR
/aEbEDOuZPlfM7Gqcw7lN9AWFCpvn7q9PaFKY7yHThdMnc1FrY5DlpppaAaUirOvJNOCWVFy5A/9
9nuFr4YSKP0islFUGa8fsVfCsaX5zaCtxJ3XCPvxsZjFJx2exintnN9HMrEcLnHgMS3qsy1EYaVq
9EljmUEfh9YpnLTEr1WUtG9v3c4gj2XwrNDpRVN5bkW/8jbWFGlkwFRkWe8ioyQ8Wu5fFrV2/Jk/
fxtnJDeaxnjQohLdafvJlgw/7qfPt3/I293FYh6ZSaSQYKgh7Hq9u43aKmYkRjWYZvGVYlX1DAkC
dOQIG0ha0R2c17e5AsvBGeN90vZHYe16udoYcEY2CzXQF0nqXRpIvTuIPL6oZqn/9iDoeq3t8eRO
RfUxoxEYytOjaQ7/WCpymn+wfzZdBLJiksmtuIgow8xoTJCZ8wxH1e4d+aTNVXmymo6a1JqPOiN7
G2hAvl43EeC+vqa0v9xeWPLOK2BYCSar6twSvboX0sji1BrKdLr9aHtL0cCTaZDQ02b6cL1UIeco
SqDtBTyhkE99AoRM7mys16wwO1hq7xSa62MRRKBKbsef6PpCIMcVglJT11+0sqoekPmtThEwwEtY
FfXBMVxP9XXY5C6mKQJDZSVnbjF+hOs5i5OSR1tkWoIjbb1TgvUrFV+Xn0K5zn0JVqI/CefoC3gb
NFlaZUYAE5f8Y+tDCeA8UdtIKAFG981diYOJW2Bwc7Ch+6vwPSNzhPretu2zdNJcK3ai4Oar6F7X
02FC++DI32zvhDADpRREdghy2+aEVH1TIV/Ka1tdAWB5zQvWnRUmMnrdHDzQ3gkBlMPNS+EEYmXz
MSOlrcAsq5VATlvhptFk+k3cq35E5e92kIgPSsOd/AN4sIKtGjJeBpJT67P/8qGtKL1llJC5FkqX
vJNsBIN0OTLcDE+GU84Bil0NPXHfdEL1LNfycq+rde01hdV64VgVByf27fPzc6h9kJFZRd22o5Ow
pUxlqC0HdJLM01zaPSi+DFM3aKMn6Fbff/fbv15ucy0UcqkMhCB8D1sbCpRcJ8HIfRnAMv54e6W3
J5V8nw9/VYwhL9sGtBYlhTwvWGnV+7hz6nA8CaWoD6xn3p5URoncPPRbqSBhpl2/TbstkNgtnQWx
uba4JyWPggL45z2tt6MR80+E/HVwAYmGfQH6scCCGEFdr+UUdR5RbcpB37eh5o3yFH5bCtXQ/HpE
+ccdpDbM/FGEC1kZruqXFKBpFURNGfcP/JMxOpWtGkt3UphVA8KEUvN+nmzt66CnWu0tpbX4MZ59
z3U89gUGKgtY4M7sGlRqi8RuX1Wp/2GkQ/UJr7BUccOqX76kS9iMbtf0UCLjQVKZUKSjEC+xPVIH
5EpaK+j/SmxL1gB9nazykyxGBb6bNurfjLYnBk/rvMX/3ddvUs8DRaFvsDLXNyEEVydmpuYgB1Ob
d3fNlMjUqHH89fYqO7JZxNy1n8nEgqbIVv0gJjmFioaGfDhJzH2TMX4uiqVBQA9VhPTRqGYphedQ
GKmPlVkNxdQeundO2mv0XENtfkwkY7xkfdi9dEsWwgwEZ3VUmK4x7PrgcG5oea2DFeyetuCLBdKT
aCqlo6M8oS1vVrHH/MNGc3i0l8mfSl1aXENSbfmuHgR2nWHoAOlthWmM9EFGvfMdcKEXWiLhd6Nt
knw1x+rEfWWGWn62nI4cIe1qDWxD0p6M1kImVKur5DuD4sG5ixKDBWJEZBe31XCOhJJlQ8wswV4V
LsVMobhAEKra09syPGsdXUCYz6r6DM1neUys1nqV9QkHMrnuitYPLRzDXNTK4sJDbbI/KSpiJZ4S
Gs7kpqU8wO4a1PZxTivhpfBVYQrnWfG9NQrMXVtZUr4mJChPSYnjynnOZ7o3KMyrJxvt9xLICEh1
L0zRI3bbuNEnX9hGPzxqTt5ScWkxeikx40g6wbTlbx+otwkESBwSMFALIJr0LbRxlLNEnYpsDrTJ
LC4rp9XXxjh/bjoJQEvuxJDB2+LFzKYj4dm38ZKVwWfQQaRweMO0wC2VMbDDaL4x5OGsAkv1NbsY
Ds7izipUjRruKtx8FqoV1zGMJFOXxpQmSdenI1KyC9YH+mT+NkAU04r121/ZlyR+m6isGLWFMF+3
BFHZJRcTjJiXmLn9B8/y6yqb1CGroYprTbNALqp7P6/nMnA0+Fy3T8TbG4ZnAfRBrsCGoSBxvWOj
nY0SylfsWFbUbtkkmqtnxeJFRLiD4vGn5eAmUACkAytIzNSo2zZ961o02lDPKrgOvae5EE+5+NJQ
VTUPQlIXIoIk6sd2kqPiImUNrOlYG/GZieS5lNxUk2zz1C16972q4uHRsfU4vNPDuf7k0PeOvaaS
4L5VkALR8qodyXWapce0ryzU5y6EM+sPtZIedZF3vihO29pJWI0XwLtd71+WYRA10x0NZjuzH+ax
ixjjtCuxVlYLr7Bb6STlMx35OLZ++w5aUXUsDMaKJGZLxBLFmOKIk/LqIl32RQo9nhay/CerrIjB
FexmUypeP2AErtdKZnsOKITosxr56EtaeFRevM0TV2IA9dr/Q6Zcr9LITQ6JUYcCMGvx58UYujtw
iuKuRADIyx2E524f+x2OJR0+BjVrFwO84DYxHRdTND2z2CAH+XwRnTqUnpIsXyItRHibj9udKrJh
Z1aMz7ClnHe4yFd3FlhJV7OH4rUplvZeLqMBKzC8G6RBRv4tKcE0jWp91puaDLxK/9E7Of4Efag4
CEFv92uNPkRTOiDAFraTZLOtrF6u9SlodGUMxqbIHuM5MT+ExqRi7NubB4n1DmhlnWzBOUSYEuUH
fRMnSG6GEGWXCc0nBwR3mkQPSdyGD5MqfzInLQ0QKYFAgubhmZoj95RS75+SSvt0+73t/Q4GNmvS
vU7q6WpeH5R6DlNTnroRwGpR/QVsS0AOYvr3rqyi5j9JoikDSGDMi5NWj/P7QrEaCz8463uhj/mR
VMXb4EltR1kMDxolfJKK6x8zicTgaPxU82amqDVW/2ggNOfns1B/+zYALkRLg1t7RZQbmzvHSmNM
owRLDcMYfRtmqfdb4DsH9cbe9tK9ph9EbrByyzfbiw+WYw6mGAMa3B8R1Qk9MTCtnRcEYybxuHTG
w2SNuiepw73RpX/TbjgCwu2UsJSKFFWUVeTWgKKvd1WdDWsQc8yxztBQMjhJeCyq0YvQtdqlt1cy
BHC0YCr63OvGuX0IU7wcyiTqvDwZ9INIsR7s60uLX0PHiukO0xfK6utfk1W0PgbJGII8MbXXqq0W
f+zL6IBNuHOS0HhHTW2dedKt31wjSm1Dj2hZRarVGiH+qP3QLWafurKktQdP9GbqslIW12bbKklK
6brt5YwjlHDy6Ro6W17jNerkyRdRafN/pprEZMxRs5SuiYRyT8pa9ajl4z+j5nmvn+A+p9RydZnp
APeiJXf7SBs/N8WgSA+4CaYNSgmiIIOFyfK+tOXy1ULh5x8xlNg7FRjipoPMkcH5yzwqlrZX8fpY
9OAIT+u4A3Du9ZuSq0LS0Q3DxAaw2Ymq0/46Ic38oy80bPi62H4vQkN8s6UsutfL0XrSK6lykXFm
eJQgc13pQ3Npckud3TSTHR5Ksc7Ab0FIx3DKbwey7bFafyxtUDo0wI1WwMD1j22qSjLDqa+DUS8s
L14Wi6xlXA6yu+01wSqcJURMaFojH7Ud2odWswoEpHUAaAyWaE+NI+KqdMNk/lYAJLn9TG/Anuty
9HchloHBX1Fw1w9FMmZ38YpqQr74hxGZXbDUpCaKIlUPWjOJs70YLZjKWnuvT7F+lmVMTZ08lc6t
Uf+dNiO3qRq1J6eE59FOuXXJJ/ne6aX5KM7tbL/KVHnF9KLjzfz/+pcKAHbxQDYalLEZP1tznTxq
Inbeq53Z3CtSyXCo08IGI4qmfIWOOb+mVrk2/WcgKqmeVqq3tKX2fnH0I1X0vZ9GAKZfRnVBG2YT
cIoZO3SjyutgwqUdFp8WB1kZHdk67HwspD+sAq+A/tK2gWHVMo4wYYUP9dyIZ9TZ2ydspgavTwrj
qQoL8wkZ2uwUo6t7UIO+wYNySnASwEUJvDlg8C3zKsxVxPewOgn+D3vntRw3kq3rV1H0PbjhTcSe
uQBQVfRGpCRKNwhSImESSHj79OcDJU2TRY24dXf2ORMxMdHdZBEFIM3Kf/0mt4qPhV16fmyo+LA0
Qu2vJxLCzqMW/avZRp8rYWPOLKbxjfe/v9ziIwlmr7oA6UiKQFhevn4ynC19dIxhOyykkKeN3R7X
DdAVThpvuYv/8lJro2p1LFqJ1y8vhQWqknYuNmuLcB9aMRtHc5l+sovqLR3Eq+e63pTNYYDDFScC
3EBfXgmr8LKonGLY1hE5pGpCKo8jhHFtz028qQVOLROueWE05s2NUOWyMY0/1hLwHTgUr5WZRylv
7G8tdszT1gav3y4upAsjLTo2i+6txfMXz3Q9ersm6KtKTvLeM82sxUM3GfUoXaWAR9lGASek/qTg
8B/+fk371aXQZJH0DB0JfsfeQ01a2HhOafdQT3JWMjPOj8tyro+n8S0vvP0ZuT46KKHMC8ByRNJ7
Y3KxjGlMYvrtiaPKIFZos/SuJQ4bUrN9YzHa94T3dltIQm+FZL7KDVsvjZ8USDNbBW2zvZskr81o
xqrpt3E692SGGZpvVT2aei9ufC1ZJEBtIuvrNlkP3+qys3uIZ73WVCdz4lWHkc7hlulmbQ2jEMQb
mstNHcnsjUPPr97FGsC+Em1Wqs368+e9DVoYUQKfdKuOMBJsHOp3TVwNG7jC1huvfX8RhjGxcqyp
JVgiaOPvnXop5eeebPl663WVGswmBVE/Rm9tmE/OH8+LSy5jgYuBm650N3S5L+8IwBN+RFyuKPok
kk3ZeNWXCGL5gm47047pr9cyEMLy4s9y1hvNB8vOUjw1jTHCBtc2wqQWc4FLniE2ap7ou3GMtc63
6h4lSTUgYfeLMh8QqoGxT9BDSV3xlcKRCtrbNv3UWRGnogyj/8syA2gGXu8suFZZk7ZBbkv3G39D
fbDMvvtQmUYch9nQDpK2Kho4n9HEQtMq6sfe6jrKisxKIJuak5Jt9KKxiq0XWZh3uFLrr6xBI1pX
V6dB8xUtLU9qZWm2rSysoOYtnBZ9S2AgvYI4C1JkdZVfMB0uOnMg1OP3k3q/LOKxY5i67v2rsvP1
8u9l5mhmVrXNy2EKVUNUu9HzyWGqtNR541rrWrT3iim/gO85rEOksvdeMR4hM9TsotpCcW3CwtOj
EBtfAbWGFnXlKFGI5+dbu/uT/9fLqyJRs8leXREi6r69IqKvkHhC7U65w1aBHpqauQgLu1mDx4fF
u7Dq3OtpCo4ZXN+IH+Nw2KhfLSchS3qZ0aWk9hx9wYRnGTeznc7ndS9Ka2eWXZtsTR2H26iJbEFj
Kl+qzYRn/nxke036fkaoO/hKgop7k9ZdpPuSbIdN5CV4pRmcz6dAyYyJHCEOf3pImxaNvVN0Mapo
KsZ+64xxKjCK0FTc5xn/wiccbFo2o5sa81EjpvmrahYDvSW7PDLXWMtZJQqLy5j9jcKkJkl+GbyS
fcFCZfL7kfPUP33xYD0KM2YJBnxssVSQL2esrDu1UKpWgHfwOjMlo29a9P1ymS6VKBCVlMLX1caQ
zCGRdIddVxkdiFmnfFlybKmO1GUoH4x+SeG3AZX6fVHg0zQnmeP4UT3073uowxeqNtQbr13abmNq
ka3tcLziORWDIUbU3Gt8wyjnsrj8/e29OnuzDDFY1igYAwIgL+Dl7SVJb3Sib9JtRx424qTB7JfQ
NJT6Mpo9xSErMvWqQCgJ+0SOaq4Jh6ny8qCaEI9tStfUQKqj8nvJ+F8vLNXbf/43//61rGaIt0m3
96//PEu/NmVbPnb/vX7sX7/28kP/vBgemq5vHt6d3VXtu20vv911aSn3P/PiT3ClH98kvOvuXvzL
RkI0nK/6h2Z+/8CZtHu6XPxQrr/5P/3hu4env3IzVw//+Otr2WPExF+L+Vp//fjR0bd//LV2kP/r
+Z//8bPzu4KPBXdzcSffHbX5nfzW7n/u4a7t/vGX4ngHHHuxrqSwBsnncP/Xu/Hh6UeudkDHB/Cd
JYF3zIr01zuJpW3yj780PgW2S+XISsEutG5SSGV//AjBI4MBdS3nalIa/vr5DS+/T4rvb4kH8uPf
3wG6XJJS07X/+OsV7rCSZOBOYbS1fgvOpC8Hl5yGUcoqwU8lFd0u4xRwoReJPy3ofLR2iredoaWf
sZH55o56fOmoEzkWSxuqtUagiRgiVojSw255Lv24mTPDr1JX36z59JetOUyBNmRHvT18zonj/Uqz
STuyJ3iOzx78r25jv9/5xPWhwwRsi53kq4C2BBvxtDFolC8GwzQWH5xqrny9HvHBt6ekP5/neZfU
c6cHelJRO2XVZARlXA6H9PbSi1IHSc61yT6tlck4VlWAq8qVE0zqfOivG1dU76el+qTmb9lDPAnQ
XqxeqLZWygLjwFi7FXuog+6KtI4hr25bXO6TjWY2N7jLTJ9Ls8Z0xkO9HthTVd6VsynfV/X4gSRM
9UzGxIqkhSyMwDRkdjmoRfUxq5d89vXWiyCt273qx14xPiTYYx/JpPsMi804KtRkuIPqqVMCzIW8
6ty+DBR1psmKL9ZRwznf8b2Ems4vO/i/Zi6r7Zykn1Q7j+IQPk3EVjJbCeZgKWjj04v8z6rybFVZ
C9d/v6qEZZHK9Cu9gO9L1LoOrZ/4sZ7Y2sEqjKBRgppxPSkzYX+sJ/yIXj8DyAWjQKy8rl4/1xPr
wIZ/Sj+H3RFR6ao6+7meWAdg5fDW4OWxt1EQ/cl68mTO/Xw0s9KtnuErkrCS4p+ONc/OA5o6ZkmX
anWodwWzkWgRkuJNXfEjJZ8gNbOXLb5TYT7FyJqlhwQsb0NMifHNFYVT+WOnug9CZscmgHod5F51
iZRR3/UttEvfK3T5qCNH6n0PGLjyrclp3FD3RvJ0C6c9SW3oakGSxeZp4479aeYO86eq1HHYS8yh
+IifoP4BWk1P2qpYjr06nU4iphfqp6pp0qBmldxMyXIOeaLut/8Z3ft7psfQ+veje9c8yLtvLwb3
+oG/BzfsV5qXbEoWq+Fa6vw9uNkKSW8BRV5jN9Ym08/BrR+QhgHfhyMzdKmnvuHPwa0dIItCX0xq
ItCng6DoDzbL/bMufEFWaHCA1eKXZIW9Y8PMbi0rp85CgxoTY+Ta3iiIPQ7JE3urj/zKunG9Fl+X
vhLTnX/au5ZWFgkZFW0W1pannOX9wAyKTHtl5Xwh+bUNdLEmLqMGmce4usxTghllPFehO2MzgrQz
CwTe82O/QIgW0tzYxdJu51jpd2NRbouhhJ4ksLyfdQXffBen/wUHlcDASsO34YQx88rlTOadcfXs
hf9ir97HVLgzzkHW6gq7mobvm1ISZmV7IuLyi0JwS8cSF2hTuzpdNzWHEdNEcuLZ/tIXbznF7gMI
368MN30dYqx268+frU1ERQzEBcgM8FvGG2soZAhn9y253CszcC6zMh7pIeAGC8LC+H5+mRJH97T3
vDQcYc4Ram6p1Ub0SR+qnnQiv6BOCfXMjfKAPIDoaxdl8ee5Wj7VYzY7gSYU+9pRlmNnFvquKoqu
8a28NB4TDltXE7wK6Wvm2PRhOpSx52d9n51MrpZ9yZoJL2LHLRvwBds4MWrRHfWj9SPr4z979LMd
l17Js1G9nixelP6Hd2mXPt+hn37/Z8mvHaDcw1ls3U0Zbf9awxyTDZqmD9rv1SYUzea/1jBdPWDf
pp2sQ3ygk742gX+uYe4BrFZOtxzUWGFYyv5kDVtBhuf7M66KIIpQpHAI50vs43WL2xjIiBNnI2la
j35apuUuFa53VM6pGRFP5ZVnzjAoD1Mrugt7asAAnj2pX8z//VX0+zfA3412NhTs/Qa9ntUC9nVD
jIQsxbapDSrYRGrkJUVvYJP78329EscuA0oOR5tXTE2rbpSoUEd7U2gUJGq1oHqRefHG/bx+olwH
9AqzNcw6XzkJJ26ultBkiLsahHrRlDOsE0Lq6Q5laqeaiL7z7rCupXJuT731aZhKPf1eV7w4ij8/
xb3Cs4CJ1w2QziVdKkQ4L1ccz5G1k2W6uZmbut1Udmuf4SbgoTloi91kWxIMJHpLskW6yKuxBE9H
p6JEaM/79PZwFyK3olULa21oGWaxXyZpoh4pZm7QYEj0ytt4k9bER12jrSHJXi1BU1RrxkSYIN2L
GH7jh2pRx5kEzNw6lZWdk5kw2PWdSDsPsmwZYzicNZ5xwmGT6PYqW8TM0RQCtO8Zy4RGL4mW1eJf
shDyTTVovzhg36huWUy7FN6N4zcOAY7foGpQTLqVIuHtamP0ITHS7JaXlb13csO8d0Uthu2My3d3
WGSamQc2AOj7ePbSLwsmSfZVZyV58cEUU4781prr7BD/WftzbM2ReW7kXtJ/EOacg8ZlNJZcKTQ9
0GxaBCSoFsMnZzXE3WiT6VXnUZ/r17HtyDaYac9/WOyl13aeiWDFt8fE4+TVmPaykXrU39l1pn01
YksNVWQexkk5pNPkRxOcEFS2aodNozpoVWBqg3Pm9ks7byyHx04EQILVdA92HMNBy/MqwDYvMrYy
U6oyxHoFat7QTX1Bqd7pILvlWCdhx+n5SDaIgagYELUHSIALQj2cRgvNfsbLP49669zFEugmxlbZ
84k6Wjx/yhf31BmLtMF+K3W/FvkESwy3owZ8OdVWRoOW7VRAZPzJ7WWeApuJQjGSVw8KnZ7rReig
6MOU0dzU26J4rL3UTPwY490UsFoMl7IZ7gHE59rPM5hM5HlaCbwqd6q/RhjEBovSaoeNMg5o7cwu
vco7Jzn1Wtu7beIheRghMZO6pKgeKQTuYtzm9Jp3RKJ0O8dU3JNCzM5wkime+bmulPxSrxEP+Wmr
m8ey9+AxO5Ohn00TJlmUSpp3NdDgb0I7BfMk/CfWt7Eo0yLk/NxusESp7WCUqrkEg2uO55OW9JCd
i0lqoVeScuZbupJ8BEFJrqpc5MomNSuvx4XHtdMgR6OxcWEOZh8LEGOxUqYdYR+T20qRVNHBl8eT
mUXLqSemrAgrvfDep45X90Gi0LwPylYsO6JRFAJ1Z9eCJBgRf0h4iLIsYZuUdnlojnl8zyHLxnvH
yzPQkqjCoLIbOtOvvTL7Wjnlip52C7KQyhq6MtALWzEuMmPsomCWgGobQeV2nmFDMAVpES3v534u
P7vdon+NuxLnqqlWoivi8NyLRGSO7WvYiX+oe4cxno1a++CUrrz0UtVUA86B2dWcal28ySI1p0ZK
i6zdupZifTQVtfjSQJN+9GSnuL6HCfOXdnGjey1G487ioiX0x0Zpw1g1RaEeVpRm0cWQNzM0GY/m
TEBeVY83bV6S48tanruBqtIxJBVEME80J/Mu7cFKulAfJN6rRWSIQJPI7/24sMoiaFNIq6QhG8K3
3Q45g+jXOBm7VlTMRfR+rV45HOvbVC0rM9RHzizBkHrL51qxlQRtYifvrLicpK8nXZkRINFPNguZ
sloIDpThTFa30cMUekESRn0za/4iW1izGHrm8YVRtVkbGKJAPWe7pE7vcCqpEqyFVBQVEEVzdUdO
d5P7HXNn8WfcPVraSzJhGVBTncVlcKe7qW8UJxSlU5F4zMkXwpZjQNanbojpSWeNMYaggmpyjA+O
sIJqzAwZjsKVd25sFpcLozcBFk90wzeacrmwZ0VqWEUN0VevrzJzy3TrP+exot7UikV6cUkRoPoT
XafMb1R95OyUVVoccvJp3ECXs0HAVtMIL0Sea90UZdY5h7I0siaUtjuUx2PfMTIn0dgferIEM79S
pVsQpNAK7fD31cmKdz6vjzANwFICqwsNE2As8/fQOJfmU0ZCvbXBPdm6yturEo3Bcbbk1XvT4Vn9
+dVoyeODgh8nLea9Ji/i+aW028zapHmpXI4I0DF8U9ztYOTmWZJ1D7+/3CvzhtWMkTUXawn6AJQq
e9drYMg2LCHmZlji/ipxU5kgzOidKVAb7H19K5NGE4xJlo2bTCFl7oPeubTDuoGBv+m8us3D2rSr
OcR3xDxTe9lisY9pURQog5zHMwM0GCQnV9o5MOc47R5Q9idv9e9e0SqoO+yVKIfukqoYct7Lgkez
3T7tsMzb4E6gxGhI0MDcm8nQshEtwrNPqJUm/ajOChVYU1PbBrqkrlhb4B77h4ziP+eh5+ehldz6
72Gds7umA7Wsewbk37Al9ht/QzvqAVUiBw+6u1DWn7JL/4Z2OC4xHjFu5WyCtOpfxyLNPED9ZpPY
C78ARxQK25+nIvOABYkfrTZ5T+TYPzkVPUnxn0/7tUGz2qK6mF6s+Oq6LDyDBvK2J4e4TPCLwpAr
8enIRYfZLHFyt+d5uSmGhEQ/DGMggBlI5uJ+/GQvrflQ2El0VynOITz5QYZ6lRGUaE56/UkzlJ1s
qvJyEJNybXate7pQy96kq/DOGbN81+sjJbqo5Be8DdWbckz7h7ayruLYqW0fc5QhnORQn2QYqFy0
hRUdJ4oFk7psHMPX59Y8d5syok/rAQlMg6t9I4LCugVWay7nwWDtX6b2Oq50VK5TV1iJv6RGd50p
Up/gkuSPOGF4tV/PWkd7Ft3kR42a5xsxew6aJ5bZq2YqeohgVZf7+mSaFAC5YQw+EfeFn3eDVW6N
oXWP8lKbN5ERL7e2HcGEcPPyrKQq/RIVNb2EZqSNonoYCPWzE8++oF19VHpC/0arP97VgnzkXr2s
olH7YJNS9A3nx+6joVB9+EasqoeOLr2A7gt7Y145ci0S6yPPzXLVh69gHrtDgvPoPPWjnyQi/fps
JP/ivLp/igQYXzOcIbcD/XmwE18ODSkWzeR8IUPLxig5BWQ8UmflR2b3Hy0iF9WDvO6ah4eOTul+
e/RFg/V/b0sV3tazx/8KWDkraVM+NM1d93Ih4UM/MWL9AKriCviugiXo6LyPnwuJfgBtl5htepkI
SfjHvxcS+wD6Os6MbO/wBFYvwZ8LiX1Ao5WDHf8RzA4v/D9ZSF7RtlyYCBzAwWxhDsHfWtGCZwvJ
4I4tO4+Ywt422g8oZ5fPiZh2vZlDICvMUTse8eq4Kmq7fJiWyb5MlWU6xutXOeY01X+2Y6FjAS76
Ez0346M51fP3EODzH3SbPxpv/6+372mu/26sXUIh6Mp379Ov5fPB9vSpn4ON5hjSFopBBtYK8LAv
/BxszgHvmRaXwbYFUr/SNn42JNwDfhXNBkH1qNHpSfw92pwD9hiLIpWm+9pOcP5ktL3q3lM14vti
E0OMSgFPzr06SBK4OSAyKzZlhOdStfRjaLaFk/o6mWN+LxPKNbqFx7PuXLtqf50aQm4qI0uOoQip
Pp5I6aGTcnJJOheSWKa4p3ae3NMo7o+TpPaCVpIj2IuJgJPBu4jRkR7X+dxtnj33Xyyx+/jVyuLE
x0KFi4UhprFfdI+VqaWRlhYbPFCaQJn7Niyi9BKJQxsoNanZfaaN/u+vyQryotAH/0RRs2YIcSZD
s7W348eWonQS4GgTVSoBBl7+qDvyi6eipfv9hdb94XlpsX+hPZSs96YlBeyPN6aZf2myuAjcwrv5
82twN5T06+hi+Xm56nQYbtPgJ2NRqTgdk5mBILBrqjde0yslErcC1gn7C9gPcMPauxXaQmq5VMTJ
NrjThHGen5SF9wlbsh35tbdD039oWg2Cc6dts0W7Ktzp8vf3ub6UvWeJARQkQSBHcPT9BDq7HDSv
ylIl9ER5mpejOFs6vfbF0GkhcPYf0+KfbpiFnN3BAFvdJzWTpW60i4wi3JLqOSjr9D4pCKlvY3fx
8fm/kB7aicYyiU/KHkEur39/uzT0X98wLmwrumxolM/7xjmGnBRz4Ry+geJ1XFn1ea4s+sa0s8e4
r5YrYVtXqRjlrhgqA6gzvzeN7BHm3WlFKpafFLiKiBkfrVJdkq0BP/SyN3F7SK2rwiFCW7HPl0w8
qtSS2D2IsJxBN+eRJMiyJ+ZCExSdhdcml0Ij3o22xbchx5qsUfk/sMSrxRCGT3DeNRK7LyKyb1rX
vMJ/8MpVubLpxB8Ai8BSrezeqSCd1ksDdYirgSBJf/0asDNbP5bODTnacIcm7crs4/uIg5/v9epn
d848f1h/ZAnduibSudvYek4uVOI2h3Y76fT6uRRWHECgMxIVTq3LlUnUa5i2/Gn4tqcEalxBp5Xf
70zPzLN5qOcTkww8WJiK2Egs0Y9VpxZnqWhvBX0JA/h0ov25FME4jW6olB0RfZZ9XhsjSKNlf1ac
Vn7qvDEK5671glLjySkEFwaWwNk1BrfZ6XQ5fbgG93bunFOgn1sZQjnR0lfNRe9tZ8u9sSN7AhrK
ljMXrVPgJEkVWAYhETKVQ8jOc65Zci33PWp8xZlIYTeuYDXeo1r4iP+PHnpOexsVSb4pQLJ9LZXz
h/W9Ro48BUdxycLOk4veIwM9c7Sgr9w2AM5SwwFd/sZMGsTlJF4F0/qQnx7jZILTZG7thglhpx+c
2NA3Kr4R4WwQJy016e3mBLsEN3XOvST3dlYDuaqebdevkvQeUnMGSoVnFeEtuOF6o75plWTZjq2x
HJaldUW2kHVSugwFKiDrZOQxJLSnt43gStnizWdRHKESVwwRWqLWA8A4IG/JFlfX+aM7VreQ24+e
vjteNnKHfeCRLJYhKKflbhz0RztSbuqJuCKIICUR9twkHp6P9hwvW0EKSRC3sxdwIhweMKPqgFrn
+lAM+VVh0w9zywm3TYPvLcDR4Eu3t0sm1dDKbBGmGo4TeT62odbynLwkjbdGJufdmq/qO7K7RSnN
ULDSRyU25a6cm9tucsRmcm0IqAo4PCc2Eo5xDA9aL61otGtXnoZ6KR34ZkpW8+lInq6TRgVUoYfP
L0UV/3md7v3qRbEe7zB/MSHRJDho4XGMxVohHq2BSZYvxT3ymfNk1M70aLyoVe8GOmzmA9aKs9pg
wC+s2zsi3fHkHM0ryMZeULeTG1JaY2aijRuZQ7ruJBm+s3GVZ0wk3Y7vDY8HQ3QS14iaW4uUDVOp
bhWFJzU76SenRQGrjrwwDbws0L1EucngLJ8lTjJjYUD8tUX8bKg4y9cB3Xkwue6NuiwijArlhlp/
Qofm3uBS99i1+b2MmbK4/Ny0iaZs1sW36xwR1m1zmxX6VZNWTFqdyUHwhOHj+QwM30QbAOIp6PTR
CutSkb5hsmQsTjMdV2k3HU8FES0rjO0vsdoB+5rJudH1SxSYMa/TaXk1VsuXVBUlO1Pp/fhjTjDU
UOX3Vgc0bxXJQFtgiZGFArc3Q1l8LZbkSJhuGngVM77NmtvGSe4Ho79tiuY2L9dnb5Z64NjYxCQO
48RN+N6lmzzmab1sn+apUjk3RY6QAxQ4pe+Bb3VTNuVh5Q7MitjiuQ0MEndQbqZZMLgU79gTebV1
y1m8R1qZf0R/M4tAjbJ5R4LWA5IMEeqTgd2ByaciVb/KBdICtszoDtQRFGAt+yJvXRrrSTs1nBIS
sygsbYdNdQ0lwxkvtI53CVw4XboGiyCwvdjQkzPgedN1GxuGNsHOLQLNQlcOca52w7xR7uaJIEzD
LXTi4MrysNdZ8IVV3togDUwbznCnJjEn+CUv+nttSaN1QM/NyeDMrLSGUAr0LQr22SJBJSW0Xjks
TL6yZvfzLlZnvsQ8sNIXxhUaFNbFiciKTqBOQ0mZtZ+aPEkuhCLzjdVYd56nCXjtBekNXgtfLDHU
WxAN66Sd6mob1Wr1WVPcaefKaD5TkCJaoZol922siPepqtxptejTIEVAi4pWzQuckBZlo48aVNex
Nr/RTkMCrRnknsZMFvxxmeFxnG+mWce9RiPN0SGu8xbc535CtI2CGTuKkhFssGG7E3+3Gprbp22R
uvUKO3J9I4HJg1Zd90W0FyfFWmwUrnVuLIxD6TANKhYMY6EfoBdWc2JqnRK07XhBsyb9grW8Gz6t
ESK1z9W2kteKzO5jslI4atIu6dZGNEv8uqfkN6iB6cnYTgxtxb2Zll4PaGc99pV+WRn9WVM6X80k
/ywdcSJm2hnLQpXQon3xS1mA4AyqHjQpE05nidv2KUBPiXsp2TAi9WlazCdTrYrTeXI4qERuE5Yq
ZBgm3ZEuhuusHYqtnqt92E3WdKmP7CHt2HIyrljWqShvMabhNnW15aLMx1zUy5c+9WB4J/dpzPOD
xvtYxfy2Vq+Tdi0wnsoFqTW3sy3u64yn6aatgdEsxhK/r9TWtsDLwhTWDwAloDSnQvwbXxbgRsFR
T05Lssld1irbUW5GrsSimT2OaYMwNXVSdDZG+sZ1n7IBX1wYBTxmzIQ+opvhGLiHN0zwdvtWi5XQ
cYaLhDDyrkuODXO4ikTu+JWG8yfZYqqvNnlIPXJmd8pHzalvMzPZOUJKvzDZzxfToGQTGW2AeiNR
QJMUfB2PIiNuQNeCpG2Pog4pitspvhEpn8BWrq2qoS/vIqKZLJDJ+IPW9t8yPT/UYoe2LMN6yKNH
Qs27ICnSY4JzKNPyYTonLUscFzNzWUYs3Ci+jsa1dh9TJs065qyMjrpk1cmMWdkUOStk24mLmdRB
fExT9k3YflSNuceUHNsF08UZTVUlkLFUi7HpFf0NbeqrA6q98hwArjljw8vfl2CUlQOpInWVEC92
ZYPLKEWaZh8tTvyYQRP32Vgffz+gnkwz9l4sahYbew94QnDa985aem/g7R7lSijXJ8XLMY8wRFiu
jMSLN227fO5dhwYHu0qRm7shcs/XclJfWNALb9CDruMAoC3suWvNpI6UQOtbbigGZkPcTwlbacEa
MkgXlGkIsZFvjko9f6yr5tbA5pkwA841mXE1EeXle60gATWtqILY9vUkzTdDZ17pJqXjWm4quFHI
giK8VZmdqc4mQQ979hM6R1RtHFqearoBtVOw6C4Ud6aIwv4kRKMcatAAwBqs82rhNzlI3U6Z1t6U
yPRTvx0zicqAPRnjuen4+87ImSse2RjGWVUIWktmwVdsoA6MFQtrwV6c6+wKnjcra2HXhhxV7nt7
FOFabhkp7ug20V0Uz9FxjHj1u3fEH8FrN2XB/36L4/7PELjdQ7kqTtr9P7V+m3+Jbv7vUMxwIHk2
zl/Bu9d3yFDenaRd175DNPPu/GFI25fgG5//Cb7B6wXopSMDgwvJy4pq/ATf9AMk8hrWpxDsgHTX
CfkTfHMO6Agiq4F/B5aEnvw5+LY6mKIOwRIB2Ayv1j9gAz8J0l/OUNR8oHioFVf5yb5CN6vSeQ0y
V1GcddkZpsPivSENdWZaxfplNol8l7hlcmyVqUbEvFUOUMLaqEcm5rBscxboJgqJUfta9km6VSdN
fEzhMpW+W1rzud5pDeMbEy7WNqtQTvKp+uLGw3S/urbD2UVmGqDsaR7g+79lDfdKdEbGHQRZGG1s
LzzefeUzsW60PMZpCWPLTu883HweJ81WTjNIr2sKvLEe0KV2pGAufO2BaGkrJSu9XerhCHsqhOZP
4+SPJtT/D/2RJ3uff99o/T6BTvuv6d2LabPafvycNnRaCRBbAwI4HK3Q9N/TRjtAmAGYhW8lxQIz
6O9pYx4AMMEKULFipa26ms797JAYBzh60/miuLHJW+VafzBtXitEcEJnRMLkZ5bCe2DqPu+QNDOJ
VRUmtGE6G1ucXFJv004KaAFTBd8m62uBVdw1NLjuNNea0aIT2uY7MZcn9N7kA/5OZuk7nYORFI6M
pk/s43LXuXFy2o2jPF1sNYPoVNZ1B6Mp6S/0qTk1Cs+8FIru3ckoTS/jGaqSkqZaEMMhq89a0u+I
PuN4h1mlXS6BVszqtlCGWW46qx4+Lq4EZ1N7Dld5VBxOXRz++fD+n20G/3tbf1jy/W5v+HD97mPa
xOkvFZVPn/05wM2D1RkR+BcZJBLb5/uCBY0aU15cuZ6kkatU+Oe+4LIvoJqklmL5wSKXSvnnAHdo
ASLFfDJbgLyPRvMPBviKtb/YFlZiNYzgtfHD9rMPkiv0IccY6iYY9bDV03k3u9EbQPwvehcvLrGe
Rp41GZEoYQ4zcgkMe870CqprxaFj8K6fPf/L79/5Oa34F2g7l4F9gY8aS8Z+elIHoTnuVPxII8zH
SrM4xWUjxPjgo1L2R7+/1FO7Zf+p0bXF/wqYG6ns3jnGs+CEq8sche4wnCRaBz64nvrVsI7AFpE9
p8ZwUs7xzkzEcVrM591sHs6xcbg+XW+cdyqyid9/p9dnOkCItTVMwUA1/0R/fvaUtczU8nKZ4K8l
yvvKyA9XO2WAiJN4fbGN+yHOpzfCy9665Dq2nl3S1OMZ6hOYcqHGn+TMZbs0wFQtkH0GMhgjd/P+
MNqAFseLu1zH2rNLdi6gYlNzlxXS1gzWX2KKw98/yF/1jdb8N2yNaGEQa7TXpsyceSjduOPlRuXl
okp8rsxDhWthbXlmF+bZYPcnbZcFXldeqqb51vXXLWV/cCGhwteDvtVqDv3yHhvT6nXOGVFoD18q
s7lYuiKc2/xQSO/UjdJjiGrHmeW9H738sC7cD0nbvSFFeOWzuj7mtVO78gMokvdPkB42XLExFHQL
inhrL9lnvSlOKw7K+Kd9AOQI8crz1X7cEKJ+jMcB6lw9PXZp4JJaspEgjbHF+2HiMRROMYo4ESCV
gyoOBwRbVl++0Wlb59urR7bGC9CahX6931museO3zaTklc32WddmQa7QwdT7wBi9a6VtT9CpnEm1
vf/9UPnVyobxDflXumcgE4NA9nw0FpHDhBslo1GO915TXFblsGns5P3vL7OSRF7dHkpZdDX0gNkW
9kaEEbta1HT4zwqIV6K6lKYLtgZ2UHUluQAwPgfzuI7jrSqU03WJgRy24Sx5SiPmdJT5VSWX3bJY
vpIu4eTEV7YYNwU8qk7pcZ2kH6LOoIkZKHGZH3pVfQE0FcJ7D0fGnrpKzLVhw8URUu9+f29QYH51
czRH4QZwPAG5ePkQl+T/sHceu3Fr7Zq+lX/YPaDBHCYNNENlZVsOE8KROWdefT9Ltn9L5aDjfdDA
Oege2NtbpSqyFlf4whtsO5N6y/FLxXkZW8W1Oo/HyHAuzC70c5i24BZQxEBqa036/WzWkdtn74cu
ErpvB+EqKVXJ23kG66+HQL97emBXDdOPZqRXLyMGmYZHsRYUMDhRqy12JTanKAmzQ5q7dU1vl5Z5
2WKzlEm0gwevU5YtkITdrI7BDIAu6qItIjMulbhAjKRMuS9U2Vk7FkQ3fbC6KZgbY9cyohE/j53p
0miaq7B4R3HvMta6fToXJ7iLm2GOb5eJTojhrH5YAVjLRriPUXFyrDEIO9wLm/QtNYxAXFAvqmtW
+WlYIs+iDxnNuGea+VuUAY6FZX+aNGnTdfO2SaCVxOlhndUDzRg3BDYPW3NXLsPGkNv3JEGHJC2v
x4R+vhS3V4AMLuxo2Y5mvDWm4lgRs1pReLc6zXuphuNUt/OlOrFsdfu+UJJbappXSZMbfr1mL0d8
Xty2zK9TR9+Bww6kKA6GqL+ybWmPbdonmzoeh9G2wq03r8cgsdTXScoTNe37VJwLhu46ixP0lodC
ZWBsDe0ia213ZPMQG0llfokZW7HvirFGHGGjlYHevCMPpK5T8iPN+DRH+q5swgIzmHlnmfWtkhan
Nsz9YrXupGk65om0aUvpJD6rGtdttHZXThYfrBjb2T4/zSM6tBOqQ5axbAdJf4mqSDBG8aFrJlf0
fwppfRVqxoVpMPGkda8l40UfDR6soVPt4GGoOqe0NHeN5NyIXQfj7W2kaBd2Hm/pQAFPN3ZRJtR0
49upHCtXq53SA2H4YSmkDWRv8ceF5sOx2Q17PBnvEL141cGVnfuWNo7MBJmU4pQ28rYeUG/BeKxQ
un0HXUMOdS8HGyMhZVtm6cE0omCCE6JVFJW7xa/Dfp+PBvgKOBQ9A0vlMomG21BPPbtpr2weXKUv
vrbkmIkUfjnxHozTQmvC+MJRPiKslFEVh3antvuh0w/iUcc5/28SWNnSvTT2+0mfAtoNOzkavbyJ
tl0lbfQIkdnYst2O4l85DvseqTOC40O2rL6zhg9zgPTlsOjRlwXqR6PS741XH2OxOzOOAz3ndOFg
NdWXtjLQrU4PBm2+iGFtxaOJ4Dq0yduOCqxeTHQZ9N1YFDt4+a8KdX5mh/rVJo9WD6gfdOGFtNrZ
/tQ2Zm73KrJHdntlYQoS4V45GOozx74qDovzMww1QwoYRLDIS52FNmmo53UDRI+eT/YlZhW3ZkTV
uLrO8RjrFP2QLAWWjmR9S4UHilReZ2X0RpypshG+jkdmEoKXt7A9Xlv0bOCueem8fM38fsvd+8m+
S0QGQqec0Aj+Otj8p6PRg8Yqi9B2sAlaDCr2cu4uzvpxMvRdqmqHmf9KjnKg7/VhhYBED2xrpSgw
RdVzUiQ/F33EraAT+BAoUR4QcdSjWFA18inXchPbsCm+RSHxpV6uH4Zs2eJI6ZtWH6hafyyn5n1i
9V5jsVkAIfjz6fXLufHoFs5GYx4LqegQxvENbb60moh+W1W/Tzvr5Z+v86vJQeVQR3uFGvvPYuNj
3iSS2muOv07521rWL2ja0Hc0dv3qPKyRcgwDy1r8gW2o0eI3S3ulOxissgs5YbuX5HHTOs4Jef5D
MbBs4+E53yBxTp/NX85vpNCokiCwd25lZUbIgMK7c3y0jZFcQVSvZeORpCBFcMrMx41odw+S80qK
gANgV+j+eYx+kf8JYCMMP4R1hIDl0+mAjpYWN7Ps4OnyDoPewA7VjwlxUF4+l/79Iu+hxATEyUDi
j3+cX6mGW5Pl+NWp6R6JkAAXND8Nbb9Wl61W6+zIX+vzv1116k/WOiw7UdVCHoK8Hyjb2UTLTcDt
fcIlgd0EGQfHYBie3UYbEei2ihq7VkOnkhdF1in6/YNm15Rrs52YEdDfPL0xDguGl4uOEvWq7owl
35kmityOcejWdt/10Zs1menzytuhGINmGrG/LPyZ9xTzGFhEQW0UXdhmcSoS6R5k3Z2QHEyb7kpZ
UoiDzinJOPxi49C3o4c37gE190NXANxByrlIJ9cajV1jpu/g6ryjt3ovY9fQctPi/f0MpTWNA+TO
dj2nDWVlhPKHYNI54+b4jYjGBq5HC/FoNHFQ5/1+LKOLOU09Zeiv9CUMRqLABYy9AjDBJs0Wq2Rw
eL1rr3ACvnZyfSeCpWkavCGL3kTYwEuVQGGkhyjOvox2ttPIlfVhvm2c9RrTIHCn6bgxa0LEpNsj
TRqISMvisO3HkdMt34WxFMSydGtn0dZQoi2n3UFf5o+62h/XaL4U+/fS6odQfZc04e1a5wER77Fz
Ms7omrY0oUg42ictjfb5fGHG5Tt8dLchqLWmCu/ljhDctE+UITx07AAD8drae13NLHCSm4josyHq
tSo6bb1zWiw0Kdr4MEFsFmM49s2VXES3DixWRXW24n3JSmDIiSrPxm6ctQvJ4c8k3U1N8mVm/KoU
KVT7ZTsuZHqGpyPH2su0Lznw1Wyhs5XdoCXvU425XS0naHvipzz3J3nZikBGT517Wy9UF/udi06a
6YdZr0LykdDpr6xyuRyT8ahnHPgpz5S5FjmjK2fFyTBpuBZXq5Xepi1Bd/fOVBB3nIprUTOyQ8Iq
Y9oqtXaYinFfLzSPOYV6HZJLkt2sS+JF1XQsSU4rI7spSViRXwYP1zJsvDkeU4LkOr4TtRAxR0z0
wdAqB43J9sQcFEcsCML9YtH779atLhfM1ylw9H5vsrv2IfOTKq7arts2NjzxbFppgHyMh24s3VkV
AySRdiY5OivZTmmJ5KaXLOlXf97sfj78wGqDpMbyAhQyZnpnqSfMACyaFsNhaKU7kQ+o+nBciSrF
NChTfZdk0R3euNtEX7ZdSBioOc+kpT9tuNwCOumw9JBHEfIRTzfcSm7kVtbQAxb03xHHzBzSJvro
uwXN3j9/XTLd89NFFGPALKgITwBRP/++wPiksoRD5+tGepBA3bnxgtZI0sW3lrz62koYD5f2Bs5R
0LAPY+t138Tzu6aJb+ulgRmlqYewlk4jtgAkMq40Tx9MPfHsOTI9vSLlZG9QUo6mZSRShwR7SrPk
MK754Pa2CHPE4JKk1XW0HRJjpywkBQntL3XaTubgiWLXCgEUTt+8hXSIkCoSFVWR7cJwOAJBOlSW
dgFY82Bo1I+s5Jb847Zj6RTtdOmYzKhlCsG2Ty58doL/Rb+o8qj0E5yLgcmv3hBHr1N7RSPOXC9L
ZQGXKjLQnD1KU3vgaCW74Fqc9Na8mPr4TaklN1JWXfdtUbr2HAatQVJRs18iPsUey1wtSRzV8LZV
wjsZLFI5SQH78MO37xcy6lK6kzhs4VLHt4Maqe4i5ztd7z9Ibfx5mU1Qfra2M8v62jaH/cjylShF
AES6zdLMBAMW3lWm4SkaTyBqpFORRa97jYyQzLEc0W5HsDJgJzhESbEFRnMIYVgLSVnX4LiKSdbU
khy4GjdRgzxfF0W36GeC39loGWddb59ok9xlXJOS2Y0S9ht5zU+NrB3g8F3Y5NO55ARiXXQAy7RS
383K4jPNDgvJvmayRMkzBmwT+jo+1OmEbXx0K7ZZEMCvlAlIXz94Y4vlN1r//sOHY/GezPgb52Cs
rJ5stsl3vcqhuAqMLy8MXebRn7lTa0McwYBsNeeTZdKGGWxjryDuAFis0Xb4dNgu8F36Ol+GHDUx
rCFiVw/hO0gZyNv5UsMYxkAvvpPL91lm3yXtgHpDfmOyt1h9dRKJd8qmvJJI1XL/IW5xr5UKqXUz
aV0O9ZLfgEK8N9T4tlPt24bNOXCGgg3LLq6jLnwlUuw4zTNvBvEjod+ssKOpc+RJZgbwKQrMnJOy
Qqp5mgK7JreupABZqb1Mngzm+Z1JQ0zE27niJLAPuxX8anisFO1Ayf+QW4CsO6KTZp0vM5Qp3Mqy
Sg/QaM7Znr51yhGgN5IAAy2Sozjp2zJ6Jnb+xc4hJOZosxATQtk8q9X3lLeKpZMt33YmoiMGk4PX
FEtQL08Z1Yk/b1U/X07wM4j54X8iiX1uDSonZjxrYFF9KR+OIj6JyZrtsnwvZjoip89c7hcHAagD
WGTwHEwqoA+Qq0dZ0IK7jGnqk+VXbPo5CXabQIjEIQ7AVO8lSvZOXuI7XLpOSVzskm7wZie9efjO
f9Xu/o/1A/8zKJP/igASURn/ff8bMOH7pP38pPct3vG9NWi/gFqFfzJMGP7xQMr6Dhmh/ydafDCm
MHLAjZVZ+701qL7gN5nKANKFaqEo3n9vDaqIL1FGFawXIB68+W9agz/1vvFp0kj2YTkha8bFziqz
1aKm8mIXil8XvfI6NvPKm3t9hqkL4I6qJTYcsAxWVD/z5h6vXPmu1fVw3yWmfTScpnZBgL3BnRHc
cZPZgycrXfix6mQldod4nYpgypXCnQz8KbpRmpCfWIdgLeWe0DlDPGGI6hzI7uy8zRA+vogK3fws
JVGao+eADvI8q2nlzpnNabeY5mZBPNFdhiLeMDDwbKZqCt9anbLePXqG119T2seNxvP0TwwL1SAg
BgpLDg7207inzaNVMUJV8buxCaltapWfl2MdGB32ZjM6UfsO6FdQSEax/b+1zv4b991Fbvv7JeUN
7fuP759SIMU7fiwpQXsW6hS0Y2BAstq+LynnBcRIfixiSPj7Qobh0ZIS85NGvEr3lP3yx5JCk5Eu
oHCkAIKFXcTfddu5sydFEiAp9PSh7eIdDVbp3I51QTsGcomp+gAppU/Aj+JLJNT7+jjWrQz0TzX9
CqmlTY0ijFeu8tvVVtPj2M2WA3S6CVc3wrV2sSsFbfRu1G4SyZy9VanxuNXRI4k9ve7au0gZ241e
IpkOTbKydkrs0EBE90T7MqLQs18pFxmIbVdkLUUSjCkonIs+To4ZAHmoLMn61tYbmJaGM3VWIHek
anZMxFIpiO3n+sT5PY0D6mQpZZ+YvJRSxNyHwzNI1vMUQyw1chwGQ0jAMWZPlxpykIjr9KXqSwOu
GXY5edNo3stwKQT9pL74/8vrXPBUFQp/v19edwLxGAxdj+j50D09uHjj91WmwiY2qAEbrBpCK3Fy
fF9l2gvcEIWwNSJ2moW67o9VZqF8KkzhOEl0NCcdPvD7wQUMEvFJ+O78BhoaqKz+BablV1hHAZuh
hg4YE79YsQofxURUp5YsLRUOria0MMGFLjO/j+ao35UOvIsOs2OaD1qLadkk5jNgDNUQCj8QzVJa
dVQc9DewIPAkXC04CFGxbfPuWplktx8qybet6k4NNXmLlfQNqjhen6aL9/eT8f8FCKEGZocY+pkp
efEezZbPT+Tuv73x+5Rk3gmRRgsQKJv4k1hKe6EAy4c0wy5Csf6xYov9gqYO1tOY80FU4W0/piQv
ycxvtAIfzpG/0rF8EKp8Uhw3UWtw0IvRiajYy8RG92hG9lUVp0jvaf6ERbrbKkIc2mjujcTVq/q+
h7jjhlX5ckCVyEedUPeyPMETgVSNTCx9zWKdPN2Mn2vn/KKsIpxMOOA4/BDnF0Pz+L4m/CDlEgYg
6rroa/YYs+yMVj4O+fIhRlcOR5jwndT3ihvn63Vdt/ScrAEt7Op+WfHrsGgb5wYM69p+pSgt7uHA
OygHXTgRabiFG7yrDRSfysK+Xtew863JguKUjY3Xtlh++lGGeKFjr7VrwTnzYOhsVchZpo2aCuyI
BRq6fCQrzv2/X13/sYzlv3EkRU3w98vK/dwWw1Nta9F1+r6c9BemTs4t9k/h9SCgid93eFSOIJYw
WYS6KwuNl77FURqpCZVHuPaAHQFQiWT12w7PS2QmRDyQ0QRmDn/Kv9jhH1zAHq8nDaQwSbaJkgRi
CMa522UzFJJZ0yPfAEPfx0a2rW065SEbPRphKpJwxi1oXn/MlsuImn6BGzA35fYQrpxYuUitbFtJ
KAcu9+NKM7lrvBKiToyPStF3uxDSnS0JjRNq3BoWvO8cC1WiZtjZlOAQoiY3KeHhmZsoTinyyh6R
iZVWmxlolKBdSqHkRmm/jfv4daTDHDZbAfKFjQeEHqcZydS26aydsn2qObvWnArXNifPSRbKSQU6
omqZvtRk403ojLdrHFMak6D39kfT2AoSe19AeOFzlKn9ujB+22o6j7jOB/bs6KTnO5pF2LWbvqmo
H+EyZF7rYDTG5m/1rc+vRMz9eOupmzqL55pH6KjXkvp2VJ5pSP7kYAScFVS5qUC4EKE7yfCTCzSW
VHZqOrUbO7pI5NQrbGQ7N5kSeohIAmaK1AoK7OTaTXZZx+Amik1G/J2mVz2s87YvAq3OXJiZhw53
MHN8PWCkKiv34Ipo84b0bVAg5v3Q5D3xWX2znBzkSyn0uZZ2A7XfHeh6p+hdhUsVAJoJkER0B+pB
wt1npcZH8c/V6I5XxgH679cI4reP8sF5/ekiYQBo6bBG6BOoD2HSo0MHVygrrCcyAYEkiKtkO39M
I9lzhtcDTiKZUno98l/QD9s8FOZHbq6Gm5Dbe7Sv/CJf/nlKPb0NUTF7dBsFJzBUdp5D6oQuxzQQ
eXRYKVIRK27+fCm2nifp1cMjf/SNRer+6FIoWY64RM1sC8C2VEWmHZGConnuG/3Ujv96HRgJ6DBZ
AEPOuy9xS/cxY2Q79WVcG/tUDt18Sim91lspft06JxPDmV4/tPJwu0qXFbjAbn2tQgFEH8Mta9ml
6xiGH0JYNn8eAlF9+Pmh/7i1s6KN3g3z2KVDuyF692I01pHfdzPcVcomCqKuAfMFw5rOw58v++uH
/OOyZ5maI81LWI88ZNAyvlFVbqXCiaXVmIfdM/NarNs/fcOzLao0IPYhaddulrl0O1hHUfFMv/25
K5ztHPHQyhlCcO1mWt61MPqfw0r8erCw24IZAJxT6DQ9nqbCMLDG9qvdDMpVv3wc6Cp1ESrR4cc/
P5RfLgehLEZxUXAGzpYDuBdnLjqu0+QU60cgZPfyc9UwSiC/eh6kWxQxsYT+CXjRGajeAVRrN0UL
jZIWCv02N07svbrKfp/J+DWErr2u7lBMm8Q8doaMnAHyyZZ2P2PpFtXWF9VIrpJpcO22Tt1Bml+N
/dC5ZtJ2aITwq3aCiWs47iSkt4v5Fe7KO6x+NjE2cyXMeQnKZDFkgA2NrVx/ioDEyUPuDs562Vsf
5eaTpPN+qz5ItXxQ4svRzqGtxSgKEFZTylgDSfvU6a+UygMJ0cNcT3W0G1YHhAH3D/U7B14hSSin
JOUmWsPNVKRs4fU+nGcvprkQJr3frveNpBy0Md3BDd/10xarywBs5aVafpYPiVKhdGF9MfTx3jTW
Ozucb3tr26uXUzLf0AD6kg6Oj1+uNyptEKbyXTwycGl87Bm4LraOa9X6ehy7yeAAfJNpyFi+OV1T
kURW912b0dXUNQCdxraqV7cuMpCll2rjQOdzros+u8w69ZQ1nwZCiHVn3fTNR9B3IWej+ApTaaA2
jhKvdDtU70vzYwRnXX+N0i2H03sjKa7DOafHM/g6Td8MWCEih341CalVJ6AZuJm69GKd7SMmuNsp
fjVhEI58/sFEXKawwYs3nrymF+kybVSaV2K6SMmnJik2s5wiax3f8nh8mzMTARgXzrUfVcZpidVP
9jBvdDu8m+Yo9xIZ2ZBIyU6aql5Uum66UjRdauN0VzfTbrC67dzchXEOxPRYoGdQN0kwqJOHYRWg
BtCYJFu2uZNBIE3ieEh42nPrWnS5cDhxh7DFW0pibnyQitRfYvZxyUuaTzO/hIcVyNfFtz/0DiSW
aKKTqeybXt9b0bFileF/uE/T9+gkEJzJG8YcBxGUyy90+WtEkJteKg07C8uTFpKyClahqLWgqAp0
a5E+Ga86Y/KJQ5yl8zvCvn74oMZBm7auo15Ww2aSIR2gaNBIXkr3u8Kul1aUP9cFJoHjG5JHTj/d
regKrxkC3wOi0VG5UdPRDZHxyUP1wolHVG/VjVHll62lv8/k9F2ir1elWV1W63TbTfapIJSV9Y9K
GAF2wV+RILQfPg664xZli95l7ofWq7EhdkEDKKo+9Mtn+neeXI8UW9JdCzbT7Bd6it2dupYAZFak
Y1o/vh6SFtGRTwoy1hp8kVVREBMHld57BE5bfTIZh3qLGL3fO8nlLEmYjFRICnkCj56iVwBS9IQI
+a4FX1M0lYd4/wVl93eCfYJpaWBXGKRJ3AH+8ikmpf1VlXWMAw1M+gWmCfxFiv0lvc8NcocGUKWE
mkNvbDKsU5f6OgTSFZv6ppoWH3dYuOnphW3fTWoVCFClJFvbcQ7dxRBKQa0rgkm188wov2kLA3GA
ARiJts+iOUhaLKpNyTPk8F7T6Q6nJgyFaSPgC2UcFEsCqHk+OYt1lUu0/isZpdMCW8eVaVl0e6Hj
LgFJQXbZa3Mc7PiGGY1lE8z3qL4bYfik5Z2Rozqy7evpsqvK66RI9kA039mtdJP07WHuQmgAipdG
03aWTpKpek0au936LoWjrvEUsAdw+6UNRmPyWGM9lt4KF1KgpoOu3ethvmk7faeFA3gHhyUMpH5w
ghHsQVY5gS1fE2j6WrOSK6xI76neUqQ7RB7WaDpp9IjgxG3DzDrGbfQaJcytlPWnQv0iz47bydcx
7JBljKlzNO4SnYwkurHU8VJr3hlqdNsO834cL9CBAqjsBFIGEEMtN22eu3K5L3ECqPIM1B0XTwEf
pOl9G9JgVuJja45XilVcrBkYOANZJiMJUPvYJ90dkt+7P5+0PxnXayS19PEgYFFQgYR1dqRLy9rF
yVC1GyOpDqlKFoDsuKHWXmULs4d8U2CYG6mpPy8QFgY60LIT6HZ8zEb5gkaW19rjNRL72WQ9c2s/
Hc9nd3YWfltIoecEZO3GLGxfa8MrOcR1L10RDrrPeZZOV2z6/luB5bfJx0+hx9lVz0IPDSeHdunq
diPNmefo9/2QbnU1fy7YFbHek1hQXAYaHhszDUr4kk8jqZj2HiyqjC8HfMIczB1CiWyS/fUgt0GF
cnw1O4EyTVciAMBWI1jAKKEdfhwb+03Eo8gh0aiNN6JEhP232iOVgfSwyNFjyLw680of9Fd6o5E0
9ojngZfnUxv5kxEDPFsQAzHv+9s+edlDMcft2ss6BWX9YNxppIQIrHpoRBpx5mLrilvimzoMNJ3o
JOqCodbd2p6wKzS2nblctlp/rVvrxtY+A966jqXuWqw5Uxnvjah4I3Xoi63Rdd45Qe4UF+FYbpxo
uo9NDHed6aar1XdTsdDRuTOjtXDndt4Uy3rXSbIfjwNkkPB+mcw3eR/drqQmstpuJVXFhNVxayv9
MjcETIPtR0Xj9VXmdxhrJhwkWsqCjrVngvifgOQPC+bHk3tIsR6lamyBIW4HuZiWlzJ7Ytze6dJG
lHFsvDlGxni9Hw5Dh8CZfRc6z0TGYtI/nTf4ej0Uo0xAvMY52L5r7Nloda5eVdsuwZt9H+NPaZz6
8pvf719hI/4zqAdW3L9VM/7XfyNtDQG2YRP8fQHyqzjAVy32f/2PTfu+/Pj5fz7uOH37hO8VSXpO
iGiCRkCo/WuL6N8VSQr8VP1pFEL+w3tU5DnfO7tALNDksBzaTdQJ5cc8agr8NJ1sihPs3AYN4b+p
SJ7vdwAxYESozCY4iAaJ3dONKJuzrp/pjPnLqqi7qil0L9ZWGcgZpumPhun66yx9jD/4qfogroXM
JrIg0FIs3ThL8TUDd5o5dTQ/7dZph39L0bI34LOne1o1e9FkEV6MIsA0EQKve6CSc76x0SJyQdDr
2/5LIkdQB7LV8W2dGpCcxL7elicrk5+t8p3n0tysAIkKaWEZrsa5DaFq9xZ9ak3zu8q6j7I1c2ey
r5NtxxeVM7lzPaKLTvsAOyVkoZqdjLkrtVEE1orOJh4ipqUPkiluo9kfMJ99aQFwIhKSvMJqhE/H
oPmqnTZ+ukr4hGTaZgamvI1i6wBQaybaB2+N14rtp4iUdKVXRnUQ2W3jTchcIZBXJRtFTQ+2nBIy
4JaYJJ9iO7zVGgheoSG9tJvwYISVETw8xb/aF/5f6O8ZxER0e2X9YaUhdSUQcb/fFV6VuGx8+tcd
DejP3b8uEtbxv66GPl+SMvqVefUvP/7blmGhrwDSAkIw8Rg4qR/SCzS6XgAPgc6FLcPTHoZqv2CW
0r6gZgoMmSL7v3sYkvxCAzki+tRCLR1lX5i4f9HFOCvQ4pznAO2i6QiE2sI4+ycG09AV0ZiY0Vu8
k6FHgyi/Vbr0su7WI3KNn6caqex1vQsXYOqZrXupXgA/b0hDUZgO2lL79Giof7GzPD0Vv90PEmls
ZIL3/eA78ehMnloy3WUZo7dFVjcbKULA7OGvTIkTX8pg9BWD/PrP11RErfTHUSz2ZpQLRWsUVAAw
xvOds9PUUlqkRHu5mNLRoPJRFFN7Hy0xWUmLUCx0f91Dl5aufBnfm53yTCTyND5GrwnYJDYIjti3
kegQiKHHxbgiLgeGdLZvV2NxnWR0geYuGx0dQFPa0zime5lol4sqr/s/f/OfLwyCH3gf4CIb1aJz
wlLbIWsIr1y7VU1J8TUrw8cCy3ck68Y7p6Pio5soFde7ptLf/vnKdL2fDDozmAeM6BHPGbQU9Xfx
+qMnnY66URZtXNxkLh0I/lxcvNvvC8/yoi11gpNx6QTGZb/Du2kPbXRr7tujubcuYbr4tu94ZGKe
+Ln4vXrX7spd7163u55/OoG6V697F1NvfvHj6H28Nv1yJ79tj2Q8vsXL6Yfp7XKdH9ftfDPfGhfR
vg6Uy/UyOjmv5pvpGlnS5Vrdg0P3cD/zRtcK2uDjNR/68WPPP2dv8BknL/FvDH/w7EDahF7okb4G
qNHuzKD15a28rQJ5C+1tU3xJ903Q+zTYds7O8NNttSN5pUKxfpIvlf1yO1/NV9KxOJqBdVIvpJ28
XQ6T1wRwT/k0Zd8+fL4dGHsoda6zW6/R/NuLTxrc0PuyO1YucatHGZDbcPxm1xy7Xe7dFS5cW0/b
x9vQM/aI3G6dl91ucstn5rAA8TxaRN+eJwUshJLYz5hPT59n4gx92BhSfrPxr14mrnJsvGob3Ywf
khlPNDe2cTEMCt2dj+suCsjSA8VV3Hyz7pKg2vKrQeOlm8/bywPECrf17hZ32kV+6YGodMGYB5lP
TOFRfONn/LmgojC5N9h5pYhXuuUrB1ECDA5dyZ92kh9tOGd57+6ZXPZByOHHZvHwPTUokKKrB7uR
Lf3p96wpSPThqBU3c06upRmTfZjHJt07VUmPNKbMs6SLG0XU5+S+OX39q0AmBFjo/uH/umV6W0Zj
t22KpCfxgUuLCDWU6bnWkautHPJIpZH3qKB6rTpXh4e/lLT/SJ0JGv7ACgVubrotQSXWxaV+7JXp
CqNe+RDyBQ5O1H37q6zM2l3DCL+wf//s4fcQe7afmQHCLeR8BhB24gckJGCEesfTkQnXck6XBJ4d
OmkHSZdOdMJv0z4+2cVnEBx3GIP5VpJdahI6y1SfEYjcrM1+jKBH0P5W10Mqf4pi7VTq00sou++r
yrlprOSgZM5xKHp6hrMXdlPulh8SfXrb9cWummPfWNqNoCU4lblNlHtbWe2Ansc1AIJtU88oz6/x
1tQSLOLm09xnm1RP4PSFQRVfGdkQ9D0kkEgPKgs3P3Pc5aETYL/kQzI5pnQFNIqqSpMjVlfewdWH
1vZcEeHsBHqYVMDnRULI0LHhnsXTRWoP6AkV8Y2ccdT0Ka1JdOPcSf4iE7yiD7hVjOulNzez4Kn9
eSsWdZBHE5onxgMTIqwCZM1hcHb62OFkLHOP7oFhlLPXOFPipesEdLrVVhDFfX9b63GgoXf5zIQ5
my8iKuPsw1GC0IxM4nwlGVNrd/NkrFdpp37OCqdF/LIpNmukXoURPmlprxnu6tTI56Wdsv3zt36o
y/z42jYNLoAimPyxjAVzzDhroNb6EEblYMgvGyVTd+gA3KaFnR0VrKXQwZVyStoMdW9gzVRX+2RN
hgvkmDejUqCuYSLDo5fvdX0t/ahf0Yyd6481wvovkQhNn4GgPh2n73dqqvBHAO0Canm6rkpbTqqc
+OHloCRvAQobXiHLJZUR61h2yduBpkuVNKWfr5DK/jxKeCU/nhx4Y1gMjS4DHAPTBphRvP7olFam
orVVEIc3cJj9fJqQNxnX/cZPrLrYxq3BqaNG+r7I1u6ySGJcUa3y1VJCPInKBuHGZnBOVsWO38b9
cdSVN/ZSTjf9ROUHA8POe/hfs4qbwNCnxSuRRd/28vJqiIr8UjPkK7vR0xurr8NXen+5FtNySqOD
Y8XjXaXErRfXyDGn+kKBaUZwpUPj4rCWdMwwguxvERS5BE5CF2fRXj2MzF8lT/+Bosof86v/gnQS
IUX1+9Tof7eRcKsr3z8ukoi3fEt3DA3MFoBbCp5ktoi6MVW/YbYs7YVhkNT8wHP9u0IiqcoLqirC
awpQvEDG87ZvoC3JIIMSGRYVEjhqsoCB/UW+87QUwIUEAAyQ/dli15uhCisacgh4DK8p/H0Ih/tH
A3H9deN4XBL5zSefk61yWs894ip5QAfCTalvrKjI/LOPPlv3ybr09Ga0LFgc61rWpOscj7x/+Nln
0Vo94BEXZlghyPjzXVSGysm65Kb/z+78rBSFG4nV5fijBMqITCXM56QN/tknn+1HVSqjKGIjlrzO
DysdAfQ8W54T8vvdwxQ/f7TbqWG7TqVV5UGNTL+X6CkSVJL++p/duvb0w60ltibKQRl088zcRWX/
fpIz+x+Oy9khvtpdojeWnHNON24YrSeUI3f/7L7PYhOCgtkmbs0p+W+d7n2e/MOVc7YmeWx1TWkE
wEbUqZedUQ4ftTSR52eijN88y4do9dGzDO3RstNkyIOBViidoJeZ8VwA87uPPluYVjM1k5njlEDY
Nh9RKlAuQlt6Rtrwdx9+tjKN3tKHdmFYYvVjQ7hvAsv5Rw/yvMwRYjY5WwjOY2xDZ7wGgKJLxXOh
7O9u+2xhJmOXdXqFt0VSIzumjtHOqGd588/uXFz00bMklqvq/8PZmS3HrWNZ+1Uq+h4dnIeI7v+C
zGRmSkrJkmVb9g3DI0gAJDgAJMCn/1eqq6sknuOjPqyuqLatFBIEsTGu/a3RxSkqjHPE92Vo6Glk
XnraVvoqMGEjzw1Y0zijfVq63O82NvcqJEtAVW3NUOwMKwkI7nuWB4u7Ld7XB/Ctn0R93KKXUMMO
Axx6smYyW2u+isyJuwqKlQHE+pjCusbUONhIdL+tudfJi1UrSlzLY3JIUoEBBeR5bCWHbY2+dsZb
mmaZ6biIfYx0fpAaYCFkY6U2Vn0Vm5GndbNIlN6xm1E/yu6Nlf5vgudZR/yifwde0OLuwIp97U3n
poR55dB2bxA1f1f2KjAjf4H31BIwaCD8Eyxim6+VDP2/JVf817rqcrz9MjD7KBmxhfMZMD0R/zJE
zvhsK9Bui/tgFZlL49R9DfM2YAnrYpklCLYueYuu9ruGWcWnkFa71EHDeELIXRm24OtE4AFuGlTW
PFDmBsgaZOCXDkOXObj696Yf20peRWcUe1DP1LAXH/WF4qiDHziu3RY+zxCoFx2xVQsjcIqroetz
dg34+ZULZtKmej/ner8oG6c/cb/4Pdvjrg4HdcN4hKVet9tW+Coy1RRDPzSg4hzoo8aHqE4wfr+t
7NVqdoL3VOOFqDhDsY7ffhib5t22olfB2RrcDyUtih4AaD8pP75yBhNvi571+QoXtgqGEYXDZQ9K
990QbKz1KizNGIxDg/lsb8UM7RsG7yhm7sZusgrLkUmIMqIK3aQHPXWsnGAfpfbDtvZerWVFSbqW
64YBmCYCcSjd1IafYznLbtvqbe1xEQO/1FVKsH21gH1FPsEucNvb9C6nRC/Cx8ZEm9JHyZLYK0U7
F7fTy+OmZlmfMHVhxfQUw42JNfM3QvRNGXb9toHQW0UmXKs07GZ8YE19Ez0wx3wIQur9LSj3v+af
dX5JiTOm2k91vadudW6Jwr7Hmcdts/Ily+xli6eeIk5QN+C8zT8HekrabRsq7zIhvXiTo1+JfqIo
t5yd3EnJzmi+rfut045bJbCldIGom9s9rNOyNNm4sFqfEuOQz4XnI7CwTp2YHY7CP2NDW22L+TWA
uew4qq3AzaoV/JYTMsIkrRm2LYDWMq+W4JyqdlF4V39Oq25fVc625eBa+kccgKyoj8Nx6hq4CHcg
T+IeVW7r2896zxfdxGFO2M0JSi9pd4MAuodi3dvW4OuLXzXMlGiCoDT0KyZlpP6Ca7ix7NV0KZLa
nXVz6SkCeuWEqo8jTZNtsfOc5fyiUeapbjwPFN59DNI1Cw+e3Lj0eVZKvCgZ+lzsHUAXR9yoHOSB
OdMRDN42DbDPUsQXhQOmE6gKHqT7JoFiiDVwIaMpmTf2w9WUCV4AYZZAou9ZeH87M3RXHSRIh211
X82Z4TTpySQoHSDmW8Hnn/1Coo19ZbWWZeVQTl6FoXAgYBrikmqPi4RyW6NfOBAvx9mAJjNMbKNq
H/VQPUMzreBT01ebwhOiwNelqzSiSjUKIdSVGuJy2+dA/dNtDXM5EX9Zd2+gmjoWDZMQmIl276Lu
adPbvNiPvSx4aJJFURrjQq/GxTmb0+l+mpNkY+mr2Iexbcd4BeRtaRck7CM7Ndm2CL9ool7WG1DN
duY9SmY9MmKGo0A217YWWU3Hgy3TuU9RckOQj1X534zG+di2slcrZag+rSCXWZPPg7urbNjm2jT/
A435rdD9UsF/32T+a/HjrHogUN2+kBKcYalTwBqXaTfh9nBjzVdRX40iaioCyK1UN/DkaaZti6p1
3mrsQRo/LRoQU2mRQyPOy1v4uz9vDpCKX/cQZ0iQ+JUiIOHL6tJs3LR8AMvudbHQIuixGgesTRID
Jby69stqt6V3QAT8uui0V21SVRNicYmumvns2/qtDPQ/7RpwA3xdsrC+M5sAk1lfMfYA+4cPrW75
xpFvFYqmGShAiniFUgTvh+QMxM2m4QNXgq+rbQI/VkOAaTKwj1Tv22pTp4PA4nW5rgjIMFw8DeDb
8t0iwXBZ/G0L4ws36NXABJgKHx1z6XaSDPvFu1jA6LcS6X/Xp1fzo9/EvpUQHe4lbbuvcdK5N1W4
kLcytn9T/NoMV6TRMLEUxet+SbKpMgdwYN7Ks/hd4avA6ahyEggHK8BWhv7TUkodFX6sQ7Otj68F
Z0j55XB46rB2EOyeu5ABJPa4KTDXqVRyiisxjejhTeMeK2EhOIMeddPIiqzl1x1G9tEUD/MlfBpk
nNo7a/5JEfubE0Kyxk1Y5od14CF8/DaBV9PSHwBHZpvOH5JkFUO84WyMfIyDVnmdLWK62DGLmQaM
cVOjrwWhDgaV3ixdVCht9H1IenMUVWw2nVkBSPq61WsMCnEYtMgQ1gnyXyeVPDWB1pumYki9X5c+
wNDecC2iogWx8kh45b+beqU2rX1AfHxdetw0qfIUiwrJPZm1wJSfZy8kG+NotYwYnMZid4wXO5Bg
ueYCptS9FzxseqnJanTU3dL53uxgRHcfQyRNu2abxgBWIK8bRZfCm2EDjU1PBWyOD8ZDlDbOtr4Y
r9YScS9rYgwKF7M8VvV5IfWm3RSyiF5XW0BNhSNkTBc8Gd+JhLgFmFrxblNrx6sFRXzJ/ClbHe+n
VE03Giqxmx53ePttpa9CKHI6yhu1REUNMv5umIL2ZOf+n1kpf3fwetYXv9gi89ZlmKQhcaQTpGXp
oBZYqFO7sdnXIRR3yiClGDNQOU+5H1OLBGtmNrbMemwkyWLndIgKno76OIDOWhgcr+Tb2n0VoE7Z
kHRogXpKdNfcgu+z7IRlamPdVxHahmVty5JGRYU84Cy8eMeSyn2ru1/6xh/3KH+A5rdYYLQhwdDV
MMm+w6xuecdGf8lgN8sKt6ujjQPwKmAjgJxUB95MEZeDe41VE8A7NS23xVW0CloJAISZrcRTpFF7
3yMX98RFyrcNNtGq95CW+L0TY2pqmE5k1kX9cnZUSDbOHuvuM5ZIqSEoHmk3suhJ4u7AoNgmUvsD
oTl2LaTgNWbtua/uewKTuQ4px9v2XtFqjBc+Tg4ZxbTKwRS48sfQHEsn2rjgWCuEwAdt0pYirsLA
9I+hbL1fQFTF295quOoz9UTr3lA0jFG62ZVOLI8aq75tk/baEix1Rj+Wl6htEqsKM0tkA0RLtG20
XCuFGt/ypprLsKBaVweTiGA/JQ4/bRrPwtViKYBejw0BRnrFuAfutq/2YwA6y7bSVyN9PeNAXlcE
dQ97s1MOvAV1FG4TrcF25PX0HfG+hxC+QZ8JJ++IZUGSL57l29bYF//nl4dcZumjMdEOggmU/Lsq
pHS3+K7cNtKvNUMNILoQOs1RMcztQ0/C4Eq3QbRty7SW02vO284DGrlwlPzBxy49+YrJbYWvJUO0
gZ2hsyRhoUUY7ajP9aEiZJsWFhrl163u675eeAR4kG2d6ksfCJAR467edCUHluXr0nnABl80fgSi
SUIOTRnEV8T6MD3d1N3X0qG2ImnHghF7g17bvEx8m4nYNNtC9Tk94MWirAQ/R8D4JgS7p3HyprVR
niys3DbMrNVDU9l1zPcQqgGHk1cJoenO7ZK02dg0q1hNYh2YyUeXHHC1fc2QBp87sBHbtir7Q+as
SFVjOKKpr70ocxpeFySp3rJivoyFf7JuWsuHEubVsgm9qNDVOGZm7MdrHprpxGWfbFvUBKvJ1YC7
vpQdhjKYiNgn+CgO92mT2vqN1v/NE6ylRDUSjnAzjycYkBl3C1PUNschFjp/H8NxbFPnX0uKqi5K
0GmisPA7E53SitAnTOPz922lryK3nerWxX/DIkp0fezcOj6Myt14+OuvdlNNzGoPTkVhsSwJO5gh
aIp0isptM4m/mmM9iopj2gtBHq1jbEbK+ABdgNh2ArxWFoFapbHRQdepAhLtg9GrwRbtvG2RtTb4
DOFkB5zZEhY2quZ9CyB17vM+3Vi693o8BtmjisYFO0EyUuQP1kOZLWG3bFtsrxP5qkseS1yLuLAh
xkqoFZMjoB3brqqQ6vW67q4qZ5iPYNXnqKb7YboRjkW0tY+b+vtaYaRC4A3dDqs+hSRBgKpmcIFV
HW9bsa41RpPTY+AjWG0zNcHvF2aZw8+OSm+bAhBp5a/bxsTRgERGlD/aC2EpWeL4UE4B2TjWrKVG
hnS8hVcVAIW0U58SZ6xvFgGI7V+3/aWWfzLer7VGUNGCwnDplSNcxWgucEeWp6lM7xq/9nclH8Gu
xGUi3RYEawnShBsK5sU8Lnxc2O7GYOhu5eyyd3/9MJel9p89jP/6VWDTtiRtiYMiKvoeoC9A+ZD/
GWxbxq6VSJGZI+N0WCRbCBIA8wATEcqN4P22uq+OQ0J0GAuDIbwIZ56uce+nimVQ2+SByVqLhNuj
gRsaRkUEhYybt4NE4jPGIL/cdtO1liS5uBYXFENP0Tce6FVJGfwa0mTjIfpaksRbf54mGN8U82TM
+6kN3LtgpOKNGPhNt1mLkhpPejwmCZrec9W7iSDBP26E3DYjuqv5NnFCUgHHHRepmmV5KhNXvlfo
qG8ZMv+u9qsZlyC7q3O8Ji3CAWzUEglwBbFY72zqlmt1EusDnQSdTItxZP5tIxrnJh15/LSt9FXA
BjxMwLBN0iIZkVBHdJx+oEM3bzube/aPe7GJGB2kRLraT4s4ACcBlqkX4K6Ztg02l2zUl3vmtpSL
TkiUwigFjg1wimy+V9SXP7e1zGrGtcg5SCftod0jYj9CEAZWFYN482FT8WuJUhSD91/HNi0I93oF
uJ6IwCosU7vtAG0tIwqdFn4WiSwLi6sBOH8qkCCdwd82Eq+1RDARnZXXtmUhQtccemcudzJkaret
bVYBC9ffVAKgl8JnUxGQmx1y7JR4y0L2N+G61hPVIwxyka0MjLJOxDW8Sv0ryEfUtnBdG9M2Ailr
lA9lUXVYG8MawL8F1y/Ypg4DIeB1n6+rMm0SoJmLXjrOnviEfW3aRn3b1vCrFfLgj5ZqIJGKeoac
MJoYML0T7sG2lb6K19ikssSBBSmqtHE/RD5MnLu5Gn9sK30Vr0vHwTpSMFstG2v2OnHLw6xAxN5S
Oux0Xrc7AKoDG1NRFnQUAmBhy9/FMMP4vq305HXp1khuLpc9hfCFd65c0j9iiy7ybaWv1seLUzUq
0pYUE2xsn2Cwyq9K+BZvOigCG/B13YOYdR7XXVm0y+IVc8du67KRh21VX02tZTO7/QgrxSIOCTBN
FuhjA0uSTaMYWGCvq15O8A4mfCJFMIXdHpp/dgCeYps8CLS316XDo0vTcAlJoVq4Np560fXv/TIC
b3tb26yClTYKN3bUJ4Ubcx+Cj3nu3NzTtbMpoGA4+br+LPYTtw9Q/8ZR0Q5HyOUnP6jrjQG1Clce
wt5+rDDUaDv015W17BRQ89am6s/HeEwVq7pP1IttEmIUtlqcPOTLfeTR3Ly1I7z07T9uc7CNf118
12GnZuVMiqTSIc1BF3IOyHLTBe+rC7sNNorLtuBda50gNk5EExhS2DGeM0l9DwlG8u/ZWvyvkBQm
568fpJaRI2q6YEj2jX/lBDTIBuzRNy3/YIy5Kh1aqpQ0lB7GOZwB/QVd64PEwchQbIqAteqpSqVV
JnH6g9JuWYQgch0B4tk4OqxlT4p4gWxiOR4khxWTthMHs03Wy69tlV+Fb6DDCqYM3XiIUzPsVBXC
RaLibNvgsFbfsMqSqPYacgg0VpeVFPOhZ+G2zK4/OImWVQqTKT8sD6GFiTb2+ST6GcCGc9OBUbzW
4DhIOqhGruiRe8QBRLbFtXjEB7Ox16+VONPYS1kmwGTEXeBkkzfpG9Vxuq1XrqU4C6CHNSz/huOo
gbTcdYLCzSCqmm2p0QDkvI4qrlu/4cBGHmceDnmX4K224JVs6zhrMU4fJpFTchB6OwbqB/QD3T33
1bzp+Dheg+Ik1zP6pSHHuu8+2Tlsf4p4Hj9viqiLM+/L/SAg9mxu6qY7TX4gvoQu6350qn1LvAky
G8r5k1H/Yqb9snz4GHk28DRw3Vb59DrEaVHpHmIFE5z2xnqVJikSfEYG08BExsEZroYkOXiub8uf
M0iclwu6lg0AFTqj7DTLKrIQdSZB3E5tTrj14yKOSMW+9e1smyz2HGPBlLRN5F1VUvOugQ9vmToF
qyeffyPG75AXtgTR7H6OL79isICs++UhMnYQV7DgrZtzXAGodxXSpKOfdat7XWedHM3w3ul7Lbqc
W6UCluEhSvqNeLNLSxiUeZL9IDNR8Bc1qTb0Q2mruZ+yABbC6HTSguUv3YCZm0aZJRry0Z0StXOD
hpcP3QRIxVni3hZYZAbNKHuIe2CUwRg11IEtlO1sOHwUA/zNDsgKaLtTmugkzKiamknuJkeIBs9f
aUAClyFIIet3SNU/eZ3w29uLAXFf5/MQROpGppPXN/k8myT50QSd29/GVdg7T40Sk+fsQG2rsfuS
QNnEQ956FaV4WJVwq08Tyuz7HYDsgfttEU4I7Ouc9Kzucuub0mkyaJa9WML8BEvFAUc7Jay2aTmX
8pbZVoX3Aw1HlJCA/A/3FgH/2dAC8IypCGi7lrPb1FsmcUyxN+nwQGUgbaFgGwD8aJLU4h5+r93s
7TDBy+VQhTYcz6P2BWj4NfhY0/slDT0lcgWOKoUhsllod6xgGUo+N76yI1BwULfFMFo2TWskzkBM
eLHSTLp5BKXUZf4A12LdWN+/tkxMOFZzXKvARTRtHLIDqFKCjnm/wGQOlyHwSoJ/IACKQfd18sd5
/qBrL6k+9GXYTwPIAODd1LAC9QxgCcSnfnWKtAyjL/XoCfZLOTFZWAEh+eKBKBwR/FoeVRMzR2bw
VO7Bwt1PkIyBjuA6mdvG+N59m0KuhZiYpU5+OQDTwr6mZn2J3MQ+0S15IovSILwN1eIv32Hia8kP
4L7h/4w8B9XnFevSi13e3Jv2urX8EmBxrwCWQz65TM2uauWUmuuglr4LIzgnjlS7J2mlfCcHwbsq
212c1M3808N5g35IGmrrcaekKqOca/o5MoOM92wE/ThzBgfdfACbUn13R7TRjx4Mw46i8RrXXrVO
28Q3SGIfvYekx32nm2HfKO6bKKqvZpc771IvFcEPOU+S50B8Ld+9ZQT4O7AxsD8uXR4D7s70B4U7
dXCgcVrBhoX6purLsxFS8ZtZcRvA58UEZcrpk67Qqfg5WKrUq69AszHwbp3hIFZ9GjE6BBLuPSYG
Y90ro1leCXhmT+CVS0aBLQ+EjeZPEYHH9k9Dhqn7EI0piVmmKhwiw0LQD9RyX7klpuOdwMwA2z4x
xxwGHhg9iOkz6eCasSsm3OMP3jF2JhCuDkh1jEaYKIE61P9C+lZn54yCyALaplUAsySZCmziAa2r
Ges/wxYa6oXCYDEn0hwEIT7JbIRbMk1hVBj0DprdAnH1FGIoTR8Gr52jz74linowFmsGuGWJeZqD
X0INvrwHiTXpn4xs4BeeBSbo9C1cpjzzdaYTE0C1WaerD6IMp4tlWN+BFAV7KFiRu8VMoxgyAW4H
n8OsanKdCaDaoO39aTckpQ8dgfDI6D4ZPVtnHwc8Cn5pgk2YOI2SplIUMcdBfwET9nG47SemW5nx
2kxLcUHqx+8rkBmcb3iteoa9lkngbJVhapjTd7pVXgy1lYQmBb8Tt2b+xnw5UPRmZhx3AA67NZ4+
8L5TpAdRqIvoXVT5pN95Klyck1MHCvNFHE0wmiL9XP6wXEzVPY/FrO8kGL3eAW1Dg+8iCRrYE7Ek
TOgHTPSa8UzA9pYCQD027XwCe3HpDXTVyezQDPdDuAOHFdXUwsoq1kLTDwB6S3V0Bm+cn0YxBy3J
+7Cu+LwXyvSwNutm40z3usc4cx5ZJS5gHqd2cxfLSb6jYkmTJhuldO/jKlA6a4Fh91jWBbMRn0ip
o0XeY23PBIyQwjRi3bWNuyXez+7YmWvc9BFYuXleO+oDZMNuYLMSZ2MCmHBH2uZbKExQA5+dVkBX
7qp+CC7mbhWIQBx0BlrdsVgPGLLL0gRfAR8TbbNbJgacbobcm6GLstZDGZ/GJE7Hu4ZzBspv5bCK
J4cWDveJs3epS+prT7bOaO/mZOJem6ej9ehy9hcgcb2sd5UYICBQ1imdHYyhGtbs2ggvt8377rK5
hiusT7r7Dq6fCDvkTlqv3y8zDvlaEMhD2iZ3op/p55LIEEsCMyjP/HTx7EsJCzv4av0I5jmFKM2M
bjtngphWHWHGN/s5JU459xlYgnPy4GgXuQM0HespzUJhsaX/VZfLZPuiw81R+gEjoOPV2RTUKSkc
L9I6OgxRN3GWtW3l2W+2h+Padelx61yxPl7mx1Ys4wRvMSuVAwNSXoc+1hYLBgGewY4RQ9IHM4/o
ILk3qtgdgEyG6ZbMrfEa8xGjOiNfdGxjGBYxr4FOgcJXovrJUtEOj0OifQlLLulXiZv3IurTm9Dp
ExrlWks+jXntdrI+2tbUTrpLJ7ftpqwnGJ0eZhJPGJKDoA/ad340R/pUpkZF94vDnQn2SHEdLiz3
lKItzFbRJklGXOpD5YElKdyueUUl0orAqffF+7SVmMphk1qF6gsx80R/dqwMxg75GM2sbTbhNp59
TnkHUgy88ATzP7lTyvwq6weJDUxWJnohMjMAQQMDNi5txxFvFgvCMJtEYNl1GE1D9IDLWT99Xy9h
LxTehOf2OISNerj+xViWo7xooby7SgI4i8I+SYft99irO89mQesbt89gcuZG3+uQYhrIvDoS9Sdq
aTlQZOMSrH3geBGW/akZK1bC/duHuvnjKPra4Vk9ORVBA0ZKoWuVto7pIayxjvXgeeckDOPgFBJ4
C6VgwGisoAZsi2FJJ7ryVFV6RAtya9wbrDmC5KMvMDYW3eJeMGLtAkTck5U+54XpvXngWTA2fvm5
WVI53qMqIQa5UotmvJ4dOXrvoiZISJZCmedmcdNqmZOUK1fkDOy98kGWgRlOrhGwkVsCvB8suAHP
/qDiygxIShyp/Vwu8cB1ZiviNypzK0cGZ7IgJu4dyyA+y7o+XeDtVtMoFLCDZEIB+ttbSRnI2mZq
YbbnzEEd8L2fjjT+OXLQ0WCPBt92fB7c5jI4hg1mqU+LLeP4yrBEhk/UxXjyfZFosHs+qHC6q2Tj
T7CSw4rkClKoGOl22D6DHa7acVC/3G5pp70Dcmmos0m7lTyCMc70E++A3XjvQ5RYPUwz8TVsTZFK
bD/yeuT9Efex1exm8EyO5cfBwZ3pj6VJ3Nbd+8NkojnzcEk4P/K097Cgn+gMp1jbs7mOjw1lAqmh
dUV0k7llp8OfruYsxPzKafNxxiCC9sGJXB2iDQwp8RYQz31/bZZGLF8diPfuLbZa4U2syYAEZKWd
d0ZqJD/49VCnH+q6ZlOTY4c0hGfCU84/w/2sYncchxBeMTDE4Vf4wSImcx6WaYjsIDDXkUPpBj+n
UpL03oIQYLB5mokTHlsHoJ4TLqET9SiFp6pvNh0SPD6Gem7v4rkVMIzqhVXtmRLLdObRam6ffINl
ZNZ1gLqfWEe7/mZwKuMfJl1z/hiGXdXwDD7dXnMUXQCPbII13UcNNVZ3p8tp4oeRKUJ62Pi2CYHb
bk/BqxZq1gfMfL3JWgjo3AzTYoxe6TIYPjpqYs7NAMZ0+rHtWgHs/ZCE3c6tddJ9MG2A80i08oIg
GJdYIatLR1iS3ZNxVjh61hyQdrjh9YTvpmRS8QOho/GuhokG8RF0biGQC2ZSIJLFwhf4Ny4YfR5N
ak2Yy3bQErMNLcdsiRisYx1nrqIHcPyaiedlG8N/a5+4iQ4ecAwXjgUzE8dIOAcguRXBAm/1Qzc2
Sbx3unGi4w5JxMG8B6iham+w+IynqzihbrRvRk1pwXxE6FWztBEQ4sHCsNmNa7e/KSfuXGCkWtb8
um6CWUAL4s5cnRyr4PLlYb8rbieIr8aTrhbcsUaVkA3NNGoYHeOW1tGtgaeLf9M4uBLZhRFhHSqL
NKQ482myONflEHH5ncJXbnzSsdu7d67AKhobOKTKRHe0G/mwH0Y1TDfR7EUdrAR7hTHf1ZNzqoPB
NTfIIAWBIouYCtIvXNadKZJ6mdpHjigGeIEtbn8YfGxq7qJpDDosrRIG/jROjDx4oAneesvtFKGh
W5HDN9bx2Cm0NCDLDnK+uq3zktg4BXXTi4ifbTvkWJ3Kh03vEskCejKYEUFvaSQsWRrcG3/ZVv7q
XL73SsQV3GBOwjj9Na7XnVsOp/Btl0VrZrLXKPgNc285hRLO0PPo9o826cr7TXVfJ+vE4TL0rS/n
Ux/V7pVXCfbpsmJ+o+7Piqw/Of9Zp6nS2R2otTU/CZitdmwfRAt4jW4wlKcQWiSkUAHmSHcq8gi6
vW2gY3TA1P5Zp/xiESVpeFujIykcmGLptZg86NLBwjZ3sD4mogRpcLtANwk+MHYBLQ9ef3GEYLzz
4kwIaFzPJI3b8Qq+PW6Fbj3iTsxZLOwo/7r9LieIf/aAq5NFiKWtoszM8P7E9qGYhlSZ4wgzil/S
US7fcUBU3roL/s0NzTpv1vTcJ9Nox9ME7h25ErVMYXTv164jdyl8YLHXDsslAMAdh2SJzqsgxfkZ
JHIugdOwXRybYcaYx70bKgLPdVh9w/6lgVfjTTSVhOddi8wtvQ8UJ6nGgcAg2vG29kSEBRl8H3Si
QEse4RJ5B8HgrG8Bc4FTCZZGSX910ZdJOIKVHLvqfQ3PXB7uhZEs3nlDZWeMmBh3vAOPqAc3VDq4
82MjR9xtZCKamspkpSgB5MJuFvt3e+j9EI4ec7/QES61pe3lzptBHdo3lJhxugoSk063TRJR8MD4
DJZ9vXt+pX8LWn+uv0NVJn+p/3qFn3+Gqv/b5u9u+jkoPfz8x/lrN/6j0O2Pr1iUt+vfeVXE+P+e
f0x/yt1X9fXVX/bo4cre65+Dffg5aqH+l+F++eT/9Yf/uLDnlX203c///o/vElvhS2kU1XqJo/dx
IPt7gn02fF1qsf78P/H1MN5CfkYE2Qd8bOAWdxmY/o2vT6G39eATFYPknl5+9E+Dv/A/vQj2TWmS
QNAOR6/LiDDivLL67/8gvv+fF0/yC9c+Sp0ADlt/h15/uSn7d0SGEboysCYwG409HwZh67tYH1t/
+LpisOhDJfx8qZQaDhpJPPKKLhDevHF18cevC3CfC5OmBC43rrtW1HYkBhVMBSZz+WjDH0ZwF04X
bVmT4D0N0mH5/uJNvPufB/k9Qv/yeHDhuCh6YhdOAfDYweO/0Ik5dcsHK7Ce6rFdgi+5Hz32dcTe
EhE8i29eNGPs4fXGPnzgYDAWRfBbef09+CeXuJV7f326K+6Ou6LIsuL6XBS7XXHO8ffzDv+72+XZ
EX/ana+LU3bCZ85n/PVqt8PPjrsr/Gx/hT/i08XpdLc74qdn/PIJH83zE0orDhmKRPGXjxQSv396
LO5OJ5SWobhsf/lxcSryL/gIqpDll3/Bn/GXfZblx/yI78VnUeK7wx2Kv97tUNQX/Mtpn+33KPFp
d85Op8fstM/xO/v9Pt/neX752B6/j/IuheU3+MMZT4IaPVy+/nDMrz7ury4f3V+dsn1+m+/wZzz1
8SDx8DlqV+yPN3lenM7FpaKo2wG/+ZB/RalHfPTq9v3x+P7STGioy2/vzucmu3zt+xz//Ncd41mO
/BdvLF0tRxoG92cHe6lzcfflVDziofb51/x4lb9/45ueVaB/9U2rhZUah8vGwoWJ1f3Ttzua3WX7
z7e5k73xPc9K/b/6ntUtEvJ5uiq+fA9e0dPp4QHvOUd745Ucr8+76zx/4xL1WQb5V1+4uhYrXdWz
BV943n15RG/Be/rrd4Rx7vXotA6rtY4G59+4GKnxDffXxfWlQxfn5//D/7/7UiA27tBXz1/OxZfz
XZ8hcM5fvuBdZjcHdKzTw+F0OBz2h8NNdosedpVfH9GdP9/cPHfHmyy/PeJ9I/IQFrv8/jrPEJ/7
q/v8+hq97+otm683O8JlcHwxGAXONJUM7bV72j0ibtBib/Xq5zzXv3olq4XWgpG8DfEV18WXO7pH
WCLc7y4Bj2Z7wH9O2QF/ukQ1zfCEV7+OHRzPfu2Ox+MvOJ+9f6uLPCcN/1WFVgNwoxKfNZdOeXd6
vCtgKneqs+JQXBr9XGCM270/X4ZJvBi8iH2GMTC//HV3VzzuHk8P592TxNh2yJ6uvxUoAI9yd8gO
j/+fszNbkttIouwXwQw7EK8Acq2NVcX9BSaKFPZ9x9fPAdU2w0TmFKzUZmqxm6K8IhDh7uF+/d4P
Pdvn4UVeTgfO3e7MOS+d3eNfsXN+5VN7nup4zxyI78L5tHvEk+w95+jtnvFD54fFwbx9VH8P6b61
zhVwJynomSqcVBz2g/MVn9s7/NzfDnvn5V/PzPJwoneud7fnh9jhd9/+CbTfOPy3foRVDJqtaZiG
Zau/4t4f2IWHxa89vHpPnnt3OuGtj9+5LThrPD5R4rDbVbjX/Z49J/QclyjgfeXj7L97p6cnHDbn
5uklcJwvnKI934QosTtzC7/itc/Ob192OpyeTi+/ToHz62X5l/74+PQ9cj7Ozo/AOeHs8ENPL/zP
X784jfj8o/v4io/l78/H193r8R8Xl398dT4SRUbHCZwDV/XL/ePjl8fzcffpdD7+fH0mUrjPhAN3
t3v1nL/uCUTH5zvvlSvq7M7ne3z2+cjWe+zq721m5f+w3QRXLBJbjg/E5Yc797h75Kr//gc/v/J/
L07h1bt7/vqVg+j+3Pgib3svdc1LZwfUmyCx5gfb3/EXZ/fw4BHyuPqO653/DXLuxjlQfiNG///n
QJVX8SbpLasvMItNtuPhifvPVVusLtG7crhFzo8l1uMuuRcnh38Q77B/WaIyH5oPz69e+AMn55GE
YM+vlj97Oh0e+fvxlU3zzu7z78SGbd0vUZMb9cjNPf1OF47nMxdyOer75Qw+7Rd3GqKb6D2x/Xjr
vYc/vls+o3f8+kCm4x2fPP7M2x9Av4gepgZbFeSEimWaqgkt4hoT0tN9COQubxybqUhvasveteg7
buBZLr/y/6xopH86aZ+qrofQCr8paTJmjUN9Tez8jldknY/p94DRey9KxPtEXBZ7sEgg1mvLKMvq
PBAuo0iqUEwTIyTMXS30fWQP4x5msfdRpf9rRUMky6JoZ6pMMF5aUTobRh7ZrxFCC9UvaCZkpxbd
w43Der13i3i5YYD4FKTn67S5rlI5bC1U+sZEDy03FNR6naQ2qFgXYirgdqqG8OPbp+LyCfJ7ZYps
oHSMnqhBur5Kk0SuVWXWTzV8Mbl6Zi7U8OgixA8yJF4by7thipcf7xxhaEsus9pEtaRjmHUJptK+
dHqRz3uawqXbxFm6gXa9sZMo/uo6nVzDXrTNLr+XUdL8lhC/dfqoiU9dFJtHk+fbPW0u8TQAM9gq
r1zdLeNPe2v1s6kt5oKCRM1ZV+bymFHXlHZxb0Ybdm5toYFEIegLlkdb+HJdPtyyU1QYlSPSKuzd
OJ7jyWujbv6uBf1WzejWJjJqZguZdzkt6uX3/0jQRFWbdgMluRNMauJ1fa0+higcuSgsT5452vqG
g7q5OFuzTJV7ZgC8uLTXU8u320itHCXtdMcQMSUhevVOEFF/f/epR60esktus2JYazp0altGQiG5
cqZaTr2WatVjE8/AHLKg3rhgS0r3/+LP7wt2YWp1wfrZKutGYVXGXDyFIe0+MFHVZ6Sb9ftBT6rP
dGC/vr06fcPk1UZCrTYk9Clpx2UudVNjHzVtsHGdb1pRdBMuPh1JzPVZbEQZ1jMoNadEmfhDUpSx
K9m59q65qv9tH4edy4zE/DUE1vD1KhRW5RRNFjnaCEVU1CND+/aO3Trqpq3pFKXQ0Rbr528NlLSO
KpPGVC00GDhEmpyh5/X/ycA5fxT4q/Y/3GS2DneI8CcyrasHdyyFIBZMDf1z6mWHtO++Gbr+Q61U
a/f20m59JiRGZRTfcbnqGmhqGnIYDAYuI/Qli3pqYwNHUtqNC7V6/S7fiaIOOq+aMM0lkKw8bijZ
4HsMwHuVVmugirTBNWY0RsqyDA75UNAeNI2D7yfJQTPaQXKqPu+cWWZy+b3rNbk6JvqYhrL8WMt+
/Om1ooyHZU+UUdBqMJ/zRg+bU6h1WbPxBX9Tyl/ebCyZ5DqqZhuGsk49xiawQ2UsENUFj3OGi7/f
V1WpfSz6+iEwpfFcgwzb1UmhgPrsMnecktDlG7RKK07MCVUb/DfXnkYQXLmRgioqY5iraz9M5EdS
D1islMGlOEMgMtNR2yHQPNBFaokiUG++gJbenM+4PmNYVqHNtCH5vE6PJlUbs04hUoxaYbt1ESfu
rHWbAuhXbu3SyuqITX0p5mBBqfGs670uSFVK/T6MP+BOJ/GtiIfKe+9ZwiIfeFFVtVBdXflum4a3
RkZZOdpk12AjUI7u9XaLuvza+WDFZGoObIlCVXwVZ/NChX3AaisnCYT5UthTtdOSJj7IXRr/aKN6
3r+9qlvnhCNrkjUb3JO1R/CTggK+QUQy40Evvb6ypTvVlwPXtrPmQe0n0XpjQBa44SO27K7WaXbB
WEFXDHwmy+u7eCiKUwn0+CEG3HAHLFl35STeku+7tblLtimD+zYsfU3TMpZ2VqVwO4IOVIyvLRI/
3U4VPRNouZBLh8mo9svb23udxoilIaFpPIEIi+tcsNOCITcaYMS93+SeWVW1p2Vx70j5+P60k1Sa
DMZEp1k20Rm/9HWJPs/wI+mlMw3IcMrJ3MGFZ7w/mRaGrpCQkAiqS9Pm0ko+gR7U1al0JKscDlqi
Z04SW89yhSx2Wr9PgXLx2JfWllP0h/8eAtVsRhNvJUepr7haZCUmYNV6njYC45IrX7rvRfHYkpfT
odNWWn7/D0Pc4ygNw7kEcCU359CWskORZ/IZVih7V4Lu/DgOkpQ4GWWk4f1XAX17ulXk1zzItdUi
rWS056Ql+jOYIF5TEKNPQFk7t0QF7VTAMwhAM/S3iF9vnExB3YUIoVom52YVIHiTmK2mgFU0FL9z
Sg28P+Cn0ImANW1E4Rt3Xfx+Kysk8oLweLm5dknLWQcI5Ehh0d+ZjEOcQNIb50gX6rH1LXrvaQW+
7e2rd+OTLurtYLuJRAYK2ZdW67BSZ3rO+OvOVAMnjSLbG6KiORuFRudZLwBZ2gIgftRvkXBdhcAl
6Jq6BnKKSRN1TRdp+MCvqwqPEsR26ahyru2pxfQbE35XXxArVB/E8iYj3Vr7ltofmTSYObNz1CqA
tzv0k3nipkettPJ3zQ5xERdbpKa8AC1qOcoqQ03A5EVG2ZZOInKET6tOmr/3kppu6TfeXJOuAVe0
qQyYaycWzXEJ+rkrOZXJ5DXlpN/JaZedqrFrNiLfLVNMXuiyZi6Bdj3w1g5+XhRZhqkKvCRlD8bG
5ulbWMjv47X/d/PIhbgCiiELsNaXJ7GCPCAa1bJ0al2O4P0m1w0HRiXePu83Dt0SZgiNbJ5sWava
JnDJkAmdCBdmzKMDbyvgvCKzN+7yjV0joV7qediw1XVTfFKCUo0bv3AGoye5xFHtitGOn/0qmL+9
vaCbpnAXOjGAHvKa/NNSUQ+SwN466Mn7+zZpGzfR+gVOJjZ6Mbe2jnro/7W0chV5MVX+DEIV9Gv/
2bZybZerfrlx3q6SD0HSwYsS/4ffpcV/eQoUEPpMRwBJVsxCvq/isXrNNBCWIgDGB8x03FJa/c30
chHUFosKuDhN1xWsrjKCuUrjdKiwqAeCDawg0xvzHEwi41upExp+eMzHPthNcH8ccrlS/4G5+Iw0
eMlo8pC8vP05b20yH9I0QDjIgLhX6w+Ai0KQxMmxRD97UinFO0oEv95vxDJMVQecTfV0LWFrVsMc
NaUB7juq1cgFNWS2XiOL0ty4B7e+JuQFlI1Ugf8Qy+H9I2Hw9SQHSs7hzON8dONQg5RygBbA6I95
K00b1m7tHSIKHB5LNy2u+aU1VB/MkSG90kGHzb9LmCA4lXhR7/2bx2SF0MmByCPXhW0rtWptCvCI
cZPV9wXjObuR8YKNcuyNtbBtPKLwiHyo9c4BbAScHIVLnmqFj+kgdFeJjPC9pSLwPzIVCNwGbxt7
zfdoz73EwA5nP4m07AF2EtUr/dzevb1j15WOxQz4IMOil8LLbVnsH8cgY2DGkBlYd+LOj+6liZEq
pUrPxWAIx5T7R3swXkpmQlAGsvw76t1nU5Tl8e2f4iq/4odQmMOiTUC15Yr1fa7kTrRBSiJg9qqy
a8ewyT/ooyH390Y3MJUyDsDnT3Uv1K0y7Y1rwGsALJaqmWCD16kdEl6G3GWicKYs1hI3lM3JG8ro
XoPVwO0an/9+e623Ts+CkOKTMtOtrKN2p8K2O8t4ET0MI8CsWr23snnrJlyHHoVPSoWME2SYYv0c
oOYcjDXqso4ZRtAD2lZxmvLZAs8stpgOrncQU7ZGmsj7Q5XXDyp8pSkza8WgQWJEkjcVaWU7MtiR
T6LRjJ/hkDFK9fYeLn7/Mi5QqlL1pdKI+9LXQlhhUhljUAF/LfMM9KuojM9VN8w/qs5KPUXJ1R+U
Qca7MtSKIxOGzQbK+fq4KhoFFJWXDpkkXm11Z/JKDvqB0Qo5RdgiNa2faW19N3IKVJXImf/Vt7LK
60OzWOTRSjeNKuuaQLUZIthflQoxF2atD1rVdUeuSr7hDK4eHAJWReq3XAR1iT2rNE+NW1BwRVsw
fSrVs2vnUfS1mqdM9+rS1z9UST9HTmKH1IysNG22YsSNM2vIJuksOSDVozV+sJ5LK8lpbztS6ld7
I2DGHG4zJfxYNLW2pax5w/HRKuGpbJkKdRTeBJcfER7pRB9amYtvNh/wi8lHhdFYr9frVPH0JjRe
Ew1Se2f0h6bdq77vW47UNNWnsNY36QFu7Dz9WDCaNun1Ahq9/GHUlJGDuRpw9lXIde279sdgks/n
8iiY+fKTh8b+rFTB+wTOlsSeTaCNTuUMvCZdv0u7ciZSoyo5yQzdpIXLDIg2H5iKi7ZIM259Wx5e
YFA1npPKmhg8y/PYB3laOEHT+Z96pKes3aQI/66N9M46vO0ebhkTlK2oQAqZv1a72eqqGkotY1oz
lfVzqRTd45BbEvMVxfDxbVM3nJ+5mJBpKFo0+7TLDVR83ZiYyyQnjC3/Z9wq0ye7tfpDkqfpkYZm
+OVtezeWRo0e1LFBRQAJ0tUzFmG6KOumAr9eWLYnhTQwa7Q/nYI/sxGobpiyaTkTElka1eLV2YjM
rAwaOPkdwUAWc5Fj1/m0/XLtpDA/m3tvL+yGT7XJqfTFy8lLwfFyI+MxN9Ogk3JHybLY9Rn0YCqy
ovEHR32j/mynupcPFbFm4+V0yy7lRkxqv8Ekq7PStYOSqpqF3YGhYGfsIv1RnWg01nkUfoLOsbi3
+1DaSO5u7S1jUbSHSb74xfL7f2RdvdXrWSsFuDrm8j2Y7IVTolbqWlazJZV744Ta+DkDYDZVY0Dp
l6ZmbWB4ZsgKx2/m2U27WT1MzHofu9qPvSEPpI1Cy62l8axe2ifUi3ksXtqrBiuo0NXMaXHq5kmF
1cHLAqN4mWGu2DihywlcpQFMc2n0GmD7YS9XcVhHpxfFJ59xwyBKH/Wa8lGMiOX+7ZN50wpx11AZ
GCeVWlmRszLJTANvwlR5tat82b4LpXCL7PTmtplUJGyKuIZqqZfb1oS03sypxEpqjJYLEj2djjoy
zZU3GTZsVW8v6tapoEK1vGNIKvQ105Msw77SRfgtqW1fe+gamAgbHJN8yrGqeIvx6ZY1anwLhIoy
Me+6y8WVeRObWsnlrqcqOOfwF++bJLBO8jiWd/Mwdxuru/HJ8MhUooVsYXMtLpJYKjwCywz10Jcl
fdlQVnuP4Wx/K4u48dUwsRTGqNHq8hrDPJa6ErYR93jseyvzMrADnpUUduREkV+/vvubsYm0Jum0
C0F7+nIX/VFhTD9gxN8UoZF7/DjV33mtw8HiL1xtVP71LbmgG96RiE21lJyElHsdtplIzsZwhJcl
7iPfTaTA01VmwJvOkHY6o7bOOCqD9/Yyb+0pSTWS6aq+1JmWw/SHbwwZ8C8zSSfHbNKzSjdxhxxK
4CSQKG0U2LcsLav/w5JZAgsDFZQ7ZddG/QlX3aY7uGD60o2Skk/59sJubaa1NEaX3ISYslpY1tbI
0kC44MB91B7Qjpc+zKYvvAo2oJ3EMO7ZqiL/y38wai5uZeF+4cl0ucY6E4MS2VruNAObGAEF+ZRN
5qcQZqK9bFbafmhCfcPmjecZjp+sGnwqsIW1hE1jQzUYa3XuZHmlOEGYn0UJPcfkh/HfzLVn341M
rj1DkuuTOozZRlS4zqWXrhAulIyauav15Zf1whq1NMohwB+VZ4hpIdAK6+Avya+6B/i7/V3jV82D
VDYbke/a6yzHlZtCHk1BYR2OcgaCo5b6pOOrAIdoaQS7WIvV57c/6LUv5dWJ9CioV2If6dnlB+2t
vIsiNaRg43fh92BGDxrWoabI97o/Ft8hPQr+etvi9YYu71xKapZJDDTWfieEHjeUazKIrIXvyIFZ
wvgguhkih5q2CgyKueEwfS33jl/6zKy+3/rvLF4xdGvJs1frlQr4X3TSULksw9SzJC4mtfsiHFwx
pJHiREgHDF4Jx39ypFis/Hrb/rWT0IghzOnRltBUKqWX9iHSiEiTcRLqmGgn/vorgW3moIa2vX+3
JUqkVIZo5fwusF9a4u2gijklSkLBZuVePtvD5IiEnv7e7I1pS0jm+pZqnCMbv06ehmNYbWwTS0k8
trCBmWpa/SSAeMkQJ56S+FTg2rw4BNlUfSsHqzzEk6Z/fnux15cF65TSATzLlkJBbLXYzjSTrsE6
yLH4TilNBqHjXH33lVys2DT66fYAMV09l7ghNijtYSHlkMQ5nvTH3h6l039Yiq0utx60p1jjahqw
fhKoNDZymMsPgNL9iSa03G9hwW7cfIrbKqVKSwAdXLeT6J8a2YAuuxPITDiLilFHoWTBCbzfeLbt
Vnp3exb4grw0OywmSa8QYU2goiW+fCJJirVd2tvpo0Hdi/HjUf/w9hbeOosgL+V/C5bg0i9PQwaV
Eu+tiZgPseNJRr7ApZiQeeo0pKeyqeVzRb/92ajj8htzcFsaMDc8HGkcW0rVCUD8GhtspEkP9IPk
2x8DCQImKoofdDu1qGOOVv1RhTmpZ04/qj7qUTDVG4u/zgvIsBhhpdlDBdxcI6YKaS5Vg/KLo8yF
/I2PES00UlxGtwuDtAHqmCQvjHwb/8HhYBh8AR8Zt7Ou/bdR1FRBzyNgUqrGlfgJT709h18Vq0s2
ctfVdefmCRA9isUDAB9OZnf5gf0+zDOhT5EnD43hQWXYHJSi39IaXxf1/mfGxp9BmI/TXp0j5sEz
OdK0yIvpUbQi7bwenuJdIccQjZmN/Eg/MT9DIvDBH/1xX9HtfPYhXN34oqvjfPVjrJybXsoIHehq
5EV1Df2WYdUHEsPhUFiZ5iVi3hWm1jrcZgpvgBl3b1+mVcT6bR2AH4gVhUoqFZzLva6LqIjgKYs8
Owi6s1GZ004Oun5fwP+5EZxvfdY/TS0b8WcGPWvWZGR95HVCRLtWS6FpGZstCZaV4/u9ILEUhgFT
UR8Vy+//YUXqwwTa4zj0/Ki2hjMiFbrvNlOZ1CdtioX8ilqz/85sbjEKkp7byIy5TDq73No/jGqT
XtVGIQJv8MPgwQDe5C2Vq41k9cbSIFwjeACf4T/rVLljWMSXKDB5YpxslEeho0mOLVxyiIWGbcMM
kFXi8d8+ICuH83tptC4XpBa2eYxcLq2AkTSMJj3yslGOfRrAZRfNrjU3cJU4yWiNwm2RixgOQVfR
bX/b+NWRoZ/P2QetANgeX7sKyTXsRLrk57prVHA1y7U/uSbA1w0rK4+um1TRZZU0ijatRi94ZaVL
IwZYClVxg2gKenfS0uIprkaxk8xR2jUT0TqDaGmvqXOwcfmvrh+mbZrP4OFU2ilrlUoRF1Ahx5nm
QkoSKh9Uo+yrz1HbqpLugHFp2o1u1C173AtiPrkccPXVHQxnPVV9CTW9KdF7Jx1m24P2IYWkdK43
rvsNU9TuBSV8AE7cw+Xb/nEnSia66gRIDQQlfbjzq3z2RuIyLq2qNz7glQtVSKggyiDlhsSM4HRp
Kk7MSoEvk1U1cnEH22p5kPw5c1XJCl4g/C0df+hiN85G7X6Aw33jI17dy8U8rRGSOpA7nNRL86ok
BDlwqLocUvsA66Dq6GZNYVqGk6nSC/n5vbdCI8NiWzk85ItrHa4yGBMfekDfVdNEPyYp7G5VFLYb
m3q9qgsrazmxRGhCgkLHd+noW25gm4WbjiDvlFA8971mbPiZW+aozi7gbAYpWN/lJhowHZYR9DQe
TkzO432p11MUuqEBO1fn2Lk+qTncrmmk79+/mwCHKAOQ+lP4Xl8JSo1g+FXJ1ezC/Ia4wteqaN4J
B+IjwXYCKJqKDh0gbvzl6tJiSkPTlnV3YjnfhFzkHl2McqM/ce0uGYCQTSpwvGTIxVd7GEMrEAyx
iD1Vpetj2FGxk6JIOb13w7Cy1IhoiVKYWpemmkIbwtKWYq/UVTIzRl73kdxsnYdr92HiEnniMqJJ
x3XN3kSp3p+0yo49qZ8KJwxlwhsssUdIs8eNbbsKcQuiiZxK4/HCsNA6xNXFMmUbRYlXMSr295x0
GcR9QbWHSXD0GruQzgFF1I3zfmt9ICE0+rfAAhh9vTwRNYrTEG6zi3EUVrSMgbI3am45owSP09sf
7JYpbhTxhfcKdZHVsTDSsI8Y/aKDM2vtUwldpFv0tvJNB2D47su0TO+BQaKivpT1VudcnqtoKjs7
QXZpLg6iSf+pNXMLenD9vTgPtCPA/S9hc+1vG02BOYjJVg6gNX3qinn2IHEO75l7bR7ksEwf8lmq
t3pj15fr0urKT/gmlF166EeepvTzsS+j9lA06LS//a2ucxGamlTQCJuMoNPfvDwWxgj7WyXxKIGR
LPqACsPsTNaYu/DOq3cKpKqZEw2+dtTD1v/rbdO3FkgQ42WrkgMBtL40Pc5NKUnjyHvINEfP7NTk
PmnlrUrSTSsUtenuU+1ljOzSihF3wG19I/Iste/3WllAZV0pW3Xd6yPPmwZHqC3MWfTiVo+qwpKz
XGnD2JO72e8OxVA2ELnGdZIdEa9s2w2XuBzrP5qLLANzDKRAoMUritfk5aL6INeratZjz58rONWT
an7OjSj14nqpVYmuFxvH5MYVoOoHBGepm5Mer75V2KKS0FtD7NkQfEI2p9CzsqTCPvJQafc9uPL7
3mqabPf2EbmxrfhjQDdYNYmZq4/XSkvyBee4FxB89kYezyc/6ijpQuKrbg3N39hUkn+TlhwXj1fV
alNFLkNtGVRIyMKiXDB+Rurngj6wTTcyRRMeE72A2/zdK+QZRxmLAAdN2Fp3SbeGoWm6Dg5tmqEu
tSX/ozm02nHWiv7vt03duAk0rrjmFIqZIV0jqNrOogsQ9pkHjt5ye6U3XCjLf/4XI1SiqXMwCrZ+
DstKGYDnazMPAPSwC3NZ9vJBzBsR9OpcUD4hjNH3o2azAF0vz//I443mYlx4zJZXzylld09u6uEQ
Tor55e0FXTlIzruxNMTIEhnnWaPb8jqvF3D1wnZpaB99kFn+KZonhly9wq/h6SZyD3bo6kNZJd/j
oRNbvKi0UK8+He8noJIkyAsShGH6y/XynEsY+kyq3WTICXPg0oyqXvqhh648SFy4pZtsdswIgT3h
MD/ZxPD/25mM/qZC686vdiKSlUx5nTMIsv+KErAY+mlI7VL6HFo5FYov/pTEeXy0YLCUfuZZLPm2
K0WyL6FckfTofuzkIZB9zQ3RR6pkr+1p98aHVsS19rEfSyEVCGOEw/LPh3OlfassNPr+UVq5HL7M
6mxqjzUk9NnPKtHbzlW7KVJ2sVREEIzHShtn566Mo7NsxSak9lbcT1/HMIfU0sm7oI6tvapHeYcI
edIPwqHDZtcPcrqwJcBKntqfKe+o+p3JLKX8E0p4XXxKeBCiu1EwFoXGAzuTWV6fSugX8MMXo38u
6zhrXTq3+fCqIC7FuGTRxr7vZTTJEzeeWlF/GnWtjp/qwpC0YyqET4GQtRTGN6iZO232tGoYLeNY
Q4Q5azuYkkepdVM5FXAb12EjDYc2A2rlNOT8Y7hTpshmmDYTlcjgoy4XDv3Q16aXhWo6/5mWualG
hxamwC9Vw3O299K6KKVH8LKF/9hGYgbs3ClNxEOlb/hRTZAlX5UukBlq1eY8n19LswTTKgKoI3Zj
I1et21lGGj83Cw9N5iGw2Ykvhj9ZzfeyQ66mcyky5d1rU8QUXWF+jtM65CnrC+UYamo7viBv1Ca8
IoK5q+hXxrKEuk6q1t38xRytNPgUGXZfIVPJle/TU9r1XYgEQlf26GGEZG3Pw2Ch1+W0aTBMsbt0
Zcmxo8kciy+1xcQ+7668FO3nedIGf4S53ZilZ7vRgvRvhIITNXAzSbJhb56HOlZtOv6y0b0WZigb
v9R51oOEonRThbIbBr0Vh25k97XSuFNXFXXrIWMxBJjnIouPsT9lYNa70rTnwxQYef7NNhIZvQjw
EuFEbEk7a/iOr+xV2Wk7PZk/VJ0NDPIgNWJqNMTBcnQM3CRota6G5XZW/V9NjbgCR9k3G8YWpGlS
5K+2Ps0NM+v6ONe9G8RSNX0rQzEr50Et9fmTDrl18KoJv80/Mt06wgotfGlwGYuYLXjQW2Rc+iKa
5IcMSicG/inGz5/hMpfk1is6E+P1UFn38Jqb+uc2hpN/b/sFHsgFdteEsscokRJIx2pK6bw6eaVP
07dcz7ioSCBO0DQ4ViLPQETyWMpr+U6r1awU7tICF7IXtlLYwOQe2pQBnVlN6AXcdRKTnMJV+qyb
fxoQroe2h5gKKCBHKSY46RFusHKbiTlFmifFieU5H76BsJTiwGGq3M/vVTWQQKnC8wMs2ZkK1GX/
Mqp6LCMXQY1ZfjHDEvIEpnYmX8TO3AKR6RwcrNH9ncVTHIaOpAai7twFD9E0Z0tJK719TArZSOtT
3cJl3B3qkdHgxoXdP7VMr9RM37jPtdjMOriLojAPTy3eGnbjVBFt6Whw2BiuqktSmbhRN9ilepq1
DPf1yU+NqetecjQpE7FDxsUalE+1X/D2IbtDGileepKS9TC28zje2YCGGnVXBrM+OIOYOgQS0NCw
ZQ+S/Lj+kMXVVB0r+DwiuJaztkCQAlGkQfy0M5Wex76NJ/OftowG606Rk0b+bkVqU3zMLCbyQf0B
VgJ4yCBp8VPV8MmO2pMtuMMY9f2dbMJc+HHigdx9ltuiTg9pGpjqXYPuUOPivpBqaSH2daJuKk+1
P6eHwfBh+a2GKlAcMxiCB9NXwyfB5MFeTUXyRF+tpN+ToRpifLQjI0t2lJtqxEBoehfhkwmTPsO7
JcT+0ldVo/b9N2uKtK8tPOKUBTpJEgd+LFoOSph0kwsOIdUOwK3l9K6Zct/wzIE03U1ioVZftU61
JdmRsqwq7yUjEemLmkRphQ5DYfgfKj0ap3v8Xfl11pUp/BzkovL/tubIzp7jRLKt57aSZ/EVLFBV
7JtCiiwvVMp+OpCrTqhQjDmg0V0lZf6vQjRK/QHYapTtxyAaxQ+ObMGZ8xXgLs+1iSL0T+Hrsclg
Yc0+7Iq5r7Vfkd5TnXakolY51ZwReXw2tIz2lJRPrfmaT3M1n0Mp1hntR1MtTT77gd3K+VEfGhPd
dtmog1E5jjwU/NGFGzqu/+ntaZB/9YmOVpoTtoreSW7TSrr6Q61H1KaYoM9Hc/aY0Oib1IUJKQhG
R4gwMpjVKMIFlVqHWoWooDnlVf7L6jJZTp3CrhqmZcNAbcVflR7L5Wfk/LKIjKHgoIcOyLDZVN2k
mJB9czqly9ocR2qP9cG2+5QZdPoe1QP6XQMiCn4IZZBdjPhzoAdN9y0DF1o7zFBFiBTESqK4qMHQ
FyiUQqKRNBYRsCI5iRDRGAMap5/9Qcp+BnkZ21QrU2j8ja5UPisSFTNX4yxqrlUFdfZ30832CwAv
IrbIUDl4NvNhPMKVP/j3SaiFKMx1SKjZCo1fAmyffEPpp3pJJ5TezMhos2NZjNpzOQzmM4OnQfs7
LHwLbKUemXNszHM+VGH3SqZgU5IODZEdqhlyiwOEJn67k1E3G12tELVxnBsZWAtw3+xzoVh8rGmW
TnU9yYpHbTSUnRAJo84FiAcdAWonabyPTcO/53WDyE25iExEEvH7VLZqpe/KsEHZM27bbFdXSrI3
7UnR97qcBwceH7CGlFNSyoDa/Cr0yiwvZLcHNO7VdC+6w0B4+6aBxUzdCoGdxjWSno8STSnMQD2o
1tad6qFLTujAWEipoGOX7mCLEwEMQsi9eNEkNeM5gPZiQrost45oXbUjlDWDrXiyRBhylMWU2xUq
GqG50vm6WyuFKXnaqI4KILsgfMHdqV8arch7R51E80mPreCTEYz+PyGdnWelhv6EHZEkeR9GBX0k
2arRZWE2XAyOsBuSVYhjSvO+9LMxeS6KOW8Oqt7E5QnxuFDZdxraQJ8g128R9qosKXJioxloAxUc
TXS9Mn3nT7ZcuDF/5mn5DlTCp6To3db3VdUlRyksDxGIsAOXOGUEkdjKesfMO/UvMRjZXaAV8+iB
bI5Ygzy22iGS5oqp8jmKvxd8msiNUA9BBKRJkV6CyGBP+bDMgf1liery2Mn2sZ7yS8qw5OBBYueh
o8VK8LlO4tg/Qno/qAhYhQA+zdgWhSuUtHxKUtMO95Yaw2kjms5s91rRyLT0UXARTjE3xeSGPche
RzKUUOfqZ7Kxm7usfBmsJjNesySIFXdARaJ1stEqGycJq3F8MKygZNQ60ETg5sFgKV7B9ywfq1lW
jyjBZMap0FJEp7NR0skurU6ZHY3JoN5prRZn1syRnu7zrJeeVKBVxQ+lSGD0t/GZSOmMXeCFQcW/
Vksskex60ZPxLepDAUjx3LoTaWzpB3JcW+oQ78mTX8msjcMvE+KVr0jrEE/iMIo0L2/+D0fnsRy3
joXhJ0IVA5i2ZAflbFnyhiX5yswZJAE8/Xw96xlfu7tJ4Jw/Jsl8UrZw+Czu0mdMS5JE7h25x02u
5+DdC8wSU/mIDyAr/a14sVHRO+mI8v5Wb3SZpNtOdVa22THxDuFA2XJG8FRC7GKpqyczed6fRSbl
XUUTh0yV4xeKwzCpq6zPKWRMd+vKX7PnmD9iaPIkFVRFuS/eqogsCJA4dB/NPG1gY82i1v6B19LQ
M9hrbj7KMBzxRBFX9GZXQbSLM3jV7eAGa5INJH8z8De0CR2Kooz9K36qYDvZtdwXHtU+edmwm9TH
XFcqTws46vKq2sUUnmhp2i/1LXEZnXKVAwdbkdMDUw7a/ZC7uAiicHPWJ0DI5Zj4G2rQXJf52Xqb
Qw5RUBTdWTBPj7/L2t/TMY6aKluKlbMLZiNqunTHItldzfhdn8DevPYAf7S511OkXBxigp2F9yus
xHYm4FzXV72M5/GWWYWtreFnqYn3S/jvOPVKv++iJXZ4DCzlb2j97sdzbfFfOQ77f8S/lPTTNe1d
H6DNO/ls6U+2Xpu3PhetPjg8UB+rT9PY2Wn8/m1uKCs/1Z1r/VOkw5ahwMkTcQgYKPxz6Gq3ufbp
U3qDZw8Km7Hvs71Z1fsvMx47c8SBNB7KvA65CwS3VoaMl3ysvJVxxTDYs6BurR8+wcoTTmExMyUn
NPrOfBLRHOlfdZ/EzbWSDeOw2pzoaNuNeyhdqt5XRwoZC2qwhSg/6wLnfIpozene6tXsy2HrKOU5
cxQP94gociy+vg2x3axJmFIiQ1YAQorkHwU7+p+jRPJvkQGb7Vbnk8lWZw0gLWOqwzMEdjQxSbfz
jnnAeo7u5RIYqWmp+Nr3HacLXZIU/CyJ9f9ClrADqcRtGJHF/CvOo+G7643wb3zc6WfXCeNLt2U8
T2RxgAKfcK40Y1YHOdqTspzc923IN16XwRZ/KI7fH0Ir869EGfG8+t76nIhkb84jEw/ySRXgKo46
SCfqI+rptMtuqY6Jq+M8LdfK3O8TBSunVu76OyKStEkDYdTf2icngaSX3g8POdWj59aZNwfgprBf
iyM3rPJj3OurrVn8732Xa4SnxwxfI4eHPUZrXN97tef889Zuf9gEOPjJn5bwayva+q0MSMnA0tgu
N3QOMSIFkClbatD4bFctIlxzmPaq+6cnR3z3i649zjdjXiuaMFeq+mxLa141SWjTbut/3HaZTbYb
2p2ORsi2RbnZrrei0+PMgmCmf0Uo8z/GH4vnlSv8KWxL9VmqgN6/jW/tLyWd862m0IZZv+c3T8lg
0W7WNoI5kL6Ti21XUr3GimdaugioGXtIZtbwtNaNYqsy5WVNoEPxyfU63Z9Gh143JFAkGp3oFtnW
tJ6qIDrDXLqfoWqCkHySRTzKOeB197BdRgBV7PAHja19TmWkKeGrURLEsE3CJMfd11g4Gq2HGwvn
K0+7x2J/9CYF7amkUueo5rtOE9VRZTWs3kqJ0RLxkOWblI/5FJfvKC/at91bwYFY/NYl9cdkci7N
PZwhXRjrl6Ytgh8KzNr7famW4kZTWiaPCfVPzWnWFMJQQ3phVJzcLa7diRank9ZJ8sadPlSHLaj6
2xqHt7qehzb8M2y+uNe1oH7Gjcvyd8HAut5ExZy8lEluNN7HBo8BGEuQZ6acJhqhdNRcTS71NVkh
R/lfPPkaEVCft7fSzvZdUqqksjlYwp7IIyP21PDLnDuoSGpittJ+5IU2+o7TIuhOidd4RxrcKIGc
kEwwzo4Fy13Oh+fbMYn5YOn234LGL16bGaNvWqkp8NJCMAMcLgWD/9qq7m6x+12OcNCr8DRv1Rhl
uGjUU6TMRngv2Q58AXYPM4st65FcN19n5WhDqmepLZqOBWN7kIlWOtfBpb3smFxq2TLR7VGU8j7L
vzB8+S9nlMtvWg/bP9AE5ragDFNniub63zElrf+BBLZPM51S33Vg/euBjzlnsOSsvxqWiLQMNP/o
4PYkv/b7pY35e1fDEyVytR9zx9+81KV7im+WMwMcxAuWl5ZwD5Z9D1UEp2c0PW1sqXtKkG/t3o5G
BH82swT3UVjPX23VyN+UUElagWSrvpuF5KlUt+Cf2dINYcexV7deOtPB9wXDzJC8lklxZ4NJz6nh
S7ynzMOpsFbp9W5cC4YUx13dA6117YCtaxJhatg7PgXSrM+4Cmn8yr0RSwjCjeFMb2bepGabNSsQ
tlKWf1sN0znvxH6fx5dikBAqVqVT6UVFtpRDvB6ZmkyfycXWH8j08ydvDfct7diPbNYVl6ltkttw
1YdkEqYb/WxDVvgY9m/i2cxf3mbkW2gTydktbP889Cr+HRS+a66pvG3eRlUPfxUS63viI2hUrsIq
0Sk9nP6HowFSU48bGPN/Nbkv7dZzBVDtQ6hUIMLoWfdO9Hv1R1Y5VMTyvdw2ro59MLh+wrnR7Y1y
av+2XViSmX39YT34vSs+6EIkmo6dIWchjSVhTgtTyx3tZ2pJR9lOW8orHn4LGiCLYznthB/VbMRZ
WzTNY++zT4ADwSmf2ymv72ZLUMI5F4l7HdPU91N0sr9Bv84U026MGK6K9RvIcjQdkCHne6ZjEZc0
TY8I6Cmr44iS+ObvK8imvzvlheFJqcE7BeHGRN+r2laZN8/LpzNRLhsi7kNr3xNJkjZB185ZQv7j
LVTmEKQQb9Vr0TVqzOhL91pCWTdmr5jgKD+l6bx7XSkF3rNuH32bKUl1mowLk3AVquolJok3SrtR
VdHJj1f3xG88WiY3rM6dt4hPxEXY3TG9044XtMFy1+KO268aWKK3SOxzeUNyJJdjyVhdppxF4iop
Hb2dnWKMosMcxLjUaYi0HxKw7CZ3W/u4qHZKjlaXza3pDT2u7hxQfZsIszxWe8it1kcFNGa7zv1V
FUEUHS3Kw48gH+3XlGhnOvAbNnerVp57SPaFh7tt8u63Es34TY2sLLKQCeUvJIO5r6NdlQd25v5B
aSPaJ4coBlW8JCMg8EEPvqKZJ1+r+dP1DTV2nAByfZC5V4SHuI8n891YOpbTvlG8BSJW/AoOozqb
4eI31BEiAMDiXM3J3zCo5v44zYvdP/d8dV9jiMMrQzknL47d1o+h25O/3UoD2Ym2x/6d8HT5ex1E
PWe7L7pPh0JLmTps3L+sqBOCl8JkOLlzyFOahOveHsWyJvFRr/lYXc1g3Uvq9dK1d0WbMLNQJza+
hnIBXnS1RzKAD4DdHqqxiXVKXOmgj3FcDw0wh9+9NprgBOLTbS/oOSz1J1XyjKFeRLf3sWv5xxyG
beKv1vEUUY5ojb5neJ7YZU1rpqwD0auOuPOpe5/ghL6E2cK4+NvaC6RgnGl6jmsRx0ePuB6GjX0y
e2bppQSZilZqZ4XRtCWDzs1jNsBp//NM5BD9y+9QeVdBso9/JnoIXbrb18nPwJhZa0zk0/k8iHAY
bxZJMyUxnb4POkS4HijxTC1k1lsbPK313txtjtj7g1Y7q1Bhke1lpZ4Jki9nNe4nz2PGQAFTIAPu
xo5axxpz30s9r57D/30bHly/Zm4ztXW6kwX1lVnYV+Fz16IaSLVZRxC3poseiKXzo1SN4fofhni9
poAhzngI+ZnHQzeLEsBqTIqnzRCMkwKUNM55Q7W7HwJNQic4dBLPPDqevKfVeHmBVOnY7c3Qu5fj
u/2qtFw5pslX449XTNOpyN3tzaNC9XHstNJn5Pr109IXrncIyIh4VgkBjmR6K1Lf+3CnnpniuZVJ
wFk8V5zWBMjovSvrAo1HXVAvPwx9Ze8b2bCqBVyDXRqrNdDH0QrCO0VLf+VtNcfu1TyOaktH+P+3
kqdKoaxp4xKsQg4Fh3HFC1WhlSlSjdyLRTQMivNa+LE9EE48QmXmtSrSmODxPAvXXH/JvlXOuWRL
vQZT9R+HaA//lVTZr5xbhTLZwgMUUX3cWudEcWZjDzNV4297IDqRum5lFrIxJP3gUVlFXTZ2I4Jv
GlO1jhFd+HYH5kUP2zxQ/VYGGTztPjHt7/E9JNH8K0ci50D4A4WQZ7tbUD9XQQRUtL6JzOQL+lG3
4m5qXdl+i7KygJIyad5yGPrx2EUiMZlgP3hKdM3khLtoLlPHWSw4s2mb69z38PUqDS2TBiQzUFrP
5DpnKxxfxy9pBxYALYM5C+pRvtIEzF7tYrp8gfJxgTAmd2UQWtcmVU0MJ2UiNT6tFSMvxX5Tc901
JTPGVgj64be93L693Dgt894+3tVN17rXnsrF22yl/4z213ZpoPIEhNXp5/nYwfbd2yEAACuLQP36
P8lAPXsy/njrrB9Fn6t3kQ9Te0zmqf4JaFgntG3T9ns3Yn70TV/+TAMRHiwHfv44mj7kCMoH752K
ZDJ7N9Cnq8gbvL/5ypHHR+UZgxe162HV/fwn6gXAvLUbiVtrXLZYkolyIa+tDo7cc/IRBm15YVW1
Y+YXgflAJC3+9DATXGRJqZe0XV1R35NYCp9UqGl7HU1cGvT+luoDOhjnn9khs4VpPfwRBDk6Gcto
/OB5+6Uud9bLL6EpIgeNXp37tr6cNLos8+ee61Nlu3K3W8gR3LcImSOR5tXihvc6sDKEmunaZ+0a
5l3+yv7R0yIk2nDjvoujjcNqjkLnZYr7erpd8sjTEEzdRjli1AJTEqMde1frJInKCkhYCQ7K7c0/
vqHLYcWoSRsicOq7u5eApc3KtpUGEtijIJokuOISdMG1uxwi3LPd8NxckgZOSe+ZO449v2f9YLxP
w1gM/3LRSZn1upxYhTd/eKl1QsM3fHm1nBLZE/ri6cp9nhlBnCxE5fO0MP7PHAdxCfmEfWTFGa+d
mSG70CTA5924pQ1nHfakrYrMtcQR+BMHdS3Tzl1ll/GQmI9trcVb4dZzBRU8z199k4PWbpTJNemq
t/EpJJ7078zN8wjS7D6R2Tt4TxSVLzmQXddQv3FhiHXdu/PvHOTPOde+WZ86x1262zxU1qYTr1d4
wowI/1eLS+jxJW/42C0Ls7wfV0mFmmcRVYbEtvzuG7BZTJQzC62YmwaaaGzKJw837Hqc1TYfKeKF
4tdI+fh+jcdQMbdO+Ny4TUMjri2YFQbUoN9OAzF97BeO4szUmic2Hpzon/Id8yLNui23Yxxy5Rg8
N24WbYH+AgePZLYgQj6HRN+WdNoij79cc2RijuPgM/4NBbgdMTRengHr2g/aft1P07QxlcVeI24x
vQ8/YbQDPBP0TOBqDQX8e22jjb5Rp4PDD4roUhcu+C938zYx0sqoDbKpiYN/8B4BbAcqggtZ3OG5
6uXCmkVwvPMX7ARYvOdQ22hTR359Z+bO+dUKOXlHQWdhle1VG19w5BwyPirBfw9kyQ0vze6bb42S
65MPREsLy0bbHyPcIWEmJ+pTzzv56TcAPs6eDjxCr0xLfXso/Fw42RBb4Z+Nq/xPJ+ird1Sq5Z8V
bPaTOE+3PMNTd+8TzdY/sx3o6WTooUlUws19j8Mk73UST/t8DLbE/YtwfLSpl9eEANBGIZtrp2n3
3z31XQHtsn0+HxRqEB5kjJ3/eB/1BHo4wRNXW2sY8VDeTMewEeV4XOZK3i6kTUA3UQL9k/sdSIA7
xPmhnPdwP0WVRU1YrYEj2BgGsRT3RVB3fGaYAZFpnldzGtbVb7OO3+6mdwcHLhlD5k8z7up57C1D
rciXPMgMcLV/DPpA19lIgbJza/N2zlOCiYJPQS1qftcXsadONQvsS9QId8ySQAhzXc2l94YclmQA
xy2ZDaKBDJdBuaAzxWUOSIs8Hx/b3h9bDve9fxUz9Bi3NI0fqXXH6NlZwq047UJ1f6KR6SiresDq
tBVFwH3mteObmnTwH54L8Jm+WYconVWP+eJDkmTo3vvGePaumWUlqHvNQZu2Ioge0eqOzSHmHrZQ
7fHEoSSCFXvdRjrEqaDApT3n7RTVtx7HB8hzOSn3SFdl9VY3hQHuCXZRHQd0SRI4zwNWHlVoM8+s
qIfdxjbv+LrCjgbYpij447M9hBQ8q5QrEo5j5ab5WQjRlQcYH/cm3Lu8IcMyCW/CJhYaQH/XryVf
5ftoLSZjXScVvfUNZ1+2UTRN5HA/TOMJSKh4WspLPke7h+67cMr1N34PXr9+paOaX2/Uy6GU8SKz
QoxIMWQee9dLzfv3hU6AA1JGPUSX53PYNoxZvJy9N4+pWwExEG6COJLcxIUltgonRTdQ5/rnVpH7
xm0Q5UepWSJS2Zjk1G9K1HeB2fMwjbWjq7TYSCbK2h5A9So2YfAzBlP5u+dIKfkSovV6cBmJDjEa
KPlim3a9M9IZqjums/BuH52oPwdbv1VZEHSIapgcQGtcd3PnQ7d5AgDGFjw8ZRAMn5tZ+SCTXxXP
HUvXb81OgMVHDAQcWHqhfzVxMVL0a20UZQD/0ABQvfPtODKmnDow9SZrRzOv2Gf9+cFd9+GvaEVQ
3WovpDY+T9a/4dYGR8cr1+kB6B7OS2GKNBxKU/gv2brqPwO3+tOCvr7LMUQ6kY8k+mR+UzC9qYnR
/FBto3xUyD1QiMHBkqO0GQ3lsMkmMx4x5IRu7vNXVA8cghSac7hPSkVzVjfVwk+xRzz6Kh57mfbl
It8TpEdfZevqd2eK4jXtvF5/9YREu4e63MQz84RFoTLxj4/i7peU6/ze6MFJUs5qt8YDhe4E5Zic
GVpMMVZEHoW9ZXezi0orAmCAGkiQB+YaozlO3VXLr8BV8pfvROuzFCyo6RJvy1/PKXrmEZag8ZBD
a153fEBGunz1bytG0jBrq20Z0KyQW03Yp08w7TYisuDV78Yzd2H5Hck9UMRLG+uT8zRV4UGKIKoO
OV+gmyHLjXhXc56DrPL8CtkymWHw5yOCrfRyJmNa4QeW6Uyt1F0fA3fCyDXjOwFT7X+N3uYBFb5t
H/uWyfNotmKE1oLe7Q5JvUl90jW09qTDbspM1Eg+WY5L9GhzLhi48Vj/GRun+WIhwMdddcK+ea5x
cK3Qcf0mC1O/eGZzAY3cHRaO62MYM/QaMNNtrIbHTeXTQyc9/9fcs+k/Azv5MptQXv0xOOs+i8F0
r0vYMGKjAK/RhFW5/14GZsCBbyr/QUBzl1dDX0xf5TZcFIjsIE26E+OmzqvTNyLd1oT7Qpi1hk6C
THwLQ0QtdUnMZbpPvfrZMFz8CVlBC+YNn/fTZ0hgmoDjSo5DuFcqmxZb/HKVi5hohNG5tGqU0BXB
sPM9Vx3x0+m6eu6z9nf93FFONgJdyvoLRR1LiFHbfxplcZeWy+UpXhZZDVd2bPqPAUKYBzppdZUJ
gAEnhTsokxTQCSjKhk15X6qxj7JZejP38M4fOk2lXEvqPUrA8dYRpr2SXY5waCm0ei6WHIlFfRHa
p1LupUGPtooPdvP20Q+Auvnma/E4zqp4wk5DeG7u9vLacxUY8HyRKPHCBQEBkc2wxocIUO0dUHH8
dIrdC46R04LLbnPlPqCZ7MMMXwnAFftaCCtdu5HJOGcRbzB69c9mpSLmICafH7xUUMkHXgFcHgWK
vQ9R+qM++KVxrnYB/c4ZXuiveAzyt4Aphu8pFOu361tYfhI8K2pm3MCwqIu9fHfzKshviGTdH/uJ
xJgTrwIHG9I87sohoAsZBnabCiZ3fwZv6saQq8IM852QnC1ppArVHFQrJ5uK0OSP+C22l82L1fcm
lZyvXDJDbvsWKp7JbcihJWXwBY63c/xFc3E1+DjswWKr4ezsE8oeLcV4y0ddkDZEXllmBsvVT8Xz
w99Ahvtpcbrw3yjLNjyKeeu/LscDWxqcB1neTBLXUa47Yg3hSz+neHfxO5R+0XNDiRh4BozioZ0x
FyCPCfMHG7U0+lmAOLQIpR22Q5IPxchIJKsbG/Qg2GOOTh0AA/XHaRKG9vNk4PLspm73eHxm/6YJ
4JzIvHGGlh0qbF4cpeu/+2CjPyV6cASZpe/8XuzEUhS0pO5IXaK2KTwHj2GxOjljebj5v3kK6zuk
+H91vrRT5vcj015UMZ9HNvZIhOxb56r2RvRM2kJycmDXU3msY0b2dBNsomkNXYfYKNm9a0Q5ZXwk
6Y5uprAX/lePGI7TyucarvvNuSqXiVcC4D95WrzRfxpBoPtDvvv75+Rxa/Lwyf3b66kbSuumDm+3
Be1X2idD9b4b6DIwqT24x4O984QjriyPK8K+mWyoUbLNRw0sRji7zg0/3IxWo9HirUl0gZDtIkAc
gqTqztu0VRy4ef85YyL92P1leOidSvtXdTs6p15oJc8crlOTRWpQpUQ1ASRIHRB4QrvdND38p3th
EtHUxWmEo3S70knQwTd0VbhwAnmAvRSlYHQgKx96e/Mb3id+hHxGx6SCEOJji++bvaLRbPGBx+8x
lYEe9LoJI7plZvS5wBKgFdwbpTpuY9T6J5qCgLTr1Z8/htrbf/aeO4hELhjnQ63M9BolrmjvEPpW
tzWnRZdF+2WrgmPmH4FcpirSiNnrgxxScYtrERo7snv9JUu5/8Dx8bfOzdIkB3CrNn6cZQcgTMOh
ZR8g/xbWtY+D+Tc+uDG4LYOh+oXoQCkGrm1ckcxUAs2IxsrSZPOIAuuqAFJb7rDTLvcbQvM1i4G7
7BUNiWNVPsK1au8NhYX9ZvDa0MPrSObLuyoarCDHmQiu6FpA5X+R8r1/6MLX6xlOPh4OCVsxGotV
kA7Jfg24XURWfCZEohHbFYfJQ7k2SYkarIwZrofhdYHGR1jlVM63QB7RH2zVBPkRcUiCNIrVtDvI
BY0QTPflBZCrIazQ6+NtymLulJAJO0JpBtOXvKlhip/t6u8OZKXlY+JQns4obfd7uy0W+M1yMhwg
RtaXAtH0Cj/kNhOYZty8V8Qj+Id1GGZSf1ABMmQ2nQErXgKOnNltWPpjhCEukjGlFLoUUTZQDILH
Bv6WGMdmtFF+NYEtV4QUMeBmg+NBGULB9eGJ2LGRbCai1OITyH3D3eR7UHMSGTmZcbNlXe7nzYO0
8kXxyvC4b8eSBNUbwmRcEBanF4LleOHx3bVDqsJUdyZPG8PxDo8I4HNNKjjLNIKTCG2Xrd2voPEa
/MM9MZqkrW6NPnT+Jv8rbc8ZKCraaFLhd2C0SY0GOF05rF/mdmp/IUz0xyNbvX7firIrrwWDN9xG
NfrPUeGRsKXdkSdShb1yYQ1d935nuPma6i1+JS44QXxEW1F+bBOLpdP6nnqY48r7Uw5eFBzqWjvX
NiiG8XFOhvl5N33goN2IUbAPl9G+y/1mzqSzogpjIhc4r/tw+d2XLXtuTSwohzwizvwAMi6fOQ7g
kPCYIcn1+1YIxG9ifeKYslvm1w0ax7Em0Wif/n8PSJVs6eAM6p6jEZ4YHVH+gROjvTIkq+oDggfo
QWQ+06fBH7ccJgRv0w29Kc6/Qvexf3YEGF8GTOBylTghDZIcLiI+urvP+knwuPqvK7xlZ6Buincy
drdnU84bN8wYFl+TMuZfESGzOzVz0nwnXNLzMeTFgomY6ngigqaO0IUaRs6MJx6yW5aC9wYXA4Mf
q3fzF4y+/xrGqNpTl2j4d1hcMJp9UeZ+GPbki+wX1DwwxsEEC2BrJMu+iP9r685+V+xWfCq3RdO2
dtEms7qqA3Wh84Itc6qo/VOR7Upxj2ux20uQOljP6uLpWLYEsWg/2A7xiePw4xfQdjfLbjyVOpG3
B7wHUpSojOpiPsZjguyau4VKpbiQtsggZKcHmsccc4ic0LkLip6ygcrd2+HM/Nj8ngZOZYY4pEer
N3L0I3js/iI3rZ/wtSp0hpXXiSOK8PxJcT6VGWO+y5pWDeurh1b81wh38xaE8AiS2/GuG1r/pW59
2T9P9b4StZNUm7ny4k2/LuWyEINqZ58YoLFV+dkMfv2yjv4C8rQbTCvGsaCNzC6EplovbuIjW5II
j5UcWBf1MoXzwVO8NcdCVZrzMdnn/rqX2lux4+4yTsBWA86HwFf8zyV2nr9jZUeRkbU2kGhQu6b+
jgeEE2ciMrb8fmPHQdBFU/2LRjf3I1kN+KndS5hLX4C157JETmZQwCBvUE77vc86f8uZ9P8jFOoC
sxq9Sw4CZsAjVhz/Ez8ISo8Oe9DnVGku8lm5yXlq9waWFYdQd6XRd76wq4wUG9fegnw+wBy0u3Zy
s6XFiZg2nte2KEwASQ55jk2GOTKKnsCmmTYDXAG39Yz87lBRMRlDHqxcT4hr/HfPTNW3jlH2Zm0b
MeXi/punbHLi/KmvJTojJn+GXGjXsjkNfhe+is5DyLMSGvK0CFfZbIrzdU+xv6FmGiNneGuiyvyJ
19B9DSG0nKObW0ccyiSBnKAbqqiyZu4YTVvh989urOIX2huHT0csAYKlYSi8jPMQ+JB2uP4OS5ro
8TXP/hd58gg+keN21zPGq+3okvuuMv49zluO5/nG2n1AIwKA+t/SVMWnB5qGonbSXQUTyyOWen4n
DErB7aK7ROCGOAAJ/O+8N6U8oEiy0PBRPJ5R2PMnfbR1A/ce7BvDMZL8dPXJSTsWs4oeVB0IzVHd
ugHYX11/zGNTvSV5kzxBG4K47HluxQXg0kMahwJri64k477hZPtiaGDV8FBZpmrA7JBirMq/wxKo
4rQkUy0PBi1Egs5LmRtpw46sC+dyw9TO1FZHuZXAsi2KDv/odnH0eNk7Aw6V1V4vw1LMWb5uYHvk
N3l3y2blr6LhFEsJuKxoIGItOcXzyDhDePP8b8fwd1dNnfIO2+zAl1cxrgK+aR7ILFBT0aabNeID
AyK/sTZEoseVdd98HRHVMqG79IDGGNHSvRk8jDdNnzyrJrdByrJeMjTkrssL4Xji11759ldebauL
IPyCMxMGt37JevGnzO7gMJmlgSK/5AoaCDcwo6fOjIVAPstanRo/cu+xi80PcVIgOI7cjsm+kJGi
LCoZd81JDz3vLQaq1+pmz08IRWVx1bpL8iz6khSNJIGxv/W3HTYDOnw55Bz7CxYL7vprr5aJSBdF
l7LqZ8EuqqDdjyyrfY0NsR6GZ8+4yALQjC2YaHIHvguP3HqcdGnGw+xoV2axxQKdaWddvzZ/F/tx
X2e3PiVl0vBOlUnIpIUA1SKfK4r64AIJVv/pAmDmuFrhblk3YIBnMDMNkotk8qob8seS7n7fqvgp
qJp2OvibbbFpDWjsHrH8QGqv+BT4Mia/+89tenc5mdLm+mA0kNWpKBmMDy7f4nywHOLMFjUsFV9s
OwoXVMjLX6opYpaYqL4QCD03hhDDu/rT9ppC9Qrfx8ugDAkvEzUA9xQiqA80sxIScljC+ymAd858
a0akxfFYk8UocxflLSdXKiBSHtzcRfKiQVJR4u3Isg8t/qH/hnw0v4bWrR8lqnTnIhgEOwaNjVhE
h/FfnG8sf+C6YIWgh0xcdQBho6LW+cPEt6uMFaVnBN3m+NEd/ck95zK2fwqxO/dYTDfnFjOZ/98e
uP4FnGmRZ9IlVFwDDJcWftTpHzEX+C4afn8todkpOMgQAfFGRbp2nktKD5pskA4/2OY4wdu6zNDK
0xpC7zbOklwbUaj9vPN7v1pucH0lQTOua9CTZ+VvYEhknK13CCK4JQfUJw9MB1wXrbMMW2oXQIxz
XE0zAJaHm+AVTLJlBBk2D71U38TPYTcghuW6KR6n/3F2XktyI0m6fpWxvscstFjbmQsgVRVZkkV5
AyOLJLTWePrzobrnbGVkWmKrbdbWrIfT9IxACA/3X6Qgid2eWf4MQr2/Wx56QHHkFD6YJBXNPTxJ
/zkpqSB7vTbywtBHOwUmgqXKVyec2MxBGU4W+KyUckUWI6y7RQ1Pf04ptqEMq5bhU6jnLS9f2am+
ojNkphTZ8vQ5UKoaFISfUFKCzZ2WYNLz8kkpQABwyIK/0A00j92owZR8wy6evjmTOffk8RpYkIFS
rQEKh7QRnLSePuoRXAaPLpT5w7Br64E7qNF2hR/Q52bp1lu5DWpS/LrUSm85naedGlPc2cZjSxnb
sGeAkaGd3S0Y1GkTjtV4Q+aSN+YhoKM9bUNdsSuk5Srppum5NQ9JUWhXNjUR1bURmOcJX4ylctdA
BvxZ+/J8Z8IWbd0BYEV3aGfqb/dwz3y0TSWrYG5C3Si2uHi11vu5NdPyE+8C6ZPkUBilDVTK4PPN
mCy3HUrla5rPukwOyPPo2QniXnJ5foFR9BVIU/uyAjX+2cI11KHl4uQGh4RGaQycbUARHgBQNH0E
Xdrjt+FAXdppJVwet+gmvGgvM64XLYHX4gaYByD9iVyDjMgZVUiB3J0qk+FUAH9oCOvqN6krfLdL
qm5vJcN4L0kpYq+SH/Dp2m6TJp2yvxxeJHwv4fFqhY5vI2NLF+yYaw2HtW6BrWQu1CueQylQ5u4g
gxLUYHeWd/QoHHc29OBdPabAgi8HF13FMJgjuirLdB01c9FPOY6OT5hp0LrL3cTnyt3Wis9GyrAF
3Ca8KiJgTVTRApjZ9M8jXlRwRLdJDtqEJIaCd2W2X1Z+kcg9F3+RILEC4Nmv6ozPERQ65zAtzE0c
OKpHqvSpIhXm4KEXXsNG26btYKDvZU/7PKcCoA4B0PCJkgN4EmdlpkQJgJefhYnhonqraCfKYtXI
Cd3pPInzLKDcCncuANiRUo1MmsIsNpdnQdSGWKItCh/Wom4KJkaQSSkHPcfmHSQIcGD7hx5ZGvA4
6FKkhaMx/sDoV10R0Tm3DJHcU0xjWYOKIUhfAJBsiqShDw8dUL03gZmQ5ipgcVt5vAI95+zLHO52
oZlvs39YLA5NkMbmsgKJrwgr0C5gIIJ/od2HEB6UK8q/Ufkx07kLrqgE0dq+PLWnAz2OJ6yvyZQg
ppQlxMNcHnjRDtPNRNx34DE0sOJVu6nsqnp0jDTYXY58urKJjPiMgaixhR/V8steKcY1k1Eokc7K
xiFJvg7AtnLxlsUbtVpe5hOTQJYNjAyKOMdRCB1pTsWO1galvTYW6JudKdc05YcPFnjrlXVzui9Q
3+b4oHtMQ5CveRzO1h3fySRWat1ym7WUhj0qjp8h1yiHy9N3uid0dDYs3Mhp96Dvu0zvq+mDylXX
Y8Td4FdqdUUGAxcL+nDkAfCElVxTzl2xXT8bUUOICQY81ARRvVDhhV1lHXu+DKXh2Z8odDltvFQS
6zC5R63RXtEZObdCsE6wIULYyD+J6uIDjhA6nVtO47rjveLMZVNuSqvp87+xFLEgQhNe0XW+mjCX
EWByMgrmcq6sCqxz64A5GquVKOfmD7lyBfAULihg4o+/2GCB001CorQgBEyohc58iEO13o7UWOng
Uwu7vETOLUZHdkAPkJZxmgk7zCxqI5jsZYkovfMw5AiDeGMQWNK2S0lqVk4SUaRo2WmOZsnMoo5q
hGhTUjhdSg4M87hWgux7REMPfGgCdGUu39tNvlgSS23/6fIQzxxfXAyIkCmclRi/qcdzOvv2rBmA
RF00BWB0Kpa/bybqrVoW76rUt6lCaPpe1wA8rgz3zNdEBJZuM5pMHC66kKj0alSEdsVOb/zO/qpC
vI65i5X+gFlZtwvgR28vD/XMblgSMqxZNIUrSTxamsFpwdil9LKAh24MlC13naStuZKf+YqWiqKb
qaBShPSzMCzkaoI4X/acrybKCOo9aeK91jSKvFNyGTRyFMvTnQL+N1w50M5G5iKAwoZZIHrpx5/S
B/c/triBubHd8Y6GDONv/Ia9QZGkUX5wtgN2HaBy+iuBz2wT4slkF4hdg29bftirk7SG8m7BMGVi
k3K8bnK536IEKz04VFBWTrQzY0T+T8PAhK2y2IUfh6pSWZ0HI4OdD/dvI9VAy0ajhngb0UB6KIEp
f0kUZ02v+MwAnUUbHv8ggwqKLHxTCNNoMPdskkhBQEeugSNBbfH3gQxL4c2L1AHz4eCyge0NIpjH
A4whnVNPYoA+gkAbpwXHNFTGmt7b6VZYHBdkTFYNFN9MURJQ7m1cPCp8YCQEBO6SIQHPF8b9Sip2
Jsqijcd/OD2R0BeOzw6+SpYbDs1oC4xoqeQGaJ3QfPO2Jotmy6loKKoy6mfHMzbKYT+SvgOyADSS
3dWI6xSbopbatf11ZjgczApq9jKXHCvhOBAdJT3IqZ+684AyaZSptQdgcUVx+PRUfLEURS8Li3jS
H2E0KgnLMOYUORlucs3hGU3bqAH/UY6w/rcwrMvp61uXHGK8mDUCUTcWaxXh3IiAdVM/IGPWtJIn
W2iXu3Iax83lKGcGZtmci7rM5WbyzjuevQH91qBOKp7iTkXLMA2t95jJNDvb6kKvHIM1c57z8XgC
YGRKfieq4veq3FkWdR0gCFJD/w87UbqrfgDTJpbj4qEba+358hDPLBCGiI0Ztwya/ydPb/TxYa0w
kVOYRzB3C7oLRTu/fb2jyUNhzNCWU9cR5LedxoTjDunA7VLZv7dHCE9NnEwrRsyneQGlKIOrxOKu
hBIv7F3fDJGbWuQzNaztQGqjygJrZvgAZN/ZO4MNBzcJRlp4TZvtL0/jmS9HuoVeoIFXoUIt5Xil
9JEcVRWGJW5h6sEXKEDGF6h5erNLC2Q7XDMBUrS7HPL0WsGYgqlcOjncnuKlHQ5q7gy4aLu+ls97
A1TWt1SiI/leUnme3/sweBW3qELquZcDn1kyNrKeNhvQZv+JWrP4XpLAojfo9qhV3caGnrlNWQ5v
zmMZnoPupQrhCslv4f4qyhEuvw3wy0ntfA+v0UfkTcottkKaZsbKAj23dLiaqQYuMwpo7vj7dRqW
WOBUeZfaY7RH2wtsXRpJqNL7VnyDHuF0Y1C022sk109vn06LacRtxGb5GMvSepWJWBG168A0QP8D
ZrpX0HzaFmgqrrxRzy1QS+VNTA5p8FQVcmY0n0oNxXmQyWZiuQ2AhW/aiKon+NvqAE+kOfyNUfGU
RuiWZw9H9fGoZuRUCiiCrE69KKMNLPfSBOaFSNbKajw7MF75S/LB/7eFtz7KVMBCUWhAwcWHQ4Az
MA2TpnDG9JBkhtw8zjB/1iphZ4IuJim8e5hMrnDhYphVYMrlDM9mwrGNHhUUrgkcfIGuTZBlm8tT
eZrJsTh4oRq8U7kVNOFsyYYEli2yOlCiWshFXjSPVfoF7pdVjTDEp0Fde9W9+KIc14MXyxReVjbz
SvYgfL0xc8LApDXhOmy7bBv1rXwzjCiIOVGbH3yb1pESVc0+BBmJB6BEe8oNJouGYIZG3srSPXPe
OAifcKRrJme7mF6GA8hM3KEKsDV1sMVIFwhfgFL85Vk+P+ZXYZbP8Gofxmab9rKP+40/z6Pp1t0i
roVVpG54mea0d0YWSlfyQH/NTlGsLVNa0QiX27jyxPKKT9W59cUX/9NYgZNB2K0FYnK+pTPkAOy4
p4NW/aXVVQIkTA6u+4Y32uXBn5tiit/cJdyci6nb8dh1c8abAllG1zK0Ct01GETWlA0rozq3kC2M
xBXE8TW+5TLqVzMMMlhPx453AhJ61Vc/DugjVmrwHePttVTg7IB4cy0K5WB7ZWECUUcGIKCQcNSY
iG/8GkQgjZpwJeE4GwVSCQcPtQ/O7+MBwWvySxXbVGyCg8jeIVOkdxteWjCgL3+fczOHfQ9XK4V3
ig9CGl+T3NuQWgkktfJOApm+sYreeihhDH/4O6EQfnaWxBoP8OMxZc3YtI7ERyrHtryz/Takw2kD
4wVNNMQf/0Yw3K4owZFiK+IrHDmbEHVoEt6eBsyu61qML0GIb/o2zXaXQ537VqRoXIDIMXPDC+MC
w6SbTUbpRtOM7AEpC/vWtHt75axa/hbx4EQk2VrKQ9wQohZznvbmFM2su7wBN+l2YEWvOByHTyEV
ql3Zwfa5PKxzK4NiHxBF0Er0sITrT2shjWcmrTP0tHIvnqHH1TEmYeT14crHOh0b1RKdRcHFRyVD
HNugK07agKle2NT1PvSrh8Kur4HKmQe5jvqVgZ2JZqO7jH0Cni8L3Ox4HQ6dJuE2TnvdGCTzOsgc
6QlrJ6g7SjffI9Hnr+Sbp+uDyrqCcQ55hArTVdjLkWwC2JcKSO302L+WyjxRc1OHx8uf62wUXA7Z
xpQy6Hkej0qSenOcUWcC0YYCq94H9S0QzjVPpTNzt+RCNFp4HFB0Xv781UFLuR52lA2uPu+n/l5R
/AUyAev3Ws8G87Na+envNw+LJUiRSUWtng6PMCzNTOsoCHkSoDBGsp6pP6PceqNHNYUF3gM6xxIH
OpeHmFKqEmIT+dzzvCs0VHQbtGOoLuu5BxQDgprMN1vZzadfi3PdwH6TNyUpptgQrPoSBk7vgOdL
q+69Ncf+jdwN2vDm0x1KhWzhXG5xuqu2cLrbGXgfACAJyhhtsc2S7Ne8QM1qM16zwToZkKkpvMAt
mSeyinu5sKlQ+q2lToaIqFRT9DUrpHKbtOGb6/NE4WlKOrGYJTCg4+UHEBS0t4XccA0Nt3KT3EYK
Z5iGRLvpuxLYXtw4gOjgybP5UbqsVvtk58a5HBu8yDlB6Dge/4KUl85C+AW9VKdgZaJaC9/rkZG9
9f7nOlk8triYuZk5Go/DyMjDd/pSxoMWZm8cbfiVAzI+XN5bS659dKVQ8VzsQpZeuLP833GQOsqb
um3Mbx0c4bKQHszokMnWrlBUF8cbEhxIX/g1rKzJk+rCEhWyEWVdfREMEr4hWELUekfz29hdO6H9
Puu3auF7qRlv5vnL5QGKoagdy3QfMMmh4goDWjg8InQlZqChsILNMbhF7cT3uiHr30norW9lE54a
lb1wezmouEJegtLjp6epkmKIpb0Y1SFjKMbQRb8jeYAfkG5ne7I3l6OIt/OfUWxyXk1bjPWE/UYT
OkAOmKGF0JwGQCXSUopFRcmDV74GmDgTbDELgYdGxxuLDOHUr4sCmzJjQSOGPrGG0n7kQuPGHFv/
jQufcR2FEha+Yfq+NVeEgps4QGLI/D3iKm9N2ZYoVH7wxqCuxkkinItdp4Qg71Fn5JAx9gNdY5pt
s7W7/I1OVwLdWVgQnFNUm6iPHO8vGAdzbJiQE/2oLHnFNiEKi+lbT146P0dRhF3MgwRNgJHHI4Kg
votu1lc5Ub5eHsnpAqAcgTQr5hxLt8kSvsqYSq0azEipYVpk/lRG9BxSCLqLroS1ZpX0snRfH0sk
GASjREC3hP6S6FA3oJGgTz1dLLroqMiQM0qQta3mfS1l1S3g22LXml13QPxV9cYoVq9QyU1XzsaT
b8cbGc8TBfSWvXA4hRFnFQrrWWh9cSIYABUyi95oJmvZ1NkgIDyYUzo2piwGQfYFGeHgazJVmbPV
Ks24zvGqc/Zv+noLIkbnIUQLhUD4nwhnRZemoxOa4+BihheCXC7tj+imQCHV43DljSeM6M9QZLlY
tdLDxs7weMlrvhUlOcmta2aQvxsGuOlSSXnbIfEShdbPy2CwwBSRCHNRICOVhzBtQhUFNhjR7zV5
XmvYifC9P8PQXVjM93iuGsK8oZvT0z+TgNH3Rn2Ix2p6j4pcd2t0gbEPeTDD7BoNiJjwt4YEExWI
0l1wZaDb4vFJ1za6sAlffo5JK2DZgiTEJ/VIO1eR0EMqopjG1G30JH03Imewi+C2rRhyv+DCXu3B
l1jA5FQWDs17cuPj76jrGdLPE98xjOunDnIP0lnafvaTA5LFB6Oov3XR8K1TsM/R/Q+50X0Z6UBP
ZH1Vm1yhS79Wp1jOSuEHcZHbXOjO4pUrooWgWMDKtZHIl5Xa0X5l6L8m13lDl/Me7cw82SXRnKmP
aMJFz3OEGvUKWunM5C82tjJQJQATiO8dT4hfz2qH/GfvAg1Dw9csig344XJThXG6ubxdz+yho1DL
T3n1xqqUSQ2nZdmFrSldJSyI9ySj3dt3KlEc9ihItuUuPI5SQ2v185Q91M1BuFOdUdqVKlpTf2Ms
PKsUWoA0IUxhHTm4LKRIr7GOijj+Biu6uZV6yXy8HOXc4gDqwZagPkLvVjh1AFwEZZ/Bqk4iJd5j
2RpaMEKUYBvoQfteLlF1ULuyvNb6uP/49tDcUaDKwHqcbhSo1bkyZFALNYpzN6NiDN/xRZCuoHob
9xmqckinmeY9Z/8aNvB0mQCc570FXIlkmiPh+ANKA60dqY7R77D16iZO8uIQOs1at+V0am06gHw6
2ZZ54In1+lCuelMus8mFlvcom8b3Xref/Nm87lFwQbO1PVh6/TZYC4cPFUkVtQDKrCoQXeFahH80
8OzOJ5iniBV8cUqEwQ+lokWmh8RsGaLZ2AQ0YZDojD9d/pzLSjk+ZmyFews8A+0XIDVCaMAzkMkS
QtsmgGxt9ONtUYbVFq8jyA5tvVZ5WP6+03g6rRAwyYBXhZU7KbOvByp6OM2A3IE6ZvHnNAj8HTjr
GHKjVR7QIl7z/zs9y5Z2IBAlYKWsHLFaHuI1CDEafUUEjSQvkQtpk+iNsyvR11o5y86G4s0OCRQt
Q27s40WKUNuMXyMiMygHDioXiJzIW9+J8mynxLNivi1rw2XG5q4GUMGSXXr1wo0tjXCnbQMGhjGi
3SHV6FuVCcZpb1wkC1KdEJyeoBR5WR4PyvEBnM1oUCGUl9nNdhrCON+kZmj8hBtmo4VWxms+wyfz
KIQU5zGFAGjjaOBB9Sw3ip78ii2l3WRV2q8M7uRYeYHhA3Egu6JvbQr3QjhPoYwkElqiU9VdoVWS
eXCD8pV1cRqFugZdeBqdXKlotx9PIaqifWxVsJSdpDG2VdjPKDaZ8/7yhxJ3F7kLu4p9xSpXbZRI
j6PAzFLwfALp0vm+/Dg6PaZJQXc1aVbvYkA0PvbFWnvoJCQzxsNlgW0vqG3xzZcqljZqDUSKqKmV
zYh+ueE5RSvdKygr3Tl2u+jVTe328kCXz//6GKEoppKmLbBDggK2PB5oOg5dLycYQbW7yO28YVvs
tRt1s1baEDuZHBrHcYQ7h2yxM6uUOOXm26d8g/eG+/P6/vvlwby8Ry6NRjsezWg2Icw/oqh7AAUu
Xh5b5RaZlw3+J56xpfXmvqvda+Tz3enz5dji4/NkhMvCfZV88XxO9Xqx1JIOujd4gODdZ+vGun7r
vSrO5LLhX8UZ0xw9iJw4+oO/r6DVfwLQfO2vrAvx9hajCNcLdPw4lZbRzDu8QTyEA73cK1f28sk7
SYyy7IlXY9GiWtHj5XvdVNsfiff0y9h///RhzTnzxdz30rIQjl2AzOmkRISptsBOPfQH3E+Ibd7N
nvUR/c6rlZWwrOVL4YQj18GxkuODcIP3A9FX9zl3r397H1YSDuXMgfF664qP86zJGwsp0GVUKGB5
FIs8PIM8e2Nuvu+/NpuPaAWtfbCV40IkQLW2VjrhErPf8LBjg0Xbz7P7/PE2dO+bzXfeBC5imysX
y9r3E8H1GiIdarp8v8n7Me/kPY5Y22YX3kZXvpvuO3fl+y13/YXvpwqnSKLDoYReuAwy9DL+o7so
fnqIs61Mp3g3C8tfhOzoElZEIZ1Ld0G0u70PFaKou+s+sdbGtLZWhEPDtuLGzpeNZhtfOv8QoZVc
qpid5QlSJGsN55c626UJFA6P2JZUA8GxPycwvcOnYWPt8IDzPkabaPMb0j0Hsez+XhvlS/55KbBw
ngxBhpdARWDtg3rdfCpuq2vth39PuRHZ7fL79JRfR3favfG0smLWplc4YIJ2jMxiWTEaawblBdZn
fyDL83zX8sptvg02tmd7a5Dtk2KLuICEk2ZS8yRtlo1BA3IXHZTNU+bN7i/fLZneYqe6q/f4uQOA
hiAg/oUtB477+MRuEjvL5WXJYkK8Vdgf2sYhc9A9513mYeH30NyjaL2v9/p752plls+dq69jC7OM
nsyU0iAhV9kMW/NTugt3w27aJLvmSj2s1czOfVL6CTQtANXRFBceBDFC1fFUl41bo/4uK7BvkafS
p19dXm/i+eHy0MSDgLSfuifFDk0D5A9o4XhWzTZS/TDVZ0/SWm2HPhKqykod4bE2zStnji4cboQC
2UmjHw6SbaGLdRwqtVVzVHucs3xY6u8KJ8/BA2vpyhkqzt4SRaeDxWtgYcuKdRUdl2r8IJE7amHl
3iE6aV3Xfdp48qRmd3GZZR+hMin3b55FKjg8q0jaaYKay/p5lU0UCCXUTYlXI4aT5RZdVs5Uvc0e
kKtP19bicoS9PmkYIG84CjcA8Q3oV8I+wI2nnh1Lmjwr73PHQ/ui+Yj4GxpKtVFoyVOq9C2Cr5lV
Di6V7UZy0UbM7tN48j8Zbd4WCAj0fX9VZab6AJqkwmOojkrbLWV8ky7Py0nyTc+V3pipUGoCF0bv
6nhidEw08tayMLFU+h7PESkNJk5DNGvDzdjg84oMtNGP8Q6H0/57TefxOWicwN4odAfnXVxq5hrD
Xcwvl5+ksT5obyH1io/R8U+SEGmKcIkfPSwWEoSGNdXFjCL7SuEfMYKh7O3rqVS5dqN+XEltTzeb
xkcDnkY9mAq9JtxOKLlKwwQ7xKtb+1sFeONji/jQHYqbayjRM5EWJo1JG56qAlie40EGzWJ556gz
cnqxCZQCrtOmmGLUQulT/br8kU/3NSVMal7IBsDVkMWWfGDJY1YgZeVZSOFs23rE4KkKVtonJ48c
PhusSg1IJg1kroBlxK+2WEBzQovnrvd8KfTdEUdRN84CzWVBZddRNxdbK/XTrSrH+g3d/PSXkU3K
ygl2uvX4DeBuFrYSMDOx0jbN/RAUFbvLRsvZ3AaFL33QExlMoNOihXOFfDFSLm+e3eUcg+AD1Eeh
Un887swIM61IfYj2TYECzqQnuyyztMPbowBuXpoFYA5gyh5HCYae3tQU98i84OeJEhIqw5hpv3n+
dFljIAqVNXqVL9/41TdMJi2xWoAhXjSU+U2qN8omklCfGVAP3WTd6O/eOqoFswGikg4IK0cX1ow6
yU2KFy368HMUXMeFNF/5eLKsPBJODxRbNeBsMihabiegQ1i/tPQmu/Hwh803soz+TYpI+0G2DWlr
Z8aAMuzY9Fe+1PwFyfqv5/G/g1/F/Z/HfvPv/+GfnwvEnhbYmPCP/76Jnmu+/e/2f5Z/7f//z47/
pX/f9b/qtqt//ePme9n8Y9flP7+3UZGL/87RX0Gkv37J5nv7/egftnkbtdND96ueHn81Xdq+hOM3
L//L/+sf/uPXy9/yNJW//vXHc9Hl7fK3BfysP/76o6uf//pj6cf+1+u//q8/u/2e8a95YZRyXv35
N/3nf/7re9P+6w/JNP9JMYvu8ZLa/PGP4dfLfwuW95+cwDb0SZAhf1JM8qJuQ/4Nxfonf8ISBd1m
goNZWgdsq5c/M8x/UnYGSUCDH0a+io7Cf37V0Yf63w/3j7zL7osIs7J//SEcJZR06VGASqEAxrnJ
wjnecBp6rDHWNPM7Bcm9HCWywkwfWhSN/Y9qjo3hxzCIix+vZuav3/A6pngbk0ouJHFsR+neA3gT
O90ohQSZH6T2teXeBe7j5/e3Hx7WSOFLFvcqPTmJIQwMcwok343Evk7cL9+eAve9765dBcsr+FII
IRufzDKrZocQzfbhy83Tfby5n72vsrs2FPHOORmLkLFWep1OxkSgd47LCyfcMJhsk6+cHy/11Qvj
ETMSzO4V+Ix8lsQfNmWxtzJEaedwBxbcteCoYmyxceyDY33ACtmj0u1Ko+Ehuey1CfKl+nWSOW5X
rvVBVr6k2G3Vp/9M87y7u3O8/S36EysXwloI4XKrJhS7/JSRZ+630Htq3VuVcsflVb8c8q9mdzmX
IebRagX7u2QnwtVWBv4Mgwdd+AJV/a2U+OHGjIDMVoFkrTwDhLfHSygwK1g808eBBSHcN6Xkq2Pq
VO1eMvziKTAwj55xMB6kILkenKHFJQqX0svDEw4ScMYKbHObDc3FynGybJajO1WP5wS02aFqULib
5cF0jb7DGEJV8+tMtaL95XiaOJ9LQFQRls0BGlgXBaJ8Ka7UWlUJmCEOp9a6udXzGqdWI7E2XTlU
GzSj/X0bhw7OEpX1zjDq8tAog+0lTlDtgqQdviOXirtcqyidB4zZ3qRRNNIFiMZ5I9HAfJTMzHZJ
Yp0byw9MtF9Rzg/qEpmwsW+hU/fWFZLo2TsJzdwtb0Fto3VVtTPUxsaxAGFv8nr066ws3dJlXyOb
Lkvm9ZKiVQLDhVtfNtDp4kF7POewPa0s65wADbJQ3jlwsHZI2fZvy16YWWsBxpNwkpXppsh0myRD
8xN5rnYwMVVvMPx+B165Xoly8jlBxOtABkne9QWDL7RhgEBjn4qg3w7Jl/oTTsjSdVoZw4eOssFK
knkmFNg4VM24lblmxZcrip4ZpkS+vsOrK98kRP44ZW23BTvXPV5epedC8b4jy8RZh3ensCuKbLKL
iMfYDtoT7gUVDjdKFCk7TGOclfPlZDHwruX+pmLD56IlLkwgfqRz6SNUvFt4zsBmywF/ASlc2ebi
0QL2GwYNe28RZgM9tgz41Tb3my5q2sHpDpavqL9z0P0hxld69Dv1HY61ubHKDw6ax2vAHiG51aHS
LHpHYBUXaBxFouO4SLLKFQZPKGUEyK+5OL/UXxDcHZIdmvfR59aw6q+ID+g4eyiNunY/iIcbpxup
mA52/uXldwI2zNSw7PUmPaBqjgEL8rOKcRgbAOaeVSfyo9o7gfLGmQY0zMNZo5ADrYeGsjBiO8OJ
Evcpc99XRXTg1A2+lDgTeWhcau9mm4cmGWy7sjXERUQ5AnDvwpZfZINAYh9Ps5H5c6YZdnHAPj3g
uW4UN1URRisQOXFXvEQBeG1qwH4Q2xB2BXjLYGIDFgfsQ7N3Sob/Aj737S5pRumNu4JQwFBZPGwI
bmAxeQh6Q5lGmwGZNX6Gg4WPoDXP/fZt23yJQmGJoxiEN3Rn4VvFRTVac5iXhyFXF/OaZk6jXeDo
oQqXknNoRQ7ldP6408HxIYwKLsQUAXWdXfhjorbjAfkQcMWGFr6zNcSUczxgV7B7pwsCjQ0gPaxD
bnVklo4XxNxJLRxUczrIvl/fGniN7eXSGVdS6XNRqKgDFoW4K1MGPo4iQaILLHr7BwUHgV07RPVB
qvIflz/SmSDwebguQH1TIBK5hkjSNhTz4uFQFsqMJnkxIXAUhd3vy2FOzgpmC8I7Ul+kJ7zthBkr
bOTKdCUdDhJr8s7qKv+9inr3DY6Ts9dM4/R8OZ6Qu7IKKMrwdRbBGgQSRWirYqRl0E3FeDBzPXgw
k5aOP14AVKWyalM5AzYzZatu7dg3r1r8YlY+3Zm1SN3ego3iyLwf5eXPX10IlC0VK1T74YDtg7TF
eBilxAGPZzetzDXA4JkvCBdrkSPlSKR+Kb6DJjlL814ZDkFOuRn+F+qbTiBHa+3yc2OiwibLQGxY
/aIsg182WhxrznSgzJV/Z0at5mDnTaTsC4Kt6SKKz2GdLI7ZW8qJ3KrKCdSmiTqg0VoqHfpg0Gwk
UszKvpeloPiUB5J0O8951nyNsQB+GnzbfszrQrPB/YD0Q3Y2dVYBzCcrGKqgBk0RZSyoitSojz9p
MJqxHg+yfAiYB2wckRt39pKVW+lOnUO93lTtZDTbSCXp3XC8y8ouwYq09HQ8dqx9Qm2LlophSaOL
JRcYX2p50icliKZ7dcy1ePPGDcDPBafEqwMFRraAsOFG04q7TJunA7Au62eOVeTghSpWxmGtGu8G
NUDgG6zZTWcNFnXZaVg5jcWUaGFWWqA8WTF8vRNtRATLStRWqumAIaWP1Yqjewp64Hsty+ovPsCz
9zljv7o86JMlStAFXbpwYyngOcKgMZRsRzWXpkMUxf23xOnTDn33BongXsn/U987Ku+9rticjYbi
BAgphBkdR9jk5ZCMdW8a0wHzv/7KQpsaZYmmsjw1VOWV5ODcdNKS4OhEtnOhDxyvPra9P3S4Ux/S
VsJyjycXx/QUdQfskwBnWeq4HS3sf1bSLbGTzC5ccG6UpaBqORzewmMqVBAdt5pxOsxFi9fXHKbd
XsWu+F6LbLwhYjk/pFO/K5Eu+IwZWXmnj5Tecy3xtLCm/j/20Y3CsyX1aC616kpidm5PkgYisQZQ
Ewy/MCtSZEnpIMcyjiut4YV5Mz2lHUrqrtS29TtNTtdeLuc+A6w/9BNIbpa6xfFnQGAnsuUhkw9G
amJikeXODeZixcdSr4JtVyPlWAym9Db08ss3WA5CipvUy8k3joPiQtbjE6XOB4w2UgxAY33xa1Wr
DyqOd4+YgYVgazDAtVY+/pn1TfGC2vyS41OkFXpx2FHwqGoj+RANSA1iIOk00jb1e/unycf9fHnr
nplZjZyU9iz9NzIFIfuVRsdPkYSdDmEiS6yiNsUNJDK72yFsUM8z28Wnsmvemsgt9xgZIw0C44Wz
ejy12KTh6oKN8kGmLgoJWNGrykM7wgq2l4d3ckm/BOI0XiaSVpHwDW083zX8L+dDFsvdhgdVcsAS
eg3oci6KyT5lUHBabLGELFe+NSptoaAGX2M+h1h5Lm9oi2SrqjvL53hdZFkSAMAJ1OzQcuBdJOw8
fOAcycdHF6MqWR63c42R8qZ0dAAEWrBMn0Id+AkZf93GD4Vmh1vW2MGANq6t0GuHVLZgwRtJdIjs
yFjrIp+bBzJ0mp5LZ4ktc/xZfcfPyygrFUzfsA7aFHFiNDtTD+e18sK5LfI6kPBZeaum/qQRyMjR
33PnvJKAg6F59KjUlbYmXnny3F9oSlzXCErybKO8dTysqmo7LG5yTh9Jsrwg1KTPZtzilDuO2YfM
aKy7qFbrjZNpWrRyFpzk04Q2AKPAFSPJhFB5HHryh2RKLc6CCbX5J8wMWtmrK2d85F7QAzdtHfl9
IPkTkopGiZMZDLKVX3Dmmy76BjRlQFXA5RS+qaUWXeWYjXwwM6ChCIQ2zUBruSmdFemfM4FY2bw/
eYsj5CDWifMJs9I8aS1U/Q19k6b4YYKvzt5+dfFCIUPibqW1awrJQ6N1Q+uMvnXwDcmkdp8No7PB
5QVXJ7NEZQM+hf7l8hl0ZrEifIou6dJCpoEmhMTUKiyrMLUOhTRAcgwsnGKmSb7mCbhGuj5zMTvc
kos4CTkzFczj5UJmZCv4L+uUodv2W5YE+b3m+HhjOlWGhE5dWHW3kvuJ/aDlmqQ5zgKFmr/gAISY
UAjLSVEC/ZCpyGTvmmlWJzessuS+VsLq3Tzk5WNQBd1vvdWGzKXrrDwUfbpqBgANltEJh+PCoWad
wjtipoXDkSK8kSFGbh76tnNifKTIRnat0lYPkhzo5q0iYxS2t42yjfdR54BHSkbVeG4DzZF3atKa
OB7jKG1sUQ5NPsVBWBWbhhukuIKbPGHUmaIiuu1jrf2U51HdeVEEVgdfR0DTnpzP/odCVdLPmHlk
t3KIt9gXbU5q7eCgmHyHAs9QenaDINWmp7Bl7iGA+OVOSpG4wN1Z0od3YVK1NmYOtT54WD9bsWcg
Sv8TaFL7mwS0Kt6HqiE1XjqoyadKClE3cTKQRNsobYpHo+t1Cz9uSZ7dsmmsfluorf7cO/YweaiF
ob1S5QpTMmC3+AXhPRBIhj4m9QarScnejeyMwZP6eKy9LNH8O/pDffEYo7YLYFTrcQWUqMEZOy2u
mtTVeQQqGKjaqr+dMUz7prSh1N7FUVff9IOBVglEmvpbXJKgeym1ru+LX7J9NWXRMGFXYkyf2r7s
nso2x5cHPU6k4aJY+jXVqv5sN61e7Rt8kR5MJy2xcR6BPbmzrzoTBtK87EjDR0N7SBWzDjb9pPoP
dYT/L3J7rXPfNqWCDUce+M9h3o6W22MSctvKfm8dGFP/EXCR4d/hccjtYZj4ZW3Tos5uu1wpGw+D
IRU4kjZI9XYw8uzbAKNOQ+3aTj+OAyKPW8zaup+63E946vJ3LFZ7TQg6xJeNZztQUGbRqjLP34VZ
K+eehRof0hVFQkvE1DvgXRhvxf6uyQK72kV4PaYP8jyAZMnySlGpJ4/N4uqpyf6VlMVT77WqPIAe
1foEHkMWqocEYy55P6oOihuFmjXaJqgGGVvRPtGeCyMwHDdRlAE5U6vus2tbKtPvI2CSZ1LI+Qr7
ahuWgrIoBhpqVePoYI/+j8CWix/6/+PsPJrjNtY1/IcuqpDDdjABQ1KUZFmW5A3KQUYGGjn8+vO0
NleDQQ2KquOjheVisxsdvvAGoyu0M7jnXPWdUFVKpCZd5asSqXZ7zNq8+SgII4gicIkNMvZZdHLV
DtNOSzFG2BbqRJ9tzKfCPEU8kv/935BN49SmtcHz2cofPVP9REQhEflOeXXjnYZDZ4GkIROFQir/
/qfqTwoYvlbC1gzM0cA4qVGxmz1lCIN8bSKINYfIasoAbe2ImBa37b3Uf+v6gWkt0WX8CgSDt8Mj
vx6Woyr0oOOafG3oWByLPI+Pj18TeZ2uLznuOOZHekgbZzXJae5xkDAKPdBbBdYTDqI5L7+r9mgN
qrygOcYSufN37GAX/9/jobdeF55n+mLA9OQrejtBs68iGSrowZynaHyVkDovLXz93yzhOheQi98e
j3c/VckUhyeOUBrlyfXLEoqwVLR4tIIlLPDEwrFeTXyvHkX/rGSLhVVCay3TOV5wyH7zVoICRQ0M
uizqnXf9XJpOiFcqU3oVc5Sitto5xt9RkqkpvocjlrdF5ZT9qYfJjF9gHHt7uedGGY7CLa06mbSQ
m60Tl26ObRP/yuJqJxj+BYPtxjhQJCWGM0ZEnH3qSOk0LKewxwJUZQvlPJgNGqdpq3afsYop98iS
92EMrTyp9klCjNzK+mtkCk6UU54gCtC09KG9tvGe51aznjBAd/96/OXvdxpjcZYRo5XqQmvJaRFZ
dVmpeXbFrrU/xRgEngD/9u9ic/TOlotr6OPx7ncaOQuQAZacyjUCqrc7exgS003yxQ3cJM2Q3o9c
ELhL8c5IZ+2StJkGC91od07yxoLKAiH2AswROMZqUNx5wWYg2hxwc+evPOSwu3BCO+Elru7M7/5q
AvTNhcGeQHTrrnHSRLHtdFbrBZUl9DMOWtlTB5z+/HgVN74amExODeVaOtnr+AuNJpIF0QPKUVOF
JwQgaBvjg5yM6sgp1eKdKsIPotHtXUgkTz+N3iBHhWr87WdLp8UYJ7I2asM6ru1GDKnGp55h1M/T
WBsfq7oc7evYZW3hj1oYhpc01uL37dg4H1BuroyDO060FtOwUX4PZwffVK01ivxdqpsIH4dGsvSX
Vljdx1TthvDVKWfzWxfO3uclIhTaWb6N/QAQgGyP1h1w0HU3O5l1QkurC4NJ1ScNHAgShidwnA4a
CJE1vVUWkmzEBf5D3YIhZSnvdvEUDAXFAvInEHXvwpMvS3x5qRo3v5uwrZQ3p5HAcWRDUvomyHv1
drR61nDHi7Uw6IqW8DIa7G890jI7WKONfc4osCiAGtGXWfdkvIYRcqwNg8pWcLZXMiPtP6sTUPyd
ge5DDabD8iEXQY+aC/F2OpljDrVtijBYnMRZjoTLOtEfcNem7QsLxTB7PAl3il+SeSn2igJbG0WW
A0hf2fYIR9wOnlMvVoZWDwNV6ZLfiYg6/WuWGuVnXWlM8fvjQ701GKVBkjxyWABjq+JH1LrR6E2D
EihNpxyGOvVSJONr9TpoXrJzAjYuEDb+Dxq5RN/cwW6mpczgqihBlHsFftYYtauRPp6ByP49czx2
bsWNW59mhcTQy3jq7la01K6bvEKDIAwC5r2u1s3RXuz8BWNN1FnFoFwbrbB3ds59RQecCiV9nnfK
Oegf3n68DkX8ibdbCXRR2NjIF2oc+lmNA8upt9sJHB4CnB6euOX4l6KH7kVv29l8c2kbBTAwFYBm
JDFoXUbMyskuLLtXAgqXhRbEVQgwbIiscTwb+QDEffGiqPXdcG4+Pd5OWycUoQXYL7KaBHbmdvoc
xXjo20IJ8nqxn4t0UfyIdHZnflujuJxN6Q4gn6RVpNoqYrEat+LLZjMSMiN9OOOI203r7Ay0tWPR
4CBAo/VNg2I1HXvwzMwKY6bjUE1KvU742JP/a0bUXJuo2APfbh1GjoUloyJ6z+vhOi9JcwFZAURM
ax5No2ppP3U2/ofDLxwOeuiy9wosja2yurBdCxyq3udh0CP/6fm9m/YfIXWYIBmLvgCRagqml9ae
9/ZLgPsUJom0bQGDsRp4qdj63cIc+7BDlEZz8sOiLfZndJOph7TOnqr7xpqylry3UD2kX9dqr1g5
RXWZTOL+bE0HPdTS4xy7BsXHds+IYGNb0mThGkWrRRY5V2efVn5paHntBSK1ktccdslTbw/p5fER
25oQIRiFOaCL7P3VhCKgASPSn0RFWT49u23anaJai757kbWn/rFWDGAMQlfUP5Bx5Q92yu1xxt63
0cY89YLUa6urSX3lPM16KpNvO/JV1B+OOWaoPj66oPTaAVNftEq+NMYSXcJccXfwHxvPskeuyIUm
T/9d2pZT2CiaSb7/rchoFLqVuFR9MzxF1NH8RInyU9LYRHw8aPXx7csudXgwjuO83LWKE+BjTl8w
Nr2WJn0Z7Qk4lFuaoHJtZZqGnYBq6ysDuIJYCRwR2M3qKydGIvrSsIgWFU9cUQU03COfa/wwitmK
dgbbuObQdyWq509k+tbhzoj66ugOfObFAUqtTZNyIOIx8JjsUDzK1T21sY2iMpEpnUFAylgNU2G8
3Ve2Mox5aXVeAFepWw64zhuF3+uxuZzmUG2Us40DdPpMmb/NLkXUDjgulwYu714B327nQP1Itld5
Br/KD9U6dHbvStzpaLYm4lxh0KZjAbeaIkz91MAwj983VUO5Nc5TFwf7RRmmo5Jn2fNQpNN3e7b7
r7FARxZR0tyODhjHwCFrIq0oLmrXO08zZXVEGsKx3hMM2fpiMrr4UZqXncnbBSzDJJrUJQ4DL22a
7wLDLdREs+obeLl8xg14sPSd/X9/9qQ8nCQBSVO0OzyUwzm3Yq1wAQUsY30x20H7FlphrR4JA/Lu
hLF5kx0B5Ziflrb19J0ten+3urDMVPl0qDLPXT0bPXboHrKGLnGV0Xj4Wdqpc84mAH4779P2QLiY
cd+RyqzBvzHI376LXCeoo8i9KDgvXvvO3GM43h9vpsMrAWCNYgt77vb7tXnU4GfSMkoW52dtweG7
aMr4DC5x2tnemxMiBYL8BBwR4OPtUPFc9TE4ZSfIQ0A0HvyAQOjDG8m3XD1MiDCCwiFVHaKy21EA
2apLO9tOEDtNeWw9rfabQTWujtK8PUpiKFJpipGQq+8AsLoRWckkRkr9XBW+W6rzCZmUyceqXfPf
eunLoUDC8Jrz/K3fv7IgwJZuY8EST180wEIAscf24mZi3Hna7g+0RFjhckDMTDd2HbInFijDxZ4c
gF1Vd0200j2rRTb6k1fqcJ2MPburjfEAEQPmBAYInGxdWwljQy9BF7lBWdnqU6WG2aHOl/ZUGu3g
a/a4d+VvjUe0yaHCWMEFPnq7P8oMqq2edlwfTqp+6Gl1fyRvq9uXEBGzf9SwSvWdTGzjiMGBALwJ
YE+ylFZHLBq7JusV4QY47M6HpBor7BwM5ziL+Y3KMnLzS9VeggNCTQxpV5NzuqoDP2a4wVIu7lOM
GsuRFtB0LM1yzxRj4zRTNeQgyxBIhoC365h5tWF3PDqBMVCl7Zo2O06NMu7s+62v9dMoP97vn1ot
hgZrvptbN+BoAL709Jme3zz8jq1wF0yFvSetsjke8HxpsUChdg0OGAnfZrq5fKtqwXizrLyPsz3N
h2iqyrNppurbayx8MQqm8NmJeu5Ki4o7ONT4KjdwhjA6Oa3Xn20AeXS5pj02ifwit9EFRWApZ8hb
TRXYW92/vZW2BAQla9mout8JGlOZyY7MiiXzl9FQA+HSfa5hKhyttNH/fXyFbcTw0kWFp5POuYkw
wmrHdBXu0yhKuMHopKYIEi3Kvnv10ptHpAqd3C90u60+zHXWjBe30XHC9iaj/YRSRvskKJHRbUY4
cc/SbCOc4C4A4QnPBUzVOi0rmzntm8lwqDtZsziAF9DepU3o/NX3dTv6tJ095JOMof9Pqy1awI8X
ZesU0eWC6EKJDSbhKv4sJDS69gh47UZpj1NuJz40YuX6eJStG4jNZYAbgxrJD7g9q3HkmFOi0HZw
snp+xSM7PaUDDgPuJP55PNJGQC3J2bxUPxhL5Au3Q3UcqYUCjxsAeRjeI+2BDIZGn8P2J1Qbvpll
m2KC4UXjVVVJtj1tpNvbKXtNpI11lTZEruzpkVDcRWlGYkCwmb2g9OLsFT3q4TDM5Zuh+Wh7IANj
0K2Sdhjrm72xzUwfG80LwjJNwh/VEVDYs9u9UVdH3usSmA7Fgi6DLDfdrmpcRBJXEYUBJANks/NW
MepjkzfZH3ke2snTmOb1O0Pr1L3i/cZ9iHI4uqUopPJIr1/nGVEYrNNz9meeaS8dq/00OXH0zoya
zi9n1778wv6ReEOgfawqfefbmTqVToyYaVRJTGP4lrmheIe6o0uPhN5BPIbTyUqIUaG7epc2S4vz
qHV7m2dr0rQP2D/IA6CRuVrtyezwjEzoYvWNlX2b0L3zLvhapd5BlPhZnvgXS3Z6PPGNI0oIjlwC
DXcpV766CCh7jEbh8dC5ndP7zRIneAt54pw2c/ULQzEWpRt5DRMl3y6xYc192VsxbxxAhs954plo
N1SLdYgLK6p30qWN6xWs6v8PJg/qTw+4qmLHbM1kMXaPf6GvEIV/65e8vU7Ax8pDvETaB8AernOo
QAhPweNV3boGSDdkYx+uGtJlt6Pr9B5Nb1bcQNHH6jUxs/EFpoC+EzJvfTtyKHnR4OHCN7wdRc2I
J0Q/c72iwnwyjSTyp9k2T3Etwp3l3JoQlVJayABF71kzZoyphpoTdYV9Wl+zcEmObmlUvzAKEEyZ
XctG7h0ooEvh2JWZHcR5EV9Qt6qOS1KLnX24lu37cavJtiBhMaLylM9v140C9oSgVmEHVZ0LuHZa
+9tsKIhLDiY1PTOzfRHO8UXo2PC1IlQPClS3F8BjNC3NXjmqyqhhyFI3r0UaSbPM1Nr5snJ/rEIm
qo7sHpmDoz2y+g3DQYaKMbRXnEMwyqmKHCmKk1rG6mnSLHdn2Tcfz5+HWx0WuJSoY0WRHYhh0P4K
O9P4l6M6FOe+akbbLxozC1IRV79DFDDFE+CZwTx54VLvwUK2djTsIi4z2SQmKrr9MpWpo/NhD3ag
jGn31Yu1xAe/Fb3PrHJPWnBrR7sEpbSp4KKAxLgdii8f2/gdO9A6FcMHVbIcoxjM4+OLYOtKp9CP
LB2f0rl7x4BRj4nLNRPE8exc49bVjwZgLcocVfmhNod4p1+zsXEMNgCmJiQS2l2BGNKb6IQX2oT1
S/8cDsgxNEuhvLICGMNYVgl+tf2Fi53WN9pmSGTDjFwnS3rmhZGrMKjR5SFeZ0I/jqNiBXpvJTsg
6o31hIMAcEb2Tji8650aLwNyGjFfLRGej6cmRpmiii6x22Y+JL7u+Pj7bWzIm/FWV2yu9ks6pKkT
RHaS+E2i669O1U5kCHW682ZsDkU3A48LyDGEkLcbUkxO3oO3tYNCpMUhAvL6Htvf8XNlhzuT2lpE
HnvJzgUlTnR+OxJm920NsCu6jlUy4Pk04nfbut3zMrqpnwK/3gmu5G++us0w9JGsS+QfJJ30drwh
KRRjMbroajSOk1+7cCg/p6WmVX5WGeOfrj15+YmKkBsdaPPrz102pNfH33HjtFPaAJ0hjSi4W1YP
MrK3Ku+vG1170WonS5D88QbVO6d9I+jg6oKNjECIxIKsdouFanBe10ZEkNHh9CPi4Z3tLqhyN7b9
EoVd5R1ZoS46OJ0X/fZ4hmtBIfmqyWYJ8ToRASU5+dV/ing68vlCmcr4GjuVVxMJgLumG1S45kvf
jkCMtbqiPjgJsknUYpAuf7LygU7noBSiOuphb16aCdv3s9R7WA61mzr9ZVRcNztarmhQYtAkUtkZ
zXqPQrC1cBacGtZO/n9dP+pBkRvC8gBGUMaN0T9SnHPYx/GHPFm6J08FrORmrXrCkdk9PV63rWPH
I0CnSQK77rqJoVOFudtNSqAW6nj0+kW/hIU1HbNqGnc24dY5AL4jlRiIou5zDA6dWpRLci37OPMu
NYiPxQfpnHd/2qGh/+kOhvZtUkwQKElsui+ZRga0w5/dmi4qZLrM52ghrjtdRu51jZn08dXVpuTk
uU14mp3on3aO95RfN54iUAOkMpjKSYbh6tSnWRqp5pwArPFEb+MREkGTSnqlWfy4ABx5GGyvG08J
UPM9Be+NC456DwkU1Q0JAVsNrY/URY2hVQKD+nX/rhjctD40Q0XOX/F3v7Vm3Nc7L9PGwiJuKAFL
9PVBS6xqHVOc6MJLMyUAI/05xxXmM44Un4vO3XP72lpXVpMAUGoq3m3Y3LF6RcOJMsjzBvNGVSnI
ZuByPtWjMyBBC7SgBDVRFXs5+dYMYTOSBvA56Tysno1Z1bq+y0eaz3kXu8dMKKV6gMuX4kQ7NctO
CLxxJYAV5Ouh/iyFrlbr6fRKzlNCu7mZhB5dvM6BjurOSIAGVWo1Fcperv09dvLoU6lE7fz2q1xS
cVlo8mL6OqstlClDzHF1QwAauvJZ8wr4PJHTzviZEWZMLz1M3iow3bRqrvUyDsofj6+ljbtCKuBQ
vafnzhlaTR+Zo0qbmzS+psXgDP/Cp+jip4r9NxwXfYT4IBBZL6E/ZOhxYfPWYGjrteIXCvsS7g8M
AuOneygeQLh6zgRwJmVqo+fc7dODm/dQhZyo2DlAG5xw13RpCEuKAzt7nc5WpZtni+IoQVPbSvTO
E0aknpEvibGrmw3zWjmVgIDYKy3aCLGtFu0Xr4jSyVf1KHfO9VA06cWBL/lkTYrSP4+KMr9OPf2d
na25dRD4MlxtPLj3WYqFr6jqNZECmnrsLUT4suhPZRga0w+zBr2kxzth6zJjE9J65jLlY6yOXZHh
zhpmABTj0iYxsuoKxXc3XoxrZIjor4TzM58fD7kRLfEiAhbXyT2pCa2iJWIc9A6Q+rias1acW+FU
52W09dPjUX4YG6ziQgIV21M9AF+yDH4bsWTukkyVaxGxINRZ/FtHmZY8txaGqodGX7LpkBh65D3N
nVdOl151FuVa9aMFuwXwVnqNdCNPv9SmGWOvghb3+ByWQ/8aj4nd+Z0xCMufF8wBIXLY/fykp45o
fkvI1u3vClFYdxgLMRHVQIHY02nZoDfA8OTQgNKlG3x3fEdTmzIArslV8XLDu2r24kyUEYC6HOp5
9qJ3faqKxtdDFFX8fmlZ4cIyW/1sGEr+KrwM6tvj1d76ptSKOMtIo5KmyU39U3hoa0qrjoadXDUn
FNektoUf58D5Ho+ycTSIa8Ang1mnl7UuXNS17g6N7SbXwrHSJ5Vw+EPWLeLiJKX27fFQmxMC3sA/
uFvfRVNLkTZJs7DEehRNlwngha9BP9xZto3XVv5sjjl0GSLE1R7N1TpTqVom164H1604TY3dawOY
oBLwxYSpd+8iLRaXX5kbi4iOFvnnOhfMl8Eo644DqEda9MNSXkmPOIrnO2u48ciC7ZTcAlQnoDTI
v/9pU4Sj21Z2lKfXLIpJiZgjRcoEzWNxKLIynC5e6Cbilar/8BnVlfTtgGjyHSaIDSv23nd10qhe
xGRm6LWYc0Na5ummXxe1eC0bNQzKrouDx+u6cZcyVbSGIIlQHFm/6mg+RIJKanwtrC49L8CCA3MR
xjGZ4/mLOqV7wgkb41HPRHIYkAGN3fUNB6rLgYRQR9cia8Upj1PrMKZJeUG5aQrUuvyFlwldYei8
OG0DE1q39RxjROg3FNF1HhrwIF0uzjNX+Rn66B45ZeOkMxQvIBL/Urtu9SxxdadjXGfRtbUTD6Cc
rT/XqtCuAj2x6+OvtjkU5Vq2qgSirDMJ1FS1vNLJDocRtumStvlzWEfuk1L04w7lZuO4o7lJTRB0
gTScX718S6UV49Bn8RWH8rl8HtrQaA6ChNA4inqBYTzHmKt+RWh/ib88nuUGCo8uG7gymrLEfHeb
U7OyWrfoTl+rBa2nCyASiJyT61X/tnGnP2cTgee5X+rQONI0nxECBvtmnx07iXPfTvt+xs9DmF+G
VnKw6753Xnqbf3GyrTR5jVTLjP94/CtvfRgg9rjXcagACq32QAY3CVTL4AVjbUV+BHEvoAqUP5H5
7EkLbtWoKXCgkyVb+PfsIcUEDkFT15MwZv01aWqTQLgaT4MeVX5Rx/FpLNrpVIdJcqybWPXrLtkT
R964LlE/oWtO6MeLsI6L2tYdm1RtZN9VDP9V1TQ8oZFhHkPETP3ZTMbfXKv4Hqb1sLM3Nt46sj1p
V41gpJQcvb2nl9iq0Mql4ZsNYRcgDWJ/cKZxT3VkCylBxIKvIl7w4JTW9atpFr0xIa0PBsvMSkj2
iolXctL1+O4WRvMNGEz6pSuU4YvVDfwH2HKX5JpxVVVnZYkz++J0ixfvRKMblyhFOyjoeK2yzdYY
tFzL25jOPVjZpsneJU60/Gd70YIk0hwfxByKr4939cZXBobGQrMA6Dnf4QVHJ0L6hV7X2NB38ez/
HC15Hzf2uzqyvzSa8VdVAld5PObGvSOJpw7vMJjgu2y3HSEFNNkEADkyqm9tWMy+6iIkGE0OZdpF
/Ktmtrlz122cXo4uiQUHV1LyZAr60+NvG0XcEfpCtvDSb1SaOr9FeApBnaU5Pp6d/EmrQJ9QUIK5
aW7TKlhtX7uxbISiTRrbiTlgDdrpyC61diqmQ11z2g6V3VnDsYq1+m/Mqluc5YpGeTscjjic1eWT
0j5bX1ZVkytDUlNQ0ISiFwcnU+3X1rFCiEF2V1dvD4RpPpPZMCZcr3UgbLUTkFaTYsmY9DlIlCr6
o7Hi1E+Mof6Vif00lLw8fvqOQ6IM0VQM2Ky1aXmpe+WbIVKcqrRs/IWTSEEHshziR3AcV69jgTaE
noYYuvXFpFyFHqsvS8Pl4M5V57tTa14e75utHQqZkrvIkzDXdbgmcOKDOlyHgaFmiOAh8Kz2J73t
iu+Gtuh7CM2tMyjNcikY0uO+650lpVqrbWfD9bCtNjpgslakrxiSW9lRn2dBgSXVccpCfCLZa0lv
TZQwHHAyl7xsR95+Qs+Y7DFGtSRY3HQ4SR+J17IqVN+ozPr09jWlgkdb2QHkdYfJUrCOm90Y3lNd
Rcu5p8/qt2akBlrv7lWAt2YFPpgKCbhQ0EqrY9/FgyoAqDtBVo35hwKfc87e7PjDIuo9BsfWFSN9
m0FE0W69i7RHxyuzRaUxKMze+VCjmHDtQ1P9CDQf0QCtG9t3pFntFWLp+G2kNbOXX2+9GmApLSl8
LIO4VSwU4VC9jIVFYhjj4XvV67Dszwtlk+9qHoX/1What8dozI0vRAv5Hp5va6m9H7oVFPb5DdYb
iB4ebQfPCZxiLt53hT2dhdviCgCG/MvbNxDlR2A8cBxB4Mpf5afrxqnqOLFo+AZVP4TnJjWWYz0k
2ZPa6r+A0YZLSf2egfim6yvb0GdyK4WhWs9dXoRtoBQDyM2P63Q6DFmzt2E3NhGLJ8E04MDumyOR
lZZ9srhuING/Ldgva/lcg2JsqERV0bfZyni9mhJNJZKI6mnW2+T748XdCPQAJfAkc8tK5tPqyMxR
1yxGBXBIF5bjN22XHwf080+PR9nYLfQK6VOCsIDutG63GS4yiHoMXLufXOc81mYMi0CfLmmT2TuB
zY/QdPX2E7ajDQZ9YEN6Ii7cvrJ6zwuGXs2GwBqTzCgPHb2NvxENG70vmshDvCD6Pm++R0pnvSyT
mbxqIjTEH4uJGM/JHIQzvo7oFU3nsavn/A9lHJzmmnWzoyHoVEXFu0KLi0+VoO9ygBC0vNpD2yv+
PDbZ8jIITf1EA7hrTgrS4f1lmcP5Xy8V6GwkYasbZ32c62MPJrT0x7mLk2uVYyEgy84aUk5QjOOn
eQwPjZd7XzVnnKePCPN5ra8biakFZdLmn7SlxbOihTQ+HPXWq/5rzT4H5Cxa0flpUepo3NlJ95dS
1XqISlrPVnLrNv7Nztx5Ogg7M8tr3g31QJ/BFAmYPw+3DLVPOwBIKm2yk1YIazm4wjVfU29Osy9o
5Bnqzt7YiLbh9pFscwrYgOvjPTfDkvbyzFHVUvxxTMVVMVKEsEpruWIYZr89UGI8CXRC1OheJQTD
qSi0Ruip1qg6Hyv8PZ46AfBqUL2ds7W167kDoVBh5IG6gfz7ny6ubkDhBaXZ6BpbZladnb6MIl/L
Irc960la7iEQN8IJXj5p3yBdPemZ3Q4314AdyJ2VoAcYdOZ5jH635qk9pMg3H1PTNI9Ujsed47Y5
R36qFJMF27Q+2bXd4Aijwr4vh7G98vHCVzS07PcQnd9o5S7xBuSKFO6laCKNutWD1zqTOY9tQ18C
wMpAR0iPKFpYTWKj2tOk7hEX7Mr0k1w1n6BbIcaWxo5RB2+/ysAdyZYrlOO7dx9qegFRgmqhiMfo
M2jZ0jeXxv2jUPR2Z6f+eETXVxm7lNo5iFmwyasZF0njGB3q2kFDIDh/6r2y+pN+qCMOIk/M+Jzn
yzifez0s8+clUdKXqKOBdkj7zP6aocf/WuTC665GbinlEdE0m+6tBaIJCpJiph+TyPZKH78uJzko
cd98rvMyc/2x7VTUx7pMKfyS3shfYDfSPwhVS+UMGVt7wucojw8jAifPTRQmv8A2k2LznrSqAJa5
3scTNTlFs3UF1Zvic5YZ3kXMNhLM6vRGP0K5o6QGB+Mgtc0TLE/UzQFNdQ/BBk5M1uWo2xfcvZVI
dj7jViWJUjOtRhoz3Abr1KwSwvSawuQzJub0UlcGshiW1PL2NJY4LU3zbwEX/zTZ2ddxiBMEi7Sd
q2jjkuVXoIoEaHdDLUbrKWSWnsIxRQ0gUMwsHw9VIpYTQCHtrGVl9HbYB9ceBX4ee1Oir2+Xtl3s
bMxblEcy4O2HMhxy3/SU5NIrvL2PT+RGCEPpGdEiipiyTrY6JfUyGanVG0pgYfgToO41B6PXWDtA
x61RSKwloEuqqq6LQklZ4xIzhkrQRuaMTQvAeL0Dw/t4Lpt7RYLkEFKlpH6XE1aukrjTTAFfDRvn
6kGJDcrJMN8PNpVvy5uW/+hZq/bBHDz7xSisJT6CALM/Pv41Np4SBFVcxPC40alhrJ6SyRsL3IUS
yvrZFAczLFN/6Jv0RGiK8rM39Rfahntyf1uDSqwS8AOw5bAxbrdMTWeqMKORLnccob2uKuGTobU4
eKLiiXlCWf+m93W3U2HYiMBRjWGDchFIU4/VFdC0dWJPE8ImUZyIPzTESU9RVwNSXIzkOClN8TxB
VPfjiZdTK3+FgSHxJphikeDcV21UNKqkNhvnkibnu7IT5VHzxPfQpdIoSbdvPirUNQB3gEOHiXfX
/kq1ThO63oZBvDj6744xx5LuOu+c/bvMVLIgpICLBDrzjzxKP12rs153dUdXI/BE635shka87z29
PfZ577zWheFAwhOAEsEvvTnRYGhIJVLLkWCBmP52aOzSwhQ/hz6YhrhXD4sd13+24bLMB6e0wj2K
/P1pldLhJN+0pGjX0pa4HS6aXXOBZIsbzEAcjShBpeQocaZL9H5wpto+aoJCqL+UIpvhG4pcP+T6
WBJTW1aa7uBZNpadBNmjZ8npkUI9t79Mmna2GqXlwNxLpGUzgPvFKWI1vqR173511bo3z1FrOCNN
JYtk4vGdsTE8FWX5wBAe8ZquruF+iY1hpMMfELYYftVRWDp0i90eyiwZXtoSVKfIc+dJ74svbx8Z
orPMLHnL75oVHo5JFFmakQcgbNAoEfmzWpr1dDCLcrxoS+Q+N03dH4FWh9fHQ/9wS7kJ0dB7AttI
wE2LiHBltQNQKMMDxLPGIF2c4SlrOjM7zmWoH/UhXi6T1iovIu2Nb96MqXRRJ+05xSX7UNvtInuY
zQE1vPifPiz3VH/ublMpRMVzyB8gh+y1C3hlQIyOU30IetzX/3BLJLBKsTgXOAjL740XG597Mx8/
P16OuzCD4hvW9BQUGJEK3GoPCMA1kdXqfSByoaon5C3zoHXi5P3oVUpzhqxo7lnW3b3Lst5nIp5K
x0by+de7Hj13PY3EEHglea+lJ/NJpQx+ejyxzVHADiGGwWNxBxXr2sYsw7Adgqbprb/R+xfvKS8Y
vzAKORqvEHgB2SO5PcG1mbtlk1C0aEbXQqx5qrDk8fY6BVtzoWHvYBIP+Y+k+3aUdrZMMQ/jEJid
MvuimWOc0+JdjRd51a5OBv1srKsAdGnE8qthRE2lwkZrIDBHx730ehU1xzK0tQ9pVFvJUQCO9w4U
QKzXJamqD/h8Vu4R9StsFWaRu3tP393WhL0BjgQVcwIaOgry+vrpUaocOPyOVi9SnCDTD0ZJ1QUB
crWKD7ZX6QqN72n+9427Ro5JeU3qQoJ5uatHiyoeWgBggUJ4+qE3u/a1EOG4s2s2ZwZZFiYM7zoP
0u3MsKC0LPRWF0IYZHsrE/vGtE/q32jf6hctib09Kv/dTU8/nKNGX40gjahpdcqjCQ1uvvocLLmZ
njzgbC9O2aSfJiMWh0mLnIuuVXUQdUn01g6iHJleAv/jjaGWfDtVO6EZBApEDRSlFmezMJKP5kwv
wfaUbu9ikT/rZv/KsXjP+HoSFLtODl0DrmYnlCUA2myemtCbX7rGjj+NjVnssR3vAwkGQ/UOnhHB
LxGM/MY/7c6JDiGyc1jjjLlSfzFGPX4mHnWTczE2g3cYTDTIDl1rdf+MkWe+uoM3vU9TKoI7McTd
3UCbRqp9cTdA56Jlc/t7uFEnBmxPlkCv9fIDZI3ubCopWtFvPRgaskZk+LrOnzBXbocZiq6yUoct
ywYL00NUo3zhe1o07eXeW/P5eaDV65BpeqHUubEEWqGYz2kz1Kciy9+MumLVfhrlB+70p6+Hvyjx
YTovAWTj9hCXw/JRmOk/ob4MR/Tnp51I6+5pl8PhnyU5P5JVKif903DNgtRjjExEgB7WcqowTLkm
pjldxnSpD6XUABoLisK/8Ml+GnS1kmU5a9ZiDkvgWpN2QXmoeIrqUd/Zf/eHTqNAwrmTBWE24epq
ybDWMe2Fc4DH9fwh1uf61DkprsxQHXaGut8aBOxIdEDFREbmTgxdUdK4a83BCEoli49mDILH7Ns9
6tv9hOQo8khTcYZjvLqxZMUSzCFa/ThV174+56M/GpP4lPRU3x9/oft3AMAKGwMGAdDRu1Q2NfU8
zBLVCGao0wcXV+fTvLTuqSuK5DiCxv3yeLz7bSgtMAm8JWcCRpN+uw07dncO2R2fEi8fLpiJ1X9W
VYp2bySi5JTm2HAfgLKqO4WYrRWVfQIUAfl61Jduh62gCDvoRJgBQM74CFJv8HONZnmlGOrOnt9a
UWoxEk7BslJauh2qJJOrVWzKgjrP6mvc9dnnqLaXlwX3ku/eTMl2516Uh+j2zQFrRtDEa8DLcye3
bCGem4gY9ueIJdpfaMM79RNkbwgJhigqFJHxKLAueVPgzUel/1qaevXP46+6sbyyn0uURDhBpLt6
iUJ9bHORlAhwhbjp9p6D8WMWaifXTd+sk0ZPhNPBpiU6vG/szv/j7Dx2HEe2bv1EBOjNlKKkFDOz
vJ8QZU7RBL0nn/5+zH9wSxQhIrsaXZMGOhTBiG3XWnuK6FKF0OKRKI3OkOJMb+Zsjvc3tPERocbw
KACoUktflwehgBpZjxklWqksWnMGUhql0XkQR8szczWYaHp/wZVhoROLY0O7hBgT5A8FkOtbY4EC
yOkwpRcqK/aTESBX3erRXn63sQoUaDwLCBIAxutsP607Rpg2aQpfR+RvGEFZe3Nh75E8V2982YvK
6DzKOCo8z5vmnKVXQpRAPy+6kndu2gnliKjFL6tX5tLVJ7Rn3BAkxM4Jrp7By6oAYkjqqCHT9VlF
tF3bKrAs6vQyGHH+ibk0jd8HDG1FdzgpHLcQ1UIj7mJQ40juaO+ETT/tv/wGWNHczYXDsIZeSpo+
jTjV9IJ6s/3B0Ai4mHJluVUYJAcznutnSXIq15yS7Fuq1+Xn+5do6+DJdWjnkUyTby7//R8fX6a0
fvuiLi60mVG4nAbte2CZlUt81h5USc2fIYdh9V69qgalHvkA+vSo8Kyu7jzUY+NMVXGZIZu9D1tZ
PVfm2Hxp5NF+TkrxvxgMxrf7a25cZO4XHXuLJtdt9UYp8rSd6z6/OEWlva0KqXIjSU4f7q+ycaWA
H+CAVWo1IO5XdRqUmgDIVVJ+QXnX/mFXSSKOQzWI8oHIBrWrTA3zgqlGYWK6onCQNymboI7f3/8V
y/n9Y9+Xiw2OjdI+kT5trHVra2htp2Okc3FZignfAr3/PeWT4Upxp366v9LWqb6ADokQMeRrLxkp
5cy0wqy4VEHQnpw0NE6zNorz/VU294ONe3EVlJaXU//nlkZNHNV6PeeXJiH1pAVZu4UWWGQq0ivh
Ti9Hx2QPSgoQfZZp2NdLNYZRJDlT0C6WNapfBi2FEdpJvN1nxICXCFgtevMSJlFSehQijWznaawZ
VqgN2nw5gFakg4Q81uoGwbgoMjqjwp80PmDYF3RH8z57Uubc/FoqRfmNWWCdm9DTYySmGXmdqODq
jEW4c5W3fwlQYWwjPwQnc30UkTMylbBWhI8yrlEfsFPxk5FIcXJoGWfpN0HYvqmVWj9NhTG9HcpI
fo7qKbZdY261nRu98q4vp4KNNEExLXwlbXUqThSZc14MiV+L6HfaO7QV1YSab0XtYUh4y/cv3Ppa
Lx8BtAGOCC0ORDlWWw/Thlov88X8XknmD4ZVibdRGGQ7Cdb6WrMKUe0yA4VIDLzlapUsDpC0nrTQ
t02GEjea/XuCEXFyqqncYXYuie6/BmFZiX91CA3qMkhmtZLcB/Zo5XLoxzSef+pRkYwXplmnb+Qx
cEq3IULqGX0WDcfOHk1p5/lurb60GcFLUSaGDHJ9kcLZLpsU6KIvSYiOScoQ+0nVFCcFnveDqHTz
XJsZfc6o2NN52zphyJ4YfcqcdN6XX/aP4ejCUJkmNJf8SBbTMbEk24usQJyLut0Ti1lb/uWILRw4
hQ1mXPNqrpeKkTmR42YIfTE3rS/Lbf3Q2Fl2yJpw/ETkz2SKQp/OVjQw5xSY3F62vvFCCOopy0Ez
pgxoq9frB0hc05DhE0+9OIalOZ8Q4NZpkDSxx5fdeSCLGVxdKEo3C5tgqato9uqTWtZchJFSB5c8
cZhyJRn9k21F06GW68kTI6CcaJDDTzuvcsm5VqvyKRmIJEOYgEO4OuMGk12E6ULAhErEFN3QGksG
U5pZdpwrhga5fZxGgz9qAkGQiRlCHxKjjaxDYJhBfxitUvnKxMvqiPjp8Femi1R5qkiRvamrTHoS
ZRCmhz5XK3i6Ctjfcz+P4ftYYe7HUaht+RgUNMXdosV9M9ukKb7pNWz2s2waInVpXLc/kzSqopOh
1PWXUZtjnY9uMxtkSp0YRV7DnGIvU8LiXd4VDZ2ipnXS33mUOKc4HaL5OLedHj6MQJiVr6raTp/g
80HPvH+MG8+R6iZaxOhzcpgvvaZ/HoUoMgWpnzhCJiWoztkYhCeoYb2XSmXyv6TMFW8KkKXqA8bX
3l9549a81Doh3RPw07+5vqNRoFR1DrvFVxHd8multI7qGHXvnchOD2Mf1oe0oZxwf9GNh0mJkbQM
iYcF0bW6qlUqa3PnoDKQdWF5dOZURh+1zb9W0KxP8ZyW5zHM+0NjKdmRVkj3/f7yi2ld31lapQvS
l/dJG/d6z4XVA4zrwtjX5lK/NLEVn+R0rncq1lurEPLBzV4oa9ih61VK1PNtZxKxD8W2QIcHQQmv
SPNxp+W+vQxxO1BwOpEvg73+uTpJM+Meoj72jWHOMzebwuxnHhV7ddsNW7YIPHNBlojvJooORz2c
uPmxX0aO8VzalcMwN02FWuMYKJ3Me0Hf5rbIpFEzoyXGJbk+PW0Y2sDJ5djPW6n0E6DYH8e0D3fe
3fYqC5bewVnw1/UqZkw5IMTV+3atmIyfnWTjwKiPWN1ZZ8PpoTtA9oG/W9RwVp7ASmJAw6od+dqg
A3/olcLpD4XVFI8gjbNXahsukRmNN2C1UJAILfTVahETS5IMvK+fMofMrctA+FEdtTvVuC2bBUcS
hjNhGXDI1Spm23Vl5eSxr4ea9IbnZHkMrB2fZuSTXCCblodFyQ+KMu5xI7dOE0D50kOAgUHb9Pqr
zaj8ZLJwIl+Z6/BhYrrhgeFH3Xsrmb/dtxTbK72oay53f10SGyJbG2uKqH5olv33wgC521hx82lk
AMOO+956YEiML3ASkILwua43lTi9huD3zKbsovDy2vFbNYVsm89f2qj9en9fm4vxzeDmLNd+HSs4
BSJ6mgBqPnRh++wYceRmnWyfykmoxxGIyeX+ehvvbNnWy6QqoMbrGxnPVKgHrYj8gBm8JwKJ6TIj
3uDdX2Xja7EK8SyxGyrg63sRoxg0TsoY+cwFnt+ODUxqM5vaRZNsb0LNxuU3IYsRWfLCboMtU45a
Ydld5OtZ6uh+Ios0YeJZVz+A43MMtxjM5FxzSb8g/23umPytfaLUQG9dZ2DWjS1GDFWJLCWN/HFA
H9kLhkz5GCQgsD2Zvsnp/qFu5Zyo2IEYWFQQAQ2sLLEEpSg3KzP3U6qfR2XSAk/IY+omVsugVIvZ
ebHifCJR1FEdyZ1DlSqRZ3di5yluXFlq8fwKpACA064dQp/GVVAnDGBOwRNc8jJqGUwSBicjcwjS
+mQvRtn4wmjd0uc2ZdJt9OSv36MqA5SuYiv3adrItWfZcfRNHoF6e5YSTEQusfm2EVHsTcCE/tw/
843nglgFOiAWeruUYVemtbIHnHmgZz7TYZf5BkNgvAtletI7Nmcj+AOnS9xHDwdwi7zeYza3hlQa
fNqhZ3Tn0Auf7MI65o1gzk5Uy6Bdm+zhP2wOhBB4WniWN4lvmJQmaipK7uuB3Dxmep1d6iGpdtLr
ra2Rk5h8Odo3Nz6ChrleCmnK/bxsjN9NP6sPgWKJ705ZoCXch6WdeN0gmvPrN0dthuIBufXi8K9v
DZKQZesEUe43ueiOoraQ5anUYaeBuWEAqFWimbRALBf19+tVgi6fTStIC1/WmF3uBnWofa+TpugP
cRHutuw3XgITMnl5tORpia0dfdUSofUM5PaHwARhYlsQHBF06r81jhLBLtDmST90idQpiAlOY2Hs
nOkLfnAVr/MDQC3RFSZhWOcoegBzJint1JfmMci8udOF7Op1UP9sIidJD3lllPNDj9lAz1GE2R+N
gVJf5qgZf1XouScHK2pDxUWoa9qDb2x8CTw2TwgIBz2ttWNTG9UWEJj5aSFiUXKIPpalpfoDmY+8
cwwbBpAQBC7Ii1WidX390eG5CJMaWEosV5WeMRf9U9s5jGJv5vJIKLhnhDaPHUuLEaJAD11qvaCR
hlXU9qkPtLZ900BVfkfsX9mn1Eon+xSPsjQfGmkUsteUSF35WmrWH82ygueLpl4iX2aGuT6YbeTs
6XltHTvZzlIOBO1Lk2Z1FjBwCmXkRqDPl/2W4ik8pFJoYimNvfmeW0vRBMMBaNz9m+KvpNrpSLyR
+gjC/TUC3Xmy664/aRQfPt+3HZsrIcdLxxlZVV7Q9abGITGDWDVSX0yi8CY5jsmuFOFmKkTm+0ut
UUdLigDbFcU1xHsAXKxDpUTqjSmKKwhwaZD8GPJ6ft8O6Ry4g3DERRkc/Qy/K4NtkGTFb+auGceh
pXyz44But0zrYJmFgHjZonKyMmSJkktOUmiZX2nKoDOUnT6jpyShEbnapNbz8f62t5YD2URSTrpH
ZWrlVwvR9TaDNxPfWsxmIaB3Tqb5c86jV/KLOF9mi9LeJh6F03FTHO/x6nkwicRXQ2qLhhzMlwot
y5393Do5VkHIh2Y9Te4bw0iZfNB6G0L0lJrNZ+6J/EAQJ35rEoJprhyZ3bGXc4L7+8d4a4loLC3y
nJBh+LO2xwKfnUCLjv2aEb8fAydW/aEpmjfmpFfhuddiRT3dX3F5z9cegBVJZqnJL/oh6x6eVdQv
HRqmgMShgeJ3m3kSmM4dC7t1nNwKWur0GBaM4/UDZBhYnzYIVftNlYYPNRLGxynr7DdxZ2snUoH2
IyKQ+eufIugEBKNfEj/+Wr2BKCZRUZCy8SGGqq4IeHqz00UHCoXTx7pukr9DrpQXpavT0yDJoVsO
DYI4rz9grBw49qWbc6POBs934Exo5lBJz85B5ASPBC97ZZDbuh90LdTQqFQhWHhjtpH5nxQn6hK/
RC+zO08xOi0SzvtTqCamc1LbXpYPNeNRPoAujruDmjj1u9dvdEFjUa/gJmF3rr+xk+Zhm6lR4mdB
j0q4JineIDfzTu1v64XwNBE/pH4FoGeVzHccMvq1KlVVm+7olI3dO1GrwaUJw19JOo87dmDLrmHM
X1pyC3Rz5Q5zRnEAfxkiX1YwblKtaW4MIPHSmsoeyX7rjcBbgvJiUsFFHuT6/MCFalw/K/KZpVh6
nWOkj0xOJQWLLeh3LqomIZPZpu7L/c+21ot6MahEPsu8HKKRm5y3m6RykJmu6IdGNQYHdC3UwzgG
8lNoZfVfI2sY1tOiIXo2QjE5LrmiHhyrebYXXIFEeycP7d/3f9OWUVo+rg5Ig6h4nZFmHdernvrI
b4ZY+wW5O3/HlAVr52VufFvcNMAMUGGgJdZGSbKluYlqWgO20Qa+NdTjs6P207NZy5F3f0MvDbGV
meXOEuOAOllEKVaPg1wYaJSDYU9EnMKnCbPqqcqGbHJnrWqqA8H1Ir5mlUI9JbjQT3JWZOGvOiwi
wJpq87U3y+4ts+Cz2mvNqtfOtsWVp0QHHcido0JX4C8Tabr52A7lyW4d45gnVdmcpU4uAV7Yeko5
oYq/tZozTAet6ekDKOMs966jxAX8sRg1CaDmUtPvWP+Nzwlykj2irQ0qZW0ZkmIg1pPs2B8L55PC
kNlnMO71Tlq69TXpSSJvTGWbBvPqpYZaqrai1WK/t/vWg/lHT0Cdq0cDvcHT/a+5YYNgJUH6XT7l
bdakRqKcKjtMfH2QFU9p5+Ht0KrRszXP6s9c3p2ivLne0uvknoKVWG+tt3JVmi09BpsgJ5/j2PyW
w+Z46Klevh3szt7xm1ufa2HfLePbaX6smzhS6fQFdcvUt2oZ0l+ljMcwmdudVba+F/tZVABfOP+r
kKAKZ6UpUkv4jEJOHpXOLL1CUpWD3RflTlJ/m2ZT6VnKv6gtUi1bt+RBfA1lGQBwiGpj+i1qRsUw
ulN7GCFPHkrJTp4sLYjetUk97Lz7jU0ubCC0KLGtlPNXm4QaSnMRGT7foQxknBKnFG8QpKq/p4nU
/nj1rVyU1vEeEF8h36/8h1nDPE1HkspYnuJTNM7IeXU6PeNcNGCIanCtO32KjYsCxoysir4LuKi1
ARWaNudjXGb+HEnFwexz7Vxkc3a8v6+tM0SEmPLEUnnGJVz7RVMCqtvOcebXjU6FG06xH4vMPKBH
ssc52FqKGErWIIrRXVz7HSNSO0eSE1D4Sj7/7GVUTQ405Mxvcdzlf+5va8PdA7gCdANHxcbhrzxC
j3HWE0Mm0VaH9FkZh6k+BFmjfmR8TJy7I3SfSxkUexSy7WUposH8VujxrE6zQ1PBKKcu9Wt7BH3a
YVZKt49S4wgdWzIONfoO/iQPzvBwf79bZ0sXBhYrKlBEqav9TrySXh3i1B/GzvQYMR5+yjUtdLNR
Vj+8fqml6EpdHeLqTfImCUMdRWbhCtrc8Po46oRrlXp6zAYNuMP9xbaMC/4GvgPYm2Uo8PX1HFpF
m5gyGvvyYJhfm3RUVDfRGutiprVxSeZSe1DKznpOwLzvcaW3zpQSM4yBRc8UXN712rqZVpOOxJ3P
aBfVLSoGz8tVXJ3i2A533vqGD0Lj4v8vtbo3aTekYTkqdI3tLDnlCXo7A97jL5R+x9WrKHh9q5WR
mGCFX4p/NkTk671pUlMBmU9jv1OGvyhOBk9pE++BtWjM8b9ZBWaLo+O6UBqiFrf6fK3dIRdgAZoK
ShSFPmWkN3PhWnovvYu7TpVP6Rw3lhug398ehBwY3SGyKpN0GaV719DyPDtYSidNZ7OykWOfQkN+
36De+9VqshDU5hQmtQsifzQYVpQ25rtpFvVfofeCKQx27XwKmYuWPzimaMRZsyslPDZRXjSuBOHI
TxVFaj2H+QHyIcrH4a8p53bgorgvf1PM3FG9EJTk+74fgg+iNxl9PWSMxPZMdVQK10nC/kmC0dae
mBOrfbNzaew9XXRhdchhcGVeutARvcao+s4t5EqSfAlm/5tR1UoTFegOEf5Bmpzs4KDl/9toSCw/
BFTasBmBKZSzWtaNQkVppk7ba21+mOJCIGocSEjlT0ZLS34GtjiapGp58ybB8mSM6LbTkuiiGH9l
EcJoXgAQFGRKHo5fxnAUn7FS1vy2cSz6Um6NbIbxJ+uMcfLaRom+N0kVD5cMAZhz1s9NcmE+YxMe
ieaV5KAJ2UZ2Rk6FeZRhtAg310NVw67FmnQoNESUZ/ACqVckU/M/rMdoPqrpGKPSynhJcFEDbP/P
y+jHwJttyO7v5qJqPpZJZaIRL6PjPpvDWL9jxF3EwN/anL/ZhnB+D+Y8nZzRtGS3ixGIfEBup7bO
yFFmnYv375kjm6vieWiGfnDNsAltj7xyILzPDBF6c9b3zUE4AwQ+udGQrgxlvN7RiTMr9ZSp0+tD
OZijciqpTTUPQu4VBoylJRLKdevEjzmsqM41NeF8A1M82IeW2ZmfK8dochfZItl+VqVh8I1SGVIX
32krjNyI8/Ghj4oJiptiZ3rs2nGTQYoEy14dJLRZWi8FH1VdFPSuqkOJs6hcuw/bP5UOq8UNUsms
3F6j43xoqimTH8t2Nr4gSBMBAEOJ75B2eZMfEa6hNzSBcgvf9SSTjZvZZiV9ycdaNQ9hyXQPqWzm
j1pSCOtdLpfp7BKzoXZQyM7UX8a4qj/3U2O0LmJy2teyUmdl4aqaxd9O6tXsoCpZv1dA2vCV5IXU
/+jkEXesa2OlGENh1XPiG12mvQOIG3xyKsf+nZGbf0Si6w9TbaYdd3Jj0okIKBMBHKBHqVORuzZ7
jbAHqwL97aOLFx+aBWtXokJ1nCTj133HdVMyosKvs4hMqI/e5boNO1LWl43BynyzUdPv9uhk70Ot
NcEcOUn7rexL59yJpuDlTeMX8LpJebz/A262SstpUXdYimP8vQ7sxmRs5nSohA/YpXg/RuN0UdRg
IG2rxem/LAUdCmg3LmXdTEr6PA8dWQg/GLrcy/JwdkmojZMqBdpOgWrxS2uHQjS3zHPFajEX5foD
xtEM2NHO6fdWQ/Wny6Tpt9LRKXv9huDOwRMnpbntU4Zx70RJmJI9aT3PtkZe3zlAJzN+RogwzzuX
cstJkvCqSO5REgdcfL0nvS21yclJoEQ41E9OrA3nngbxeDa1kbC1cuLxove5cixkZdx7hVvXBMY/
ZbFFzOem4pdXgO8oEfEKm9I5Za1eM7CKdS+51DL/5fXnqpMtLnNrARiuL0puxnIbzdRRVSVxwMFi
opgrd2Zc1F6DZq1yspwlulpUQwC5bOQ1qimZxTgNNLSTNBm8pWD6ONVO82vWc/t/ZqTjr+TMRlch
q+v8WZh1ZD9PeqlJXhtJdnoKxjT+Lgc5wnLUmKff90/i5psvPw+5KnXBpizX+fqbj1KEFn7kZH4U
1PkhVzX8SDMPmof83c8+tDTYi2N6CIJ8eL6/8k2oycpkCqDLFwgpIiTXKxfIKwxh1WWkIUzslrQ8
O6Zl2Z8Z2z0/qbEx9a/96MuCZHzkfSpZw9oS1k5XBVXEgrk0Cb+Y5JFnVX6AkpLuFKle7s+VdViW
WuQP6Psu0lirU2Vs+QRC16ITqc5B76pDCGJ7VAcj9JjXVOMXg8ouXCIW6nJplVfkS1NS/1BFUryX
C83+xHQJffLmCV0V1Fjzgfw+NproQXMq63PWNOZwGYdS/AAukH5P1QDs0jSyvWOvFsp8HCpt/p2P
UmccSvh/32s17pXUxb/W6hfufNe6AF/H/n0dUak7Wojap3TZELJ2CXsYXFaA0vuOhJoxuqQDVnyw
KGg4Lq6wb90QHb7wDWZLfKynwAxcZbKHr/evx42B5QgRRQIGghAIyg7q9fXI88gco7ymzsFej+Yc
tJ+NWBKvxdUtq1AFo50JA+fGEMhW0s8RIzAYg9Gq2LlYeq6zam8w0S0EjGXoT2G/SEJuu0NxkqRm
CqbUn60gPqcpQibEO7I3xgnU0EoJmO+k6m+juI0fC9WYf0TIV74d6Ft790/1JtZZfghtQCK/RfFk
nZ6bQ8BMYI2+fyz06RikCsZeauhNyxpjNG2JO4lx3HkOWzaG5XgKiPJRCly9Bl6aMy/AE2ogYf6/
EE7xJUG11nLJL5kdqhf6D/hhyXOANEPzHx79MiQDZDf4AyLg62vE1Sp5ZGXum900PNZy2oM3C1o3
6p1+pzN248E4W8qOfOAXRav1jU2kknRvgS6JIbApcEohTJWwd0cx2zuBzsZnhN4KvZiOPzH9GllC
FhFqk1zn/oR68XnSRemXwjKPCq2GQ1lFxaNsBfnOohv7o6CENhW4STpI689YayhvGe2c+YFZtT80
KLbnuO7azo3V2dpD1q0Hvy9+k3oZDG3K4UuPfnEf/8DyKZyRQfRcmpq0kYGghnIx6zpziyaNj3o8
yS5w/eRYi87+O9Aq9MoYzJ0w5QY9MXR0pHw2LlTB2mNYocQcVPKeGNRGZE27l2qQZRkyWMOVA4MO
HynjiD+JDQv4lAp7EWOZifGE/ELxKdaS5tsMfvg0CkF9dpbS6eH+a95woZRMlmkrIKfoOK1sZGUD
d6lJtf1ZFeaj3Bnv0rwaD92QwZQKYS2+fjn6OgvhGGa1sybZlGaFMFpLrFDaivTZLhrNk4wsPOIT
0uNsMb1qZ8GXI1z5UXAJQHWXcUK3TcumR1g7zVowq4FZvgFHFB6ztoxqVxgi+T459XBifGtpHbTc
mT4FbdJf4Dq9Utfh5SpScl/0r4A13GBR1FFCNkIHZJOZTfyYwX7y8qGHUC6hDvIfjniZZUUOg67D
+mFnqTxXthgy307N9miFMaOHqXIgBxlaj3C9re/319t609T2kT1kOCeaAauQX43GchjMDj5sGDU/
WMmAizwk+mejZ0bmzufcuq5cHx4dHSek4FYPpqvKORzlQvjNnFVnoYj5rFRqdS7QgDkgOh39h82R
ZS86NcyPg5t/bUJSJRdWMBtL5mkH5znIP6D9NB5j3dS/vP4Y/11pZaxAlSjhTDjktzSZPWBhgroX
dTclMPcKpltfjHwC6b6FEGms37zaNEbkKKSEU1MWbgGO7zltWtONYb99/g+7WjCjVEMduHWrXU3w
Xns5BB2VyHnLqEEeu1fY2LeB2ZV7Q8M24r0Fsq3RNWBazQ1KXlAqk6kSJX4Xhd1hsLXpMSrtvUnF
W6cH/XsJzY2NxG9gAJ7eAodlHt2sfU6Yg3UcW2M+lXOzV+LZ2hAJDukGmdXSG7y+fX3qUE+qaNQ1
TLw9GpSTfcA7ewi2jdiKi0Dwihug272Gk4xCMZOx0pjjZhrpQys3EQNnp+Zi9GZ0jGzKs3HVN2cC
wj1TtXWUROhQOMAB3rarMzMFVYBT8/MiYd7PIE8PVKHEIR0R7L9/ETePEg8HSoSG7Q11oTFHM7Mj
M/UJr2E7Ty2jvnprD9y46W2IpmB8kRPTH1y504ghSWNjLSlH4HTHpEkQm43l6OOkzcmJ4DJldm2v
tEdNzFTqhq7x6sQqdrgpt6hhAp+FlQJ9Acd3E7EGHdp/JD+przutGh4TNTAZvZUm+qlPkCIAVGJn
sIIliPZuwdyJ7lwUWaa5QnTBE9l2lrlACboLMfde0WvrsmFz+GXUTG7B2jX6duiz0gTIgUs/DmZF
E8O0pHdZXPwaglH+6Qxx+6On5bDjObYuAKaB5IE87Zbeqwa2KWlOmfqj3JvPVjvEX5e5Qt79a7YV
VePlAe9Am0TFafX9HQZX5gzQznyLwXW/s24MvyGOOLnKCMkdCNHoOiPDHl+3KEVg0MMLFWmRe+c5
XZuJAdC+xqyR8jJ3QvKarp8uqV12x6HQM6/LVOTAxlbbafOtz3OpPONDIKxgBZlau4S2/wTXQ1KE
OQF2cRlCWTtpQUcTaRz2vtraQiyr0Pumu0dBj+FSq61pZS+RwwT5JVJS3RVxWZ5LTZ1dwIv98f4p
3mTY/7cWaqE6ipOL1sn1jkSKsLUsIYXTQLsZz1odVA2mT8vepQOloFPJVMan0Kz7yetL+sZPKs01
6VhPVjUcEtnJ053LtHXE2EUw79SayPtXP2jMcGOzMrH5fsx/Q2FpIXcAJ9ypEG8uQzMBFDHBKbrh
1/vuxkZUiIEVF1E19ftwENYl6G1pZzPrh7+c7tJBgCxKyAF29HqVKk7VenSqHLfiCM3NabSanpZ1
iXJqQ9QJ9CkaJTfppeRcqHam7HzdjU0SoILDonyHR30xmf9cV2eQmODezPUFXXDtk2QUAzSrbg9c
u3WHMDGo1VGnWOrfqz47MtwDdaisvoSSLn92pDp4W9YyqWStNAeSe+lQUpI99P3cntJWcQ6qGKtP
hpSJHSTTxsMB/kWmQUkKUYa1mHE8drXaRmF9YURK/qY3jfwrGqq05LTwtaA9vixEqyVEBhKyoEKu
v2xSxvOoJGZ16RB8P/Y5k6W5Q6+cT0B8QpME+R8k11jvZqhkUWqBhIykuMhWPhRuyk1jN4PT80bR
lpJPNHOadyFtofC1V4eVSVaXwR0AN/iq1/tLc/D8Cd7zQpE7/KC1XeIyu73bqXDdXFBWobhHpWIh
EVDnv14lcOo2txWRMGDZ6twcwQI3n6q9t357QZdlUGMhvNaIDNYXNEvDGPm2IEZCqeKNTxkTOl2j
zpzyTS+yIfisRu0s+8OgNtqpl/uYSY+ZkUtH5LFnYbu6kyTqZcfy3tgGfhTBz0IiQhKCa7Tae5k3
qhXRn8/LSRvxWzLaapMeAnq1Ri4c/flgupR1MVtuZCfObw1puMBleLKcPAZRvKi8t0K4cq2gJzia
WvNdmZjce5qDLPrU1KXID1IodvniN4+M3w0H46WUAdNw/cj0rs+jPtHERa/08TEx8/hCLT14X6eZ
s+NuN5daBF54Ajyytf2SHCYowLIVFzCC4gE4sgq0Q1gPKHV8vv81tlbCPvPCcGr2zTD6MCvopodt
wkODe9RqdXtJg1FzuzCVjveXegmH/i3OLI96qdETRtDFwWpef/i+bgTd1kRcEGJT/xQ6IvLAUjTn
s8S448lN2zT7UfENfiSwuxPfZCS97SphJ39nAnSdHqq60zW3Iuzpno2yN963KWzao5XGVkGzxM5/
yUGgK27fjNqXwu6D2VXTjFFsA8XPvd1sHtyLbDWjd25tv1qVFRyKIblYQwEhUh0Tt5Lr6tCjOv7K
YPbl3JbAnodMaXMdfIXjAMSnxSTpsaI/zN0UPy39lFfmTMsquGzY9Ta1b/RUr78O6hXo8FhWcjET
x/aSqKYaHU97igFbhm8pzdFwp1WD97xepbH6GUZDF1+MbDI8gyoMxU+EnO9ftY1VXpQqiOHYCzym
61VihrmCXuHEBqGG78aF0m2YFF7/yypEOkxbBLy4dhWTZA651oWsIk/1kSG94qQHg7YTsG1cNAro
yMNSzly0N1auopacAmlcgS3Iq8mixAf4wg1G285dsP92snMNNqwzy0GlJiJbBDhWRyeyqDf1dk4u
zE6ZHqDvIXGjpHQJnN6Zv45K1BxjOdF+ykCVd77acsNW9kFF//f/hP8Y/7S6gU1kmYvaaHIpnFrz
ai2sJBedphlEti0Xz0o0Dl8Qp3H+tpKw/lSy8ef+99xaH/1V/nnp+K7XNwND5MiACErCWTGdiPrs
+k0op519MR0hwudErer3DbOpuiMWq849DemV4rX5HcQ7hz90mUiKb0LnVCalDapWXCK5z87a2GCI
SXLtD62S5B8jkUD+q/RmT39545qBpMYxc8v4COtrJhX2UDgI9l7MwdCmQ2DD8XapfFpILzLj8/UO
jiQSQ7PorYJQXWV6hWYxqgR846WoBll1lVmvP1R2Ff4ZtcncC+mWF7K6V1eLrdJ0oQeVYdQBcpad
yB7B9Yee0Tay2ySf4Ux/KwJjr/60FDrXK9KPYkAQMeRCCbm2P13cDpVT6uJiIBfSu0iVDJ+aPGMO
UDbGsu2CG8nGHXjEDWELAw5AHRMB8p7iwHoMXNHIktaXkUDUsJrfo4ISulAdpwcj7TUvNPPh1KeV
8MbEVB7CRbqA4SD1kfix/tVM+Wtpay+/hhb28mNwJ/qqmsntgWaJFMBFNhI2LPedPzp2+dSFUQJr
XNWZpSiK19ZQl1UxlITV9CYs4qfrg4cFJHJTKsQlaDMI1gXTkSpZsn/dNxRbnxeqGWVaJK4NsHLX
q9TqPA5tSyAzR7Z0yqWgObVOUn2sGc3xQcRd7d1fb+tt8kZ4lrwXnvrqOpkt4XnjSJylhhgzgnzF
0Qg7+ywh+vefliIuX3p2tEBW/lkezVEq7UzQO1UN16jGX6WuQKh0DGXHr2346KUpAXMJBiySnCsT
kIDallImWl6gp+ZPsiUNfoDw7MP9o9twZ5STlih6GblMhHP9qRy5bjprINGCVj/3b/MAJUp3dOK5
OsLdSOqLGYea6jnBWFk+Km7R3/vrKxvfTgeTskjZWsRW66xh1hvLamZCeZHbueFCd5AfQmlkcIQ0
12L4pgGWSb/mVZGLg92WgIBjacpCdMwd6/9xdmbNUSNZG/5FitC+3EqqKhcYjAGD8Y0CMNaWqT0l
pX7996ivmqI+HD0X0xMxTJMlKfPkWd6lfdBl5btphQTtmGxe5TaHZmtq/xh1kfUa3OnKB+GXMmdj
nLXTFi52GYj9xikGzs44UtWgySbf0tx45ehcW4R9DJ8V0B7LXCwyZy7SyFgPnsvQAz9X2IDlN/0a
s+vKAd1rSzbxzjum0/X7V29wip6nYMPFcRmCj6gHlXejt5bfNZomDz25+msaq9cWJBSAscC2A0rj
xWYOsPsyCkAWZ6Nt+3QqN/s0rbl+B5f0Gyj48fD3XfVPanlxwZCpsxKIp73CvzimXRYO9tLOxXmS
fXvv+FvhAhrDai7FEKL5ZC3Z3L4LM9PHSJtp7s2ithnta3fRb3y92d7RUTV6PM2uR/+9qqQjMc2o
Cp36k5yd2NQ1FKepalZ0ZqAcYbRnOUV+8MF41kg+hw59GAxwjbiRiDAn7ZDXFfeJCLOjgKJ6jILK
GN70WehMQMBE5aSyCgYsHTAnC46Dtbb/dbpE5Kchvg/p6CzwUi7eCJ14N8TjPT+3GqDSwkw8Yf7l
pNk06ldi5LWPvUtaEI7J02hQ/b67BH+00F7FPHON9Dlr7ObzNLXiCWNvMylrw/5fdhe9TNomHj1/
WuS/L5hhOurKXBk3i6WCFDDd+9xyqTfdcX6zbUb3yvNdO6O4AdDr56XSjr54lWjImGo2MXnNTHNM
SwcQYtduzSuR+VpgpMe/M8xB8P5Ro5m96PI+8o0by57M797cW29HOYwfF6esP/39uFx7oH8vtX/Q
f7WDcU/e2dcRfrKOmBLXqOUpaMvm9D+sgg0nTQFgXQwWf1/F97e1mHc72VwMAE7oi5/QyK1eWeXK
hQbjAA0XGILoK/2BUSiLVVhuk5+zwJmSprYMRK+28pir2QZvMhSnPETdNRfEvL8/37VtHyG6AasM
BgIQot+fT5mTjSkvJ0ytOwWBI39qZ2HFUc3jLrP0kr+vt+/qixhH6zICJ7X7LvmXuz7CM5k6NCjO
0tXGvTta4bGm/XfUudUno1+JG2/Rr6muXl3UYmzIVIj/uuxRTTgRiMoLizOQhexQL9ucqKHwzuFk
Byn85+kmoqf6SuF75SgwPt6RUnuz9g9R1GD0+8wwxvzMTrXed7U/UewG6osxR87x7y/16lJwgdHI
5prniP/+EW1mh3MouH8byIBH5WcilobM34f9/Pw/rESNB795V7S6dPutmkh6suvyc+j1vUqsUrgd
A7ZWfpMqW14z5vtjFk+oQpqNBG9XbYCRcHED6zUvuqkuivM4KXXrhkZ9DFzBmDsMc//TuIRld/Dk
tsnEzUb3yW0dlBY2yfD774/9//yQffjFYWG0uO+wfwWbvOsDhIea4lxavZMWVl+fuqxSx8Xu2gMo
UoMasJ95FVYL6NOTRKVMDYe//4orZ3WPDtxRkF0pwuzffwTUpWbxVic/j7VS8VoFz9Kxxxg2oUdj
xf+vkhn7y6f2pEf5Dxr4ktwi2sW1s3Y2boy9v5e2qyrx7p6KHxPmga+Bo69Ec3YTcy66yLta8UUc
WtuthwDdGTelXJbEscbhja5N8/z3N3jtoOyqK7RDEXenw/v7G9Sy95UnbOMG5dlxTj3Qmze6Rpgt
nqfS+fb3xa5+LuqgaAdb/znuQibeb+F7GzfFPPde0kwIbo6ZxRSkapHL2agLXtmm11YEn4jAC7qQ
MFsucpjODVbuloHbt4fOeAujUeHxUeXZe6h7GqEMIQPzlYB+7cNRnzPC572Sz1zEnh5JhSgUKj9X
ZcUxlG6Eg6b/2irXIjhpGXkFnYc/+9gZxruM9kjFh8ZQuJSA0e/xVrC8YwgT9S1kCrhzm1O8Jpp4
ZcPso2YUW+CSIYl78UajheZS0ZhsS6+y3hRFWx5qZ4EiDGzglY/3B9Z5z8t24MKOqg0o1fav+68Y
Y6BAqKNqLs9zkUvzZMts6qGviWwDy2sPxhdk+Xr/6EhbljeN7xl9kjUjwkiwS9B8MCsz/GSGBXPU
vHbam1rJ+UGAqPePlZd55iuJw7U38+9fexERB0NXYhplecavRqUuAj4oak12jGjF/MoWu/LxwVAw
W0IXAnmmy8JPjBVTDmbU9H+2+bOJ2EXSNoyOd9r4Xas6Nx2nSZ3+fnr3L3uRqND8Bz9EmW/tTr+/
f41mVkOPXlpxDpqoup8WS8e+YRWJqh07CX1hpDZJ1Tc+j5nOCj7l35e/cpRB5WDotPca90j8+/Jz
W/jTUuXF2bcbp0nzQTA4BVYq7VO+2qKMtRmo12qgK2ko5cGO8txLRJq4vy8qpTZxKVPFOTLsEpmW
djx6y1LvoHWLTUSL1aoR8M6C4j/60u7QAOIWBlMcMZ8m+cXKa95VtY1B2dlAu+WuRf+VgV9hIV0G
r/q/v1mwa8BZd6cqxiK/P2SgfYys5D4LqbI9pe8d6yT9Gt5PR+cyN/vtlZNy7a1C3NzV8Qlf0R89
MSUrB0GY6lzkc/4V2a8OwFUPacGzdACxSUUgeIkLR6p3Q76y+D9/+8U+RkqFRJuab1dYvTinnrIy
pto9b1YVlcJVHT3mVGByior+GKwDcj/tzLxzzovUgWPZMgUpTDsenLC5M4pxecgHA8+4OrfH5m7l
YoZMlltoaDlqqu+zrJzuoyEc3tkZ/1rSdWG3HYfQa5tXTsSViwZAPAKxREj/z/b7OhRoqPR0R/qu
Wu883Vl5rIrxNVLNtWUiZiY75YxL9DLYVNVal8YsinMzG/o2VHORNG5QHP++Ca9Ez2CH3JDq0F76
YzADhWZT/uLLc+dhCZs62LPKODI6EHIubeGnv69mX9mCO70SgA/DUxBUF9fYHLRjV+/DkswZw/yY
jR26VSC0EKCR7qISv+galKudGfqbtnVXQaFxoxkbMgSbnqTtVduR5yhFqlF1eHaycNsSd7UHcRO0
AX/BKuHnYnYZZuOpBd9/v+Bbuty5ZpEvnybfz+vEbYJ5SGBf5sabno/JjTUr8dbNVXOPyt7W//dX
DIwXwhfQO5osl8GsRw9VBcqRZMuN3JKsn5eTk7tFd1YV/3zljvqD4UsE24H4RC9KBO7viwi2iWaa
NzD/5wyOZYiQ8ySsREkTslKDBDBKIvYkn6YSltatidSEeepyo9rVIQIaTJiujWFszIOl6M87VgGv
SXavye1f2XU7YwezGHJ6ENQXv7FB1xC2J2aUUO74/manjsaKPoMnhPtKlL22FCqDwD6RWcEa4WKp
yW2LQggcKL3atY5KDNPPTGZNouytefn77r66FHwkuCtUKsyHfg/o+T7d7rJZnM2pDY+6dvx0Msow
8evm899XunaMuJ8AyNGeRZP2onxYslrhgSXFmW7Mk5BleIh8Hcboj2z3LrofCTrKdbpYXfXt7wtf
CUrIDNP2ZvYICO4yGckmLzelx9ts26k7OFoH7zTgr/8+vyXb2YcEu6XFHyhSMbqiQame7ZGX4mar
jQ6dqC14hyS5/wrKYr91Lm4llqIfyc20U/wubqVyMjNpmRUPFOZ4mMmlSQafiqxU2uICMopEdGb7
8Pe3eGWjRCAg2CHAEf7EO2dTQJSY8ZUtNeRrlY/Z28pankJYzq883pWNgh40fml7jrHzXX/fklNp
RwPRuD4vqzFv58hu4RMgpK67pHfWbXi3Ve26vp+Bmvqf8jy0s9fC0ZX8cZ/GEJS5YKgGLyL+pAdp
5q2Ju63plj8zg579Tb0W1WfLF2K3X/HlZ6/Y6NR6DcPjj4bucKEdyHj9WHlueWdPwm9Rfgi9t2C8
oOl2S567scjwnj/8/btc2QwUPQwmuRHxXrtsKpWBO6uqZprWkZKdJCo9KMHU203rOVsi0P5Js3Kd
X5HuuPqJAGlSTdJfYsrw+ycKO7gqWTDXZxUI55sVteJBt81CXe4Wp2qc6lvJ++V6M73z3x/3WjOJ
DINTzHVMxXy5NN0j3eDOWJ/tQBdtXMouLGNsXLcqEVlD1OemESJVW9s1yTyjjJ+sXegg1TP3xse/
/5hrZwIKwA4dJzlkUPn7a5iaXYgg8MS5Rmk0jKnv7ccyd3v7CER6ek1h90ocg4aNgyy92D39uTgX
VNmyaDsuIKB/ATQH5KSknTXpf38m8l26Ebu3M437358pJ1+hcahYRVjBPSBaJy5M3Rxy7sVXtu61
Y0Yyutuy4O/8R7a4dl7dG5iGnl0P88VRIkSXOGsRfF3rBYHV2lbNw399OGu3mANnCwUbxOpF+bIh
vL4MUSXPthgsGqHuLIY0croJt5xt819Z7UpTgkyY6SeNZZ9wdklMaVzagAaM0HM4h32bqLZCrapB
xepLHWZUMq4cUY+acM/u7qN2KXLU0yLg43rwdpk0LmJNfzifswOmhVVx8Ht3aQ59Y09ZLD2nd//z
B4GW7u9KJogMgJq/eD0QIyFaLCA4PdBHhzJavTde3XU3HKn6boqm1+hiHnvp94sMYPnOhaJeBtd+
SfAAT9fRd2mrM+plTkLaMSRVuEU3jTMHN3//8tYesy/XIvugQUozCprHRUzPp973YZ6JM0FFj2mh
EIK7wbSOYnklTn1uKdu/ZWLs29MWDAh/a+gaa+wMQZWj3Nx3ddxPsvCRD+vXN2LNo2dATIOKh2g1
4THky5Kn+MD7SzpXC7fxK79/709f/H4GIrv+BTwDwAgX3ybYMqcLegBUZWANHzLabfDFyOvwQbc3
Pxkyz/1F4RjBgpIREagO3OqTrGupb/1GVGtcwKcpX0l6/jzBSAGyvwHG0HhDAez3YMH7VFY07lc1
2nqfrdLwY2eJosMsZ+uhU+vXv7+EK8vtnXsCLjkW7YCL2FQa5rIIzDyxlaYeKfDDfK+qDUBT5NPU
cbfqNdbMn5crR5esGEBAeAUrU7mEeEQywf4gK/JxKcBkr6apD3pzw1MmNU40blC9kv/8GefBNAfU
z8wUOYyX45KsQ9NQzfV87mqzP2z48SZDYwevXKT7EftzSzEypagly4E/d9l99nEaNudaREjCD05x
RDKvyt83OvAOkaUN7NgWY7GSpViDb9a0tOOh8CB3psvYzxpZOmN+lhQk9k5L8x+n1cvvukwU8r3X
j2ueDOjM9bewSqYxWZCHbxkzD0UOpMfOx1Oms2DBzn5a5w/j0gjY15tqqIXrTExvN2XKIXHaIPqO
3ojx6Pae/CC5ZXPaeHb2GOZ5scW+IK1KkaQxXjZZ4jDb4HL53pL59F3rVcjbaFvXn541zxXUCA/V
O6eG15HwKAXeYdY01QmAsfHLfoSLeKUt6h37ycOwdosCXX9o3F58NhtZPwaV3T6iAV4Np8IW45ci
pK99sMpt25A2XDCDiFVW17+EgXLIWdEbMuIwwnU27rxOTJ+WrJmkiJEIqt3TsviMTiJD6e57jkRY
HWvdex8Nsw1/lEvUe/DrA3s52WXv12ll1dNwWxuMSm8ldKk8Vd4q6re7YJr5FtC44/yAKV0asW1Z
y/aTiIYAp9cLG7g69uBZUkZavJPIaHHjDUNnIXGR9Z+kZ2S7tIq/RubztmKjeGPY/eK8q5yW2Sz0
2NW0Cc2B0YjhHI41wNRn/COVn4DDalbyXcd7ZrLQ+G8p4PWp1ls/Jgrma3Cz0nGab0Q4i+cis9Uj
A2MyFQmcAcnKzjJvVsH/IQZluTRpNWl7jZupCxB2B3PfJbTDlj4BQJS/hE3nuGhPG9UWq0aKp1bn
Sx/7MkedEaWH8GPVZZYAESaLr72XdYgvToP4Ng2lKxI7HMnJNZddBMYN4N6h9WrZx6B5rC2WmwCq
I4YmAnOlHfmc5UNUJJYF2AM4fq5Rm9zqSKS0e9cvmS6s96Qx0zdARFNzKLqxHg6zQOktHuwQXVC/
yDKRhNHU9sngbeMLZxxZXeAV96jMNCXWVJN/azQqBGoXMHiUrVVbCZVInVRZ56sEsbry3hjx7Iq9
cTAU+qq9eltXoWhj/jN8yftavK1QU0WdRXY/tOPL6GTX2urS0UTQM4mWLLgvp9avYqOx5zVh+yOg
yvVgOqjfecEva3ayx83Oc5yL1nLF+7YW3bExhSPSyeSeuS363oZcUncummYBWbbZLeNbVVYIitVB
nt1bm1k+RlyhItHYoXxq66z6bHo9qksGolgJouiWTuBd5z/dcikM9G0wz0tqWJZ5bKByotOsDprw
prOm9Ytj984HqMkOOjhtXn9B7cd7iHJXLcnWa/+9kiBL06IMl5+ta2g7VnNL/3IIwxYPZanwmenH
rsoTK5ClmRbtrFESbbfZ4H9X0aEK1ZAl89ZWdxg15xZPVgY93mtj6/Wpo8dS/4S2x1EeIzwr0pb5
n7gxpt69lYzM7ja8SFLZG00Xt61adAzs0N2SaYb+m7YM97C89ZswkTi3fDQcfxhTPS32Haakgn94
zZDKbgtlsm6LVyQyUs1jWQ/ipe4MxD6jpkOBNtR5MLELm+ZDr3u0zjxdqq8FnvN50q+53OJmMTkg
87AiHltiA/oD9eYWZVGCmUxH5Daz41T4/hffrJaX0Q/FF6dR9XqY/Hnykmj0iw9eZ/j5CTw5RCDd
9CpPC7SXFRAtGoEpCX9kkeXk2RgvuWGf3LGW+dFpGSJhVzcO79baNmsinVweMtum+dW45M1xG1TO
z9Is8+Kgh16Px7rWIa0dpi/fUD6v8GKkVVbGClvFh9EoMpXI0ve+0t8bpgNCVkMbw8vcXgzmvDuN
bQ23eLMM/bVd8YVKotyQN4NLUZ2ggonFG7M8o0599kwUW0bXfIDjVj0CsAADNo/TDM08MqcnvBl7
nSDJZn73ac9+FWAt+rgY7fpJeNrvD7krCA/RMjlZHJSslVRluXMsYJt5cZWV3ctSAiFKB8+v8IGe
seFK+tAUd/Dpm3sLVsKKfGyBEST5ufMFJjc9SBOznu4hm0wfB0PUHr9vO8CE42gZA+7kTVUe7aBz
UteSE67TvT0NCTbp65cOlg6pqbca3iEnEx/TGmlylQbDsFnxNtj9yv2Hme0JS9YtOITGEoDBCQzg
C+BUMzt23U6fW8SXs9PYdjvjD9lyXoq90vFPvBqdxqTpkIA9VFhNfKE90PYxICYAeqptnedRRtE7
2EfQDQMNxyXuZYsOKJLg+t5Z5+7WqwtEnt18ANzEFVnfaXvQDy4O6A+t6Nmr+Vr6L2FGHndoN9Jp
Ykdtv1mrWpnclHnYH921z5w46hS6AKY2G95MJV1x6/Szey5zVXzPW8JCvFRFUSe6mvuHEVu9+ljN
kFxm2vztm7Irtp7xjzue1260vve484l07vgbFP6YJWFemfmhGYLlpZs3Z4lbiD10k+VIGDTHNnoH
ySHLU610cLLsBmcRBz/4JkGSavrlNZnw4q0zi+JY6SmQnLI8eoHEPei4IZoY8YYHQ59IYIAFnqNl
L2Jm0PIFS855I7coWnrRrXB36QPHmxIrH3IRW0sT3RXoBL2ZTe2tCQbwcohdp68eZ6GKX21nL3Oa
BTLUdLUNH51Zs+X8e4bbMHESHgnGiBqiZMjyXPd859hFNvhuC201JpqU+WNmQIc7jsT+s/LXLEpX
mZEcd7teB71CrULg1GUQMh1cuHV9Pxu+2i4GIIBw8vrzoLdIHNAjASc0l0Z416E3MKfBmrEnW3ta
EVSGrfbLaYzmQ200jow96colycOwq5MFD+E11fUetZhi6Ps1b0v/prKr8h2qbxMUk3LY8RzeMH+o
7cbXJ91C8j8SJcwPoTKGlaTA0odWyS56Twlf3UcaHO5hcPtApo2ngbppY4dLcN9oIvKGtPPBLFEf
jLvc5NrJHR8HHKGEWd4aBpLJ8TS0oksWyBbcj/PacUSJ9r+abao+oFpD9W+5hd0lisaZfbNNzfoc
WSo/jX7jRZyXaf3c+rp9W2hn+myakmvQHBvmD00/9lnc2kTYpAc7tcTSNbn8jbpGcSoMwB34w+J/
E2HFCTO3wXmTVfip8gS0PjHNJCgnlli6JnaNYt7lLFv/HbUcQhlBFo5d6laOMg9b3dp4DRU9cXFw
Vs9LAekAIxKoM9gckSi8AwRUWfxLRVYjiI4UNduvMG5HRClk3PXjzB+ihXvXCuZ23DMBttwZ5gUI
1E50z5mfCRKvasizX53tqRJmPkkscEpZebEYbfZKplX9rPhtWYyvlPVJyi5/MDwVPQajySWfC2K6
qlbPPC0FYqjHYZvQ9AYdbA10qDusL4Zx9Q02fGMwQvGb9nGOzLmjc1erG1cPRXODwrjzWSLJ5lB/
WKUTd4MNpjFS2LUezd5wAXTjr+SkGAxgM2ouTXbnhhsqPejAzviak793MRWWGOJO28VyLBjVTDEO
TP2e7Qamig3fq38ou9mGm8YtjI9SmmUVjwDVH6wdIJJ4wzZTIfjAx2PQEfYNJuYr87uhrNHpWRf1
KULf20zqKZyfRpSrbouAY5fUgyP6G+pk9NWhVHCTGBQ7NemhdN8jlN4wGwwLC6VSw1pOEtjdGItw
UZ9Xb/T41aYnzAS+l/lUd1X1ZvGzpU4anAKLZOq79WsPaA/hRQs9zziCKr4mhRpQEwV/n3VJVi91
cbAUiXgSNVQ2KVvVQlkc9O3PAmVFKxmiMqhibhnDfGcZAEHeUhwEIrYrm2TXQR/8Y1+W7YgsjrB/
Qjv3SEEidGXzoO/kAcl3NplbTnqJEfzoP+RAGtsY5YHsh6Os6cvWyWFNV5KPhve0VwKDXHFimnU9
0TgP13qIM4aWoG/6vvyEPlB0x+SG+3/zNVJ0I2mSG1d9lP+ceif7ztjTkokX9uac+Jnbsaxd6vct
c6TnwfXIsAvT/ygNyLlxYwz1+7wzGcDqxlu/iyVyeU0WPOjEbbtxSTWZ1w/0fYaveEx1xnEhH3k0
Nku9YCkkazikKtyDNIbdcU328l2KmcezRz3TXYYH8D5jHrMghi3Kn5Ro64voRLE7zQu2qCu7Ae2m
Ye6XuCpwYBmz1eMHL4uFaIugxsC05FuWOdM7EA2em9RNJ346YTv8dPOIW0O4yyjwPB63Mp0qw310
FbVZ4q7B8khBSyAjYIGTDAnPtxhjuWWirXIuUtK8bn8/EkmRaRP6yVv9vkPxcaO29OzNeYIoSuZj
lPOERqkXYayl8S56LLNyeUZjCyhHJSmdYsApxh0Zu0f5qnqRneZeWkus1LTymYXXlweny1EtlOAs
J27FVX+TZZ3RXg8G00i44Ks3WdS0RJuh1j+MJd/lWNexum8soECtIf0vBUTx+tgtOoKM0HaR8zbE
jKNLQ3wgTmE2THVK3tkBYLH03GFdgDxDvA5690Dxs7YBdmIrKmfpYuWBYqRIzMzfG8Yy5xovh2D4
VdVoAMaL3kpqQHp/4rBf2k+b4a5T7AMNqlNidPZ+7XFU9f3JrVJvNMTH2TbLBhcJr33byiggce99
s0/gFdi3DoQNGm3jBHpuIXv8FGpfDcm4LKuZAAkxuP6MWj3X2QYnLTK21ospctebpop6Kya1Gh4w
5w3XBMncrIyNYTC+Cy6NH9nqt0+1k29RvIhIEfu9FtXgxifrstzVCgl/nREllejGr1oEHjrmxjoE
R+59/aky2/I7MJn+PghW+YTRghWc1tnqpyTC9jSPR1933BiyUW1SbDIg/EvgwLGkwqE4rgv3u1LD
9N7BjoGJSpPNz2tXS0HVvS0ZOgIVZn6Cu9pLzH5dPgj+7KMojcg4+dLS3zIpo4/ZPFVRmhkArzgJ
/cDN7NLAj/+hCMUFsIbzXCFPmxhCOcDBws2z02Vpyoea3PcUyTB6WjbfJY5HTeUR76awinGjin6h
+dPXMcngMByiIXPFEV0EhOKdsCCgarznv5I1WrdLE24K2wPPGlOcOcfxiFFH+H3NKv3kLvb0xrMq
wDh97utnwjV7JZw8FoykaoiSIAbz2KIF8DxpL7xTwdZvieNX5Q/yo8iNdWg0byBlTAFdCgXigH5A
n52LbqOPNPbmtpyqaKlo2ZsVt4eP1GREQevIU0Vlvt4M3VwYkOI9wzoUoxjfgVvROimnsGy5mHpa
UI2R8/WrHp/NeLQbwXXm6CV8uxsPPqhiUHdQvkmGNlcWtyTNlGtYWeUNKIlxlkir2TTsys1wyAtB
+om46Np5PEjPzu9N3EFuGttuPy7bOBqpFTVNFGdWuLbpkhXIz27hvDQIRIRhmRSF5nQoKBW0y2Zb
H0K3ED+22YqeTGMaqqToI4uBbI9PaDyH2sYTNKRJnijVOZ/R5G6fqilaK45juCw0n8fOPFM3qoWM
dRnKJJ8G00oKGst57IVr9yl3O+oNf+6L96YRiT4hoyuMI8REph3wIL2PVeFbTSpstQFfpMGlY9fy
ETypgrV99sU8jXGOph13fRSOX+pqzT4uq5NlKUMG+9fI07yvIxs+IVbK4f1aTiu/UVY7G9kOnjIg
WTKuK4qyeMxoasfuEOXfJzGoPJFt33HD5EXYHzqq9l+2s4RFOnVty7UyzbvBbudAC20BFr/PHKxI
4p4GzXi0dobdm2nr5ztDVLIADzhFHzp/UARow9xobASDM6UG3dbmsHktAtIrE28rNuVmv2lV67v8
4Mx/RMsFNlsoZnlvuFbxbo2a1aejt7ZfA61GNzH9cv28VHbO+8o1RiFDawT4syOjwWBJ5WvCJR/4
bzJnWF86H9fstAM/99K5mrZM7ppzxFgpInAOk1DPnbeoIdZTbd+SmeGVKneqXxyV9HiStenWu4E0
9qmJ0IWOA4bxD9FWqYKCfKzamOw/fNq1Zz/PsidpydYOFhxEEmqxGuPwD1HUVgWVdmtbBxczNB9K
VWB+YiBoDOcGP7g+jjLbfy+8zHkTcHDt3U9FPa2oX/8gg7NfHKmZBRRYHhnJ0jkI+XRZUBdkbJs1
nLKmNN/CIe0GgNVZu6bhknffS0fpkBFalI+IOET+eJi2fPgy02vDPsDN6+5ALkBrMVBbOcaFLPoX
YfbmyAwokz/nISd8Cnq2YbqErcHJ21b5Yayt4gWEDjW23av5M4596512i+Ub+8P56KOP+6Ogy1nH
6wg6NLa8rH+S6EW8y/M2t09bPeffNRljmAyVZg4YBRRj8Vbb7dd8mZtvW22Zj/hGdJ8GtIIeDTkO
/mkBP3gHXz/4XpZ5tltX4vac9nTgmnQzrPUELg1UIUmm/WsDBf5tRMToUTSrXBOkjihcyVTtZ6np
86coSfnsOcUhUaFTI5xnWvVnH/MaUNt2BqgEEy3PjKNiGqNYSxENiWeu63qKBjospC3t9IXBtX1f
BVH7SXkoaGOiGdQ3kzSxCa3RBnGThctkjafCMTfmu9Y2xnpx88+Z0eucOZxdfV2iwiBsrovpHNp2
8H41RqBppzLyedxKJYkZouxcWts1bp3MfJY3nb+sAaiHYPpi5XbRE9RyB0eh0Z3DmH0J5JmnQ2pA
K/OWQER4K7M2Y/LaWfMLUEKiiqmLwEoYLrXGkfe1T/vY5p91F6zUCxNVztnp1sWLdcscMe6ieg1x
ZBPzUw9roImhvYT04ipy2VgwFWhiTLlclaqJCBNLANglIxO8wWh02eLXSIOBfrZlAsYcRqc5umAL
rcSdFCLyuhig40ITITT2CCevdCJQVYk9GoU6beme5kBJhPig6j7jfSwSiVxXtlGU5FU/vFls5N34
idVcpTLInXeil5GfiKI2v2RYE7yMjC8+NflMjjHhN/RRgfQd6BN6rUt4Go0odYRovtoTxlrxinXB
w6yc2XlYhsX92AMl65pj2DH0/srMevyl+t0wiexeOS1FM3edd/LLqntX25GinunlcGuV4DlukNuZ
5UHPbfaEm254JjNcJTauYCgS1JrbZ7fMqu3QZiIcYl/7tJ5rQ0aUzu2sHvpxKeiyErOL0xxM6l00
TXDBUZqcX4p+2Ss2CsR7T9fdB11aQYPSweAsJP+VfLd0lv2hnlezPPQQtDBwakf9UknfedsWgf7s
dVb9VbJLvXQL+uWDXp3he4uZ1ZeGQTsdtNKn3GycSj0I4NbtbTA24UBFJBbKyt4meZ6lVdESmmeP
WoJAWvbvO7qrg3Uj2tCZa5ownvYcWvumbicTNFNgY89o1MNuytWoJiDLqTSZuwkwuD4Ug5VRc1lY
tXa9oPuMgXDQxMb/cXQmy40qWRh+IiKYh60ASZZnl8faEFWua0imBDIhgafvT73pVUddWYLMc/4x
Xh07mzhf32qr8Z5ikFPGDaQ4/xnbdT/oIrI+Jz6Lc+jtpNjghZSDPZFt/V+kPR96hRXZS1Ec1BcN
pjVkFUHI4ICcMg/adluJC8s1Y14XfBxYjTW8YI3o/aNdYRD6R9Ua2wDFtLMmda5YmGQSBkoSudjo
ORyQoWky3IpQFA/B6ttrumxd8qs34zqe3bWIttPS1TWbbdPZw9k1LHF54HbrkrdeX370FjpZ4IsJ
SKfdTRWmtkyCmtTaate3dljWRb7SDZJkfR/G+iDUEFGGhBQjZizR/QuOjY06NPL+kGJHhi+iIef8
F0CEVGmdtHb8j8aKAFYwrib7omZnDw4Rt2eVqoF2mVzHRdvwMjGmnyCGSKZXM4vDGA5jl41dN27g
p1g3cs/pbRZAUdqkcSUbAo+jbJ3VefKiZEG6yR334W5FDPjfB9dUx4EQdDsPu3p9X6JZJ5nxIo2D
OYTKOviIL/ZHfr7RTXUI45bpJR5uubS7z2Uy3jmp2/G74QarzgvK3OYYm42SwXAck8duUV2T8bIA
IdRuNFasGWGT5NLBLXoQc8CAKADYh+P1enRuSkOX8X3NovBdtP7+046L9yV1tcmsJvebYk3SWWSa
tHhVSJ3bnZ+g95lsDsBhOjw50eDqp42K9P0T0GNV9zsQeJj7jDEVdWem/A8XX7mdHKi77rbbY2AZ
yrOj7l2SQeoenZEojAxQ0B9vkBbX5XGJpko++NtQrIfS7FF/Y4DTJzZRf4tS3guGYNBosV06z1fO
J8cWGw1NsSxxB2GmOTy0gjv4YbVbETxZFDFBeVrJtuoc82j7ylRVhDf22snpUbpXgVgTB5ubdbbc
/0kBFPhnvpo3TzQboch2hQ1xVwnbyT2OvDoXNG54KW3CLW0jpu+cI+XGM7spzw9UqmMIcROFv2j+
n7LwL6RRhfo2uQ7db8at4vW7bq2ZwkKYK3VoWB/5vpRQ6wPZq7QTd9KuJ+qlW8+7j9aVFhG23a5J
sUfUAOnGVCSHFtz44bcMA2rHgPK7Mm1jBT9SBWWy5HATyXu1JRZawHF3v73NV+sL2f9qzqVpmiS1
loURVY0wuWnnSOGeDCXN5p6AWcs5WbWA1LMmjt4j59z4s3rWZB/NWBDboOFCqXl0zL+hrMFBmmJb
DcNL4vws/OPLHRDc2Bw9QEz9FlWcQadtp7uUNKPAeZQ27rN0wKHAhEsMj5c6xIvoO9fqxXkeKCrI
iOuZ75yeo/cfF0tsUpin3nmyqPrx0ioeEuvJZ4AbCGvY5+UhKUwMRcn7b54dOU/mHqw68j9JrQ+j
XK3Kh2mRm2suNe06+p53wKGmcaeRMAcnXLrMl7jkD8uiAvvbgeeeslgAzd94pm2HG2Bd0gXQ33OJ
aPwIinOLy+I8BXqosiAURp3cGTnRAefK5r62wEMUEzXGBtyxgdLTcZNrf99HirugZY9VmZl6BOor
2TXdoR12Tm6EEvat7Sw1oJPwpi11B3KrWY0ISL0kAG//9mGDY0abrig02OfCO5ZjQRJgyXmx3PXJ
yHMExb2vGcHspfxVX80T3FWCWJx1Xmcrk2HjN3zMuaCsC01AuKaF1AttSfvipwnG6P3AA6fDM0nr
tT6qZqeTqEjstszdful1Ovn13GTKhRrKCxLm3KzS/rh9NHHn2pCV/hy+0jvmRJcEbpUlkVzD1LN6
PjiR1/ptGtcCh4tE3J4umEzXVOlh3TPRLuSsH/Sm9XpRxSS2bN19Uee4alz+rHDHT1NZk5EPiemD
F/5xLkjJH/eutFFOtus5Id4CXv8fm5R6IASp3M6QfNWHX1yvo6o1sX1nV6ttjkNimCwCw7wJY0fd
zKEKy2641KXmXmwqaw8zFCA77LeOvGFLgVFH70KGtf/LZ71FfVdrAu4OgJVNz9pQzPs77Txjd3Ap
RyygF3qYX5nMRXG0F9sf3iAiFD/MUnflLUAGKgAltAZjht8K83atECKiO1NQ2WXrLO/A8FV5pOyH
tFGcEuGYDTHG4UsV0K/20M+RdR8gr4hvgBPC4WANtnBuA7CPt3kpAsDSCkEYHKqyOMGmpAea8xt/
u9MRysO03ai/AlvoBhA6pyuqo47KsDvUgm3yMuwBmcB9I5wXkFlWjK6dyNbTSQ+S2k2F+l35jtwz
aXZRpF24D4paGOmLrO7R73yR/M3k60FP1YfIa/v2PEmh7MekwUN57JYutu9t8u44wRcgAzhNeBKm
HqwBXpAzQhDqQ7NTqE88jPuYzZPC2lPVLSCvg/LXevAK5OfPwTWR46PRVVVBBpPVHuRDXbD3+iiv
g18D5XRLNi8EDP+rdRGPkAWcoy3zOfgN4KzNgz7aLGEnfwKyfNgpsROZhfDVy3VgEn3uS1/NxwR9
YPVrntZruyquuP64WiSJD+2yybMxSlODS4z7NNXxlLlC77CK6Dwyr3KCnq70Wg433HIdSkOKU8uD
0AqicBLeQgOEJ7pP8K4iTAXlGtUhpjL3p9t1KAgIaGf/ZignQpmonG7/DYOjHg3k1yfe9vX/uIkN
EaD15h2Bii33RgAJVa9xmcTbwSg/GjN3qK2CLCFG4pUQZEgv1AXese+JDnwluwbJeiS9/r96Vut+
6TkETW4ZQeMrOqvmpi8GaBvD6+a+oL+Q0k67Bvj7P9matj7hOG26dILHjjK3j8LlOPrQ9NjKqEwb
KQbe60aEB9teluG+JFactpcYiOYOzatYjmEtx996QhsFRjULkMXE7onPINqz4EQsyzJV7o5Bv132
6YNtolsepyCp7nAVTyVR8tviHSUgMSjB0sDbqmR3emQ2vVdkg9s04WEyOkbdE06Agmq0/egQ4Err
DqvlmXsBZ5+chOEwSR0FZZgG3epuZ3ec2OZmS4n52DfjcNKIrcrUI5C/uqP+2OqyYsYxfI4JyEKF
u/XNlgVxNA+pdDdnz3QZyDmFY+DG5poXHry2P1vpFkTl/TqMHkHqvYlB9pKmetBIOFESVXPAHyZo
nQuFo70THZLTV93TELfgWkYLI/jcDoHA3XFnj3qvqjF82PjcfZoU8cz2XQr5YdbW/UMIQvPiB+3w
uyycDuXFsvv701V5E9873gLoinZJEWID6E0J8xBLCmRJkP0tmmCoDp6OWwUEYiXiUKow2U/7avX/
OYIX+9iuhe6P/SSC4MTLqOPcraKlPZIcgUhKy20bTq4VNuspRFGgUiXKKDhiCFLF6zKzLGeT718v
hF7bH/xjznSnGVidP2bQSUAJg+W4GX0se3Uc4lAlx6129uFlLhbx5tc+r66QU/HVxIkCwVh97zd0
DzqumtiwX3oDMMzX0gS/pxILyWFkwYMrZmjhledgeldgblVaVNP4Y+hs6TIBN/QAItggqwl19EQ0
wIS4IQ6W+gi7vvImuVVhH2xPCvRGcrZ7wgLLEGS8s/u3Sq4JBcjh8INq2G/v/c0WiJc7nA/uIlvq
rmUFxhbYYsDTNvLJfulglNUZ6ZZkBlhArl/n6EpaMGnPz6EZt78OWpyOsMmYnZUyufEfBF0t7rxe
c+EXYaj8W2/TSn0a9JJUvzWu8k9TxflycS0g3lO5K2/ORuUtaGZc02FBLVhsaiCl9YbGZf2LaF4e
UcsKh98dXra/BuX1s5WQ5JxS/ioFb2RVRud6JS4gq8ZlVe/DXtj+VZ3lLecZTWx/KoZledn10rFP
TwOhMBqGPsmobYQ7Ki26AA9xJegKGAbWW8QcZlNnhEyzyaxltJ+wGIGWyWqcyBVl362OHevgf3KJ
V8ipLYKMnkoeve+G6uPy4Lnr7oJiLut4g+iPL4FBYjiovt+6o1dpp8rCVftf7BdIBgDRtu59ltpw
g88Ld9IcUwo4H/CGSPKRB1dV+QwIW983VK+8V6Zpm2yUiWPnTTRP8jMai55GpdGDRfEaeLOz7Wjf
kCzU2X91YRDuIMYPdiRVZvmrtLWTpjCKWZ9RClGZEAVBEQM5LhwJkdsEjzbzsPnXjjMYy+xBz6XG
VjiI296qJAqvKRTHyq/Jlk3I3COdzxuGd+OSdH2czDSZM2dS4+X8L0VthhWOktHQ4XlWY6cNflSx
fzpVXfQnEn7JPkO25+u84EEF9kVp/1a3pR3dj2FRolUoNe3pa6XB0O3ECi+bNQ+ARVU0tnA403VC
JRQzSIMoQDBSYjwHXC3tAkUSBEx/07cJqW5LH5drhvatqpCZDMBYy1BqmuKGGHTQkZH1vvUdmxRf
15dtxQrIa8BGBrMP/ZutSwVNhNbSRgTBCW0d6DTf3Wyf22g600UX/9kVnZmEoA/dwhxXNgwaohpf
l0UkdF1Xq/NfqKqwyCfw7+d6V4iMuCornBVDFF7pyW7OsWWHWErWys/gE4PXETlNmGNpKP4jixBt
zjVE52kP3a4+JUVnRxeOz6XJGLc9lytiGNmIg91GQ8Q+Xx1Lxsb4FPDD/9h8XyPzrY6opESo3P5R
E0n5B0YOOOmDiHr3DC1QXnDGW/MNXrekuepg9iENO0p+MhcIcnyRIWj6we1jQD5Vx856y7lZmzRI
hjiPr96xg4ZRcM4Bwa3dicWowu1XNlV7QbncrIgyA4UxPQJpO/KE9829g8C04w0E5cgx7BeXftqm
+0rz8x/3cLZ/QZ4tL1ScJL/dnpZ3VHHcjjb4tM3Dg1DR/hFTYjUHDbFZZRBBtPA1yQq5AQrfoghb
AcLnUUwvkfFtkxV82Vg6536IDxrhnEG4rIybg7o3kH6OcNGPg9GL24ZOkwm7nKNLiHxwrc+o96R1
JzwGgSwZoYFTnwpqk7qVa+3PaDZA3vRYJGFmWju4b9GAVS+bJNuoPtCmqOYUVYq4b/Xq9I/ebiZI
PrVVycmzhLgm6SvnxcaHSTifJdz1mRbtEvOwPej/Vqlrc7uCActHRpLtmmkQF8zDvS3tE9Qr44gf
6tF9ApmSOqczCFXOqOL6QyrT+AevcIPpdQf/ZZxqSrBhhvDV+nDG0VruttaBndsxlwQPwF/tcqRN
IPDfLNnuXoasawU6DoUXX7cUg3cD0VKVKQZbcWhMrS2+piF5qlnQgK8hRu0zgubky0P9XR/17PPc
JEm7ImX0vO17XpKNO7AZoZ5LlDQ8VIUuf6xhSpYXpOMQrz606vTkV/GGihSwyDzt3rz8RlDbTEha
Ue4dxmUPu5OvEUPlpU4sRarzplQq12h5ovLZXRhkC/mlGYRK/CfS+toGi2GxDVxcTYnXLeY1xgei
v0NAYaTkvtGYY+Q+rL92ikPsJw1ghGTCnX1/PAuzcEGVKOKe3WjzfXCQIPnondb+MyZT9O6h1J+v
e9741ZVtnfyiqxfxuLtTp3tn7KFsn9bduyJWsYjHk4vsFo2vx22VDi5k7/MuQJbupmkckztniOAX
fL00vwJ8puGDpWe3PjEBFW7uNhApNyUiNgucyyomNtuwFOtdHYBH5WYOl++Eq3ZJVTUMHNVK2v2x
497GI+84Cuyf/LfHGk1idwjFMCO/6NmEnzYAJEmrneyLA5NGp4/+sLfLAVnsRDpmAO2PcvKaZsDe
tTC1DLvLb88wRuypT3NvGk2bBAqT7uylJd870VXzaCTTRRgPqc2Bex1h8Q1mcoP7BthHQ3kpeAWT
dBNgmGkzdrFkfhnGPiUGmU8YJ4M9/exr7bnVVR89b/l07QFMHWDxL9GY1hzwgHpuPkdV5N+riTbW
zFeEN9+Ta4GEekjcQb22YLT7caOj5Po0JoByODPqNt1D1bdHH6nKhhST7aYmyQNNFPc1l+ASBp/O
ANCUMuk63YkW3WG6NUsjXp1p6FS6qHqzMjqkfNjwwkOz7INfP+40cFjHOPA6L++Hshwuxhnr6taP
h4VJ1VvQaPLVMH/2wmwPPaEJRHyNrSRdda1lzdKpesXonWz0zLp1+4njOTqTGDq/jF6FfGgdh+GP
CaL2By4yfqWdBkh8dgvk97u737t20Dy2OJ+fTC/1lK8wFSg85819aRmE4byhu1/8hUsITpMIJGYj
M+m0oKD4TdmzWo6mV15yB0zpRNkc0xvJ2zBylQIBQI07hlYHyRT61cXLgllim5DDbWUQ/5Rrcm00
E6pZU4Rxajgn1ej9dBby1jxsEVWwSMauIDp3rIcQPrpZ/85YAD5WxR1x5bRDdfT3sbEfnY1zPoXG
cKcbT8zFfmqQrNMJOmOCcLcufnUiHU6PAyI9DWQVOQacJS7k40w/XpeqeCHGblnj4E8lmjo6AXXA
lslSiYsXbQmmBhLs2zOXukZ6GpV2HgXR1OVoWhHPKTyYtzuT5YbSjoDBS+ckzrPUSp6LXiJocseC
P2oTpmCQkbZ/iaOOU9abpPpaOsu1j1FVc76zt3PI8iFZkhrRhuMfhwvlba1CNaUV8ThebgeVF587
wYCf44byB6acnqLOuShlhO9lQFlWh6b7Xtt4/tg2a5wvVmSbm4b6Yf8l1nu8+RDLYv9nDwZbj9+7
UAGGLLGvCXV+cLtzcGUIzOseV+4wJsd9pkiuArtdq+7oWFSAY2Ew81NlWf0/Ej/Yhzfbnn5L0dby
iFQLvXK9LED7sh9kwHze2x8CxqJ6xYdj3thQ8NSt8ZZk2869iWrCs3HXTNzDG6P639afzJpZcuYg
m+KrPMv2YuTPHSvmQ43m8o1QAeg2f6zG7witmj7ETTLcRp6Ufh4XM2CO2htxC/TB80Pi7arSuHKD
36tT1u+biEV0UBAm1WHakHngvRb7cvDbSqDDupKHdzHdM2vuFIq5MtIOSnFM10g5jGe5IChqI/1L
k6Tx6u9dCW+BTuI7mnE730SL2fFR23s4HSMXoXha2Ks3njzGtOLK6yciXSAy8tGqmL5IsJffghex
uuge2xpgouu2mWU8DtjZkv7ExcxIe9d1UBoo+Ue0JSgKEdD3LgtB3qrYUvmQlOsDyUkm/LvzTZKz
wsRo3w6R3+GSqmd3OVYimb08NN7WnNto9Ue+r4Azot1bjeNnqVaRsdaQX39YGSQVnSdwIYD0g/xN
9hamL34KT2Rwo1fB0WAnf+0B5dUB5XgrHnZbtWNuhTHaLiYS3+fL9XvO5n5civk4YZZR59gCdIfK
3VHNTtoBY1ZoX1VGo4hMUNxsSHwF4zfGvZIasZxEbxdpS6UfmsgM91GkVZlFlS6ju9DbnL/eSnYx
zOpi/BPA0rqdlEjM8KdRkXJTsaCRv1zVYkNGLQYYCBBfvGShVeLyYrSI47NyTF3f76Mjv1mOtxfO
s0accNKIe0uF83AyaymCW0TiySvxVOK71/NGyBkqZx9ZcD9R/yV7UbFSEuF96KKFqxlVVS/YSpCd
ppgNsCNB35aATJI18UhiGnV+o/C4mhHiBfvJ1Iv2nzBWOeJYuLq+I4Z517li1G0eFBvGsZ89crcS
a5w4LYU1/VDi49cXhIfLZ+IX4sFn01gz5Ij6vzK0o8/Bw3b1ECdmkud9svVz1K5e82WDQOxve7mY
7hzrrdQ8o7hIsj4al4QRoYnUTV1G3C0cfs7b6pB6m7Z+yynHsM+xyw04kyvK1qRIo3V6/2SZ2bcy
vAr9CwC2+JHWYn0PyPjY62bYRKSDc/fH6nomxMihu+AMZxQKWlDbhvGpXqvcFfWV8oo9gUCJafZu
AlHos9FGpou33Wv8vHEiKwC136O//VpB3jkLTiGml7HZs7XHZZq3kUBPuBDD5p1DCwXJqZ539yua
UVTRvtvM7ckOo+JvaPio01zMJB7Bxz3iGkFqNa/IYq5pOGh5dNdv+iYA+z424baOKB54ljoMcf30
UdWL5ULzXBMIJy8w62kE+xw5FLr4Dx5i7xl5hfuXU30Jr1qqpjwCNo7VL6ey5wFtP3e0fq4aI2Fw
UJkWed2tm+H6CURzdtzSZc4ON5ZLZO69zCzg8U85Vv588jZWLTitUnb3lUuJCt6+Qs5PdhUMKlvG
bblrlqZHb4o4ktXJgwm8x3ghbWSxYof877yBZklfi3k9Ww7w9gGE1Tm7Qxva6LxW3D2YNlSdEQjU
3wZ1P/qPdE5U0zG0rjCMWhLxxAfqf6Mz5vs57PBkzGubUwEp9G45/PKKFdJj3heNzJdIe1wxRm7q
Qj1q0uWJjUKtwW+HFp+w8vjEGWcvZ6tCwIo4IlGcjoDlrwjUN+bnYHTL+3Kae/1gKDGd8UFGO+oF
GzsE1IXG86JmrPYnMP0ieuFD9eC3WHeK1BS291ZIiN10cATrblRVSYEYr+cwTiokg5s9YztfkA/c
Fa4VRMce08Nt0/DQP0c2yUln9nQE+uxYiOjC0bGKz7ZZZ/DQXpqfACHCfsPaNa0nC5rXuyCXZ9AM
+8Y7InVveZBq0dzP0jGoU9HIv+KeQv3FcyrbF4bP5BvJY4NvOCrnMcXS5bKxEhBavYZjVf5BZxRt
x4Eoz4BNgm4+HFt+5B7H7v9rJ0l5lK7jrY2/XTNM5oCetr4HI5rEhaaHbiGPq1E/q1uBcgMGofsf
CQ3kARp7fm3B4L4f7WAe9ovkVS6z1hfiSZRdjUMj4lV+53bu8QKgDCjvK9TS8QVhufCyucGOilgS
GjcrNj3edq1XFykIXvwxEjrVnPAOMsnMXVMPN9HkNNXFcYWkXZNiCAw6UEykZ5bggYeygPdOp9ZX
w4eRDW+Z69aEWhKXRg1C0Nta56DdcfuIUJe0/XDdcKds7lA+Uh0nuXWXds0hAfwi72oDxD1YXvzW
l+ib+Es3U9zzkiGxuC5zv+zSd+Zzu8dMLkUUc0SEAUalELNvnClHcfUn3iDDu3mNsB1EwAAcvo6J
7k0T7p9iCtDLKUD5JO28AtYtaWx2GrdetqeO/w7fCk4FwQtMgTBfSNSL1EY+EOQezRsm7zx8gXnv
+CAUsgTXO8wTSqs0LF2/OSHHaeKjK+LOP60WZCmZXP10smOBvHZUmyfOflgI2n9F5V31Y0H9qLUp
JBq3Jhwe924S/TPvrwxvCscy6w1GCuDi1p8fqwgnbSqHakEwypfILE58lWsPznxPQtAaX5Jh6h/K
DUP7TbKROoL8hXJjGO4tRv1S1D87TtfpBnqT9QlIKhH2U2cF8XAgYq3xedrqvc06XQUym6BR/6oO
Kj+PlCWndKRHF29Qu5fPCl/A+mfUHhyZYGJr8gJxSHgaFtiu87BMEZMj9Qg/HlckHo+IfqbMDt26
Py2zv5gn7cgmxNzXbu+RIcef/wSd0BgWvOk2lmtpn2yN7vUw7yX0BJEPHOx9iV8RHGrk5ukapDCH
tQkdPmhRw3sAzrXIlW0r/JdUUTmlpbtWIo2nbXTyjkjrmzXh+ExRWxJzGuxuOHF/rZN6U0u5h/BU
tCtJhiZG66mctzfVFPFzCcXjMDog6c9sqsbr1EGYhN5ZVtiee+KbcXW0gTKHoIjGP1Ah0PZJn3js
sH6F1JAvR4BZMBc2Z8TkTpO7XrQD1YSzL2DBMBXnxOeU0dGZAP9vNqQ0gFY98lNGsMZWgIHI67Ix
MsJK60ZxtxUkP/o31HWP8TlYu/gfnANmLOCgusy9dVy9fJfd9sZbDJ2IGXM7xM4mnZPXk0VLoMLi
v47oD+WdTMymL+UYLO+84NeGvmUu8y6R8p+nve0Hua7AQTZaG5qwmOE5nFF8cmnE+J+GGrzdTqSG
8cZUl5ysVe1TupZFseeT57E/8bg/STRSP5DoSYYG8OpFApmePvdt2Ws+XMgsbFg3sJYs5fgISTUy
Hq5oXm6Y3E3MXD5N8UEWO6eelxDxkGK96WVOiUeA/mXkNMrWilj4A0Pt9rEkgf7ljY76WrtoO7fE
FInLCE59G5GUdjWxGsw3LUUq6Hgj8v/BtIr6bkQD9+lWU9wzWkpnQIbNwc0jH41rTqZVAaJJ3Up0
jo0VN9nmVViDEkPyRhUjdjgNCP2IdLDGGEVCXPZPFIWNX8TdVi9ia6wvZ+4hdrqI2+SObKzWywEq
lyBF+B7fRfWKkYTGHR8hlE2pn9dECCS6wjXnKwkKtYfoHlwdhd298tfhr039scnn1SeIgEAFPONR
LMvwtNLfkYAIIjl60VuYsOBx91B7HiXvCi2ewDdTzCExQ0XwGqBmrqFo3PU16vbxI/Qbaqc8R1Z/
NKfemrfgz39HC8XXAZFxuZ5Ipbf/8EiQHMqaYrMXRWZ9JGDCvybm7YFPj8jUNLlKZqWe6HmZEFV7
u/MdjnvPNgIP12cyIk07K/do+CVI//HycZjLJ0GE1D8u8yjMrLndXBZpx0NZ27ft3x6mbkWCPkbs
NbvxUdl5DZTWtEjkRLvHML8PeFbRxsZNcI5clrO0QncPeOSSwXwIJ/IpUtepYDT8tUzIqBDEGWkI
mvnUlHIpuOZN+BnbjsHf4nXBYxmV7EJOnXifSxG57mmW0fpci7Zsb0OEKz9htIhPZQ28yx3v1v8h
0n3OSLzropRopOo9krJezqPY8WtEZZScrcRzzQP+MHq+lmSd0VO6wtsucYjqlOFxAQ2RDR2mh0av
4ddmVmQC65zo4tRAS986mPbEcaA9xWY0UlfYGEOkf9qtfbubR23mGxcLXpKFDUsrjkOTRLewpKrj
JRz5FNYsAaLxadYNHCiZElng6Hp46MuCiAueXvut4bToT0i26HqyvGZTL00410+N2vZvB7fDzerg
qrzy5Bt2xEWO5RFVXrBjTooBrJMiTNzUH5gCbvpw9G2kKBaZc76omvIUkM0AKR/4ssxWn/nyBCJf
Ob9XtZpX6S+WOmJqDO93XXbTKSQS4kvMbBbAq0P3gqCzNwcT8MXxGJBUkHJjkrZhinB/ke0cbAeA
hA317mSRw1Y6IWqW2dpYedj2t/JcglHmrr3C8Neic3wGl2X8p92YJUEjLdAHbcLVZ9vZi+du7jzr
6GEg+Lbb1gtvfON6/837EHRAK6H9VOxNh+RexvPntUIasQjGf0YFv0+Cy47Qkqp3UkMee7KrkDJD
Js2XbViC/YjZvH+KAcC5NUgg/WMw0AOax4H6k4RdZd3MwGu/RvwJ9QFLtHjQqIhrOKDBf3KAwnnK
Ng8uwN2kKO7xHwp8ns2UPCqnbdcTvkxKeN0rI4OCZvxlORpgyu7dpMoD3Y68Ptak58fElGuZb6al
SkyR/C7PHE9MXEnnUOjL49hSHbTGTcvzFJElInq0I1UJO8ZJpGPvNLh+gH7n/whRd3WGgm1wTaUb
/u7bQK4LT1yHionBqYKJIcNlRhrowFn9baYqeay53kiH4SL5HWLvmi6iKko3t9YI/AFAwnh5RMaI
yLDeRi9usTtI3r2h6qirmKInXY2c8mpmyLO6EXcskTjo9gAuIOQO8Amll+1NMYCvuUN0tOGl0Dj1
lRekM9wL+KNtyxeGNAY5I20Hq5vimDrtgbc9tg5n6GHZoNFMUIvrCD2BN+9LWIOMSVGlYkUHfFgK
ypRuvcFu1dWOwij5l50mikgECdxHvmfukiCwaQzDT789++RxfRRyVIQvVB46/F1wghxJ7dLTxWaD
eSlN1GDDDwaBRAhD1XKQNXL0e2AHgLBSKv+9iJviSZd7cW/D1BS3vgz3KCVzwzJ5khinO+ybE263
Q+mTn7Zqu/uhfXD4sqq5eN8Qj+43DYlcP5AfgkKzHgnEAVRxIRV8rMDGnCLp7oiH5tD1/KX6S55R
FZ0IlaMscdvaLWT9IRbhxoqG8bGoRgcEPmTxyoMJqo+foerxMQVh4Z0jCxE9fvxwR804jRMchIyd
zO+7MW0oGwzO0GJQFahj6iLz9yhGvIbSme6Npp37FzwP89NWz8uz10nFMY2gXaHGr9aPyb/uJ/hH
lgtZDMjG4qaLzC1nXGH/4mnESBFuXr8gWQv+R9p59dqpbG36D31IUFCE2xkXK3klxxvk7UDOmV/f
D26p25OFJnL3ORd761jHNYEKo8Z4x/NK7eh7JEtoBEW/tuNiOoP31aa/8+wBraRUJLRMinfp3rR9
TfV3MRZLv0oq7LNkjU7jHUn77mur2SjAuadUL0FTINmHhnOXo5KSR2+kBAe3yacfzdP98Kdfttpw
QDIO+mVmZojdhOTDO0nyLg3AAN35LD0RfALVnr/GQ8jCCY2suRnNXFUpwwTGHQ06vthFTBrQ/8Q7
0VHGOlSJMVSdc+5E+j1V2SbDjZs094esTdDkkKiWb41jd/WuaPWKhYD8xyOd4HNiGoSP9ePkhaWz
84FVyX2tZXMXt09cc1R8Lfpi1lE5nUoKLe0TP3V4qTicAPMrpUMG1ZR6c5xoN0BPydll8rokFc7U
mOpPIJ+o/iSJXfyonc6qdppv2hwVSUvnBiIONCNG1aAE9GdzhH2ke2l4rtQBpQ9QHKw7yAbp9aOY
nPCNVL8pH5mICcxQYbbeUSslZxrJf0rnfovamqSlLP2jGvcQYfi/duUR/DHcgsiaQOHRzwjkn3dL
zxXpIxKvoB2s6FB1fROdapC2AResoHsUolNniIAdPEyTrtivvmeMb+m8GElPRNxyi9wx31QUIOAN
ZBHf+ZWd6BB2nPpLR9FzOKf02D+mHAjYqWXYwvqUnXKOhrb/1oCG/gUxwbg3lNQAbWTZnr33DUTU
t3SyqRCci3xwoRPJ26rCcnFHYwuqiInIivnKPV9+00iIftZQaBI2oTkioUn7pvVqikQvjl3VmZBu
OJD3NU1GLiCKrjzzZ0G8q/uB5ptEmIV60OksSk+20Y7fEqsnsz11geMfBDfg9BtJWftIi++c0tEr
4maud4p+g6Cwve30jjySYpeSuMSSzneqZyKhCV8L5vMBOjT9Ekmvv0FiU1+HWiQ/FObJ1zod8ofA
8Me5bcRjB5XemP2gUV+dO5Q10mUOELtfQapgZkf9xRx2I+fXncNMH+8SI02elDiK5X5CFxztpIXU
4AtkDJ9uN3yI6U4Dz0zefuKmyDlDsfnQDEX/MkTR1LzklOvom3Kq5lNKThJpKD6wX1BY9PYZ+Zhe
ogLK2CkxhbTkriy5eN70aq7U3yiMq9le9GFZ3JPXyG9z4qvpXCGLEcdA9RVaGpBwAelJh+CZOER8
03yP6DObkI2g2W7QwE1qVDbgdHB+2JXUlXLSynoRnafJGekoyxKC58JUHeZckBmEyWyAwynlCscu
kNda8QGZa/xIM00V3fdFIpECqSmiq9jXM9TCkeEfJbnkghCym+ugJRTGZyhotK5LLbQzF5WMqe/R
ZXnfIXD50VPRyio6YYUhsmMlnB5Rpi3KRwycy3KnhSq/mkYbIW6FjfwblbadnBMtTYJbEqQ5cRv2
RB2qrHpUvzR2ofzkNp7xdvvceh7N1EB6OUaVuQMb2YavJdKvk+4PY3tMxMCNfxJdjQBW9/ITqrro
SYN0BCoqz4vpMSxLHdtZWm0wgEN966eP/4My0FSasOld0+6CW/CchfXQidBzdpM1Dtrhf4SnVwai
2NSdvA6nLC3NigzkjpElxx4q8HBCha7m/FUTooQ8Ksabohoz65i0nFhjy4ejcSLuN+ieKyBRkwAH
vCZ0V+4o85//7f6iGSOFnqJ1AUare03mOroQ9LuCe+YWHHoGbS5AnEBCyLGaoCj574J5Gc20UDp6
WrcFk3DwgB4dQ1PYjyNwmD0ZIuub4k3cJxziQGraaM9yonEaASN9g765Boq0dKzjKQtZ2DItkKAK
U5p0mdq6tTU1pxYeJpjssDtfh26uMDBNCzicLfTZ1UFfQDcVnzTuyDXEbb3qlQ/of9ZRmM+1RcUl
f8AlqkxoyL4+qLb6lgHga+iZMQ9aeppktED2HklHt+867QkZg302hKbsDQoyJ6IuyEXoa45pbU6H
oo/LHeamzr7o8y1T3rWpBbbr//yQmUn619SCtlRZlclL7tIU+h4yK9vWwjvaRbv768+8+jmRa2AI
NYPd3xFezcFMLKNqXZP68Vm3dflogo3bYFavjmIZFm9L1xG2LT5nhz6l1VCIugJ3VrJThrzJ+0oe
rz/L6qT5a5QFGVtvfBMV1tC6BU3RLg4V/tGmOvQZEld2G1UIKYn5uo31sPKpsPxRMTHVVAtf4cWj
YSDvkGg0WteCh3iUxdg8tnHvAW+j7e/68628RbSgqGpM5ErQ6hcA9BbYEnqQqHUxqhP0zzamfUIq
SfH8X8cRzAZVx/1GA0W73GyCjO0cEQuzL6r1x3wSSEWnwd+YE++5uoxCGKkbFj2S74izwBrRhUtm
ngdu8WTnpfjoOYMy3E5hJFzygJ7YsGafv//lJoofFZaS7F0WAPnlXBdYnVjwiGqXEKH9FEiuGUqU
xMchM32QyjPrPzZz6G+eEBvg2z/+AYuxLdjBjglz3LCxxVmsaKouNIKFk9t0iqm5MUJf0EuG4nAB
LjKRu52F7tCtWuKxG6oCZsk1RZO3bUt3wilWnZJ7lUdPMTV6uC0yscZ0T0uEJ28y2mkREaRwQKm0
2o5/m1qSKnyBvHuX0JKfHrGDQiGbwjxBKZhMxptVTXqxsX2+n55QrjkYDBQzBt41C6t5zUnyMAzF
6AZ2bL4BikLHMAXq8/XJ+X69zaPM84UdGnOkxXqrYiU2qGmMlKrADARK39BcGAi3L6b6fH2o1Qdy
TMd2DBCKYJkuv5lKq+pk+xZD4Zd9jA0ys7N0cGNVrz0QJhc4yOmmYZJovxwFgJRTVY6BySBiov1Y
S9AHE5c6eha23AZXFgCZTZXcKrcei6rc5VBomzP6Fu3B9bkg5bsk7eFDtf2MNAJgKIJ7MKvB995p
kd2KRBmDjY1l/vsXi8BmeM2waFmlLrDYwMimRmlrlINLukQhhZhSr817ZHpkHO7KUo0Opp5vmZCv
vF+bDKDEqYxtBufmy4cuvCKMrKYa3UgJsfQw++RoVW1/1MHe/PunZKjZJ8HAwQMjycuhfDMCIh8z
NyNj+GKIoaW7i1qvqRvpxkirb/KvkRaTpikVEDJtOroNQegL2i3zMXPykdYY0bkllBNqsrZ5ur4e
Vgd1qCbqGOmoRByXj0c/HBdom4aOGvHGf6wY/0dacHmxM6E9pForvo9UXv+7Puja5zM48wxeqmGr
S144bWs+RZ24d316XG7LlB4rxaDjgRR1tfFS14ayTWGgxXM0AZHw8vlgT3NF7YvB7Q2g4L1R0nwU
dr/aoXc2TqKVN4l4QpWUPTgL8KC6HKkcjTzrNLN3o7prnqCI6qcR85CPlHbLe9vzkS+G6o/rL3J1
TKyC6DnjDESZeTlmOJJR1ObyaIcsOKXqWyd3CYj5QzgAToIRoIL/GVGTGzfXB35/0Ouaxnlg45dt
zgYflwOjhctiuEglh54MaJ+m2J7ggfEzT9v8lw6kxN/4ju/3bQY0VMk5i9GHufTyqVh4fSDqEpa9
UnNnhCWXxmG98Q3XRyGkJXgW7N2L2aLVGXTHoSndNB+QjzjI9p+dyBQbD/N+UvIweNHaHK3i/WfT
SJ0anddUbtXDM0O9U09nk3xifwigF/++/qlWBjPn0xtXLpC+0l58Kqpbo1WGQeMC3FHuGuwHT8Hg
pY+jWmwZLs1T/PIs0EFwEg2Z2myqsHTmcnopKSh4tVsUddn8hNfMLUq0Y/IIoBDVdEfxsbulycd7
wsEo4aarcdRff9yVTwgEieXH2Y4Z3PJaAgFy8mJSqq70gvZebVrkLvQbfbo+ytpLJVpxuM3hHySX
p54dTjn2UnnrBqkITt6UfqdzNz1aBmrj6yOtrLR5bWP2bXF5FcvnobjQB9pgVa4ZTeq5HWw/IocN
DJqac9eeQa42/245zZ0QI1+VKxBH3/JMKHLMFHTQBK5aKcMTpwFUIXNy7gSNuafrT/cngFxMGQ5w
zh2W9KxfnXe4v27FdPoF6GCAIhn0fqa3s2FdRcWc9pwdXRXGbS2r/Betsf13zAjEkX1QfRNgvjf2
s5XvyYTBE4WfQNy2PJFQNg+iFLNuAU3vG+xaypR2WCs3Y4q8/vozr3xRRwc4zHaGKxLH4OUjW1aa
mG0Ytm6IuutO6Qv50SvblIa/mkQRGEg8Yg7/OqSBgJyt00CggpHQYg9AqZNlSRjVLhYTkBykeaT2
Wh9UsOf7rKdj/fpw79cgw2HCiLmKShnRWkQyU0+6K2jsyg20oHUBXuRnhWfdGOX9N2MUwt7ZsEwl
V7d4jwm6YsPrvcoNG2d6BLdjnxPfQVw9o16uP9ByKL6Uapnk6jh5TFyzFueCUhqQ+1uFAnrVlbd1
rtcoVa385MvwXwOWP0Ox2HUb5qDzzrKRAgwqsipRXZxEshuCli80DvZzV5a/8f6WX2k50jxP/1p6
GgCHOG5yDCqCoj/1rWceDAV8x/VXtzwT5lFooVG5pmvcupb3ky4aNU6KVnM1ohGIq9L8pOuO5RKz
W8eu0aIjVEjnAc+U+jjAONxYbCsPiVOXztrWiFO4il0+ZIxVMt5FICMFoovbTLHbm3BuNrj+kMsl
zUMSDlkIXmh0tEnkXI4CzMs0QnYWN4slvekpfaghGE98ZEJU3djB/KOzzzze/45RBHOSNpzL8dpJ
IRryFNWlMKh2+3SKoy9VZcGju/5cK/OeN0ccZKOSUd+dBB1qn1HJTEH3Ch6udE1HE4ylhkQuPTbw
DTaGW/lYKE95gaTDHNrBFoeBzEt04/QfcG2WNCGVUXTPx7Xc6w+lz2/n7zOHt8dGz7VDqBZGeMuN
QzRmxGUWFR4rvnY+hXkWkOAw8vqtLBQ0YDbubiE5FT84ZUY94n5RCsFxO0HJRL/aib3ihxrAE7u1
wpPvqNUNc1ur95XtoHAup2DEBYFtlbZ06nnPeZU1ygGgjvk0odUhdZMounEy+zh0vgJmHqGhFKJD
f00/gaAohtHJ7eCpcbuHIJMFe1x6VLTjKD7HjfN37QPbOLVpKjUPi4TF5UQafAF3BmqpG6h25E70
G+4iJclJJtBsdv21r6wR0qa8dqzcV1JJUQTIAp78BDYr6D5bONi4tKP1h9Zoi1/D2H27Ptx8xiw+
sk7pQGehzPmR5YXBrvo2m1SGw6YPrtDkp78xmrQ/+jhV7IHfig+wPXB+TvEruT7yn+Dv3dCSqwo3
FtKgy9M2TfyoLkvkVuR2fXlXZEb4BT2E89Iptpy9Vm2YdkHrf5hapfwi0rY8oes330ovF597SAgf
OlKGx+u/auVL/8n/olDnpbxL16eDpvlhbGCDSoP2jV819S3cj/wjCrpo4wWsD0Vpi+qrOef1LieV
Y0ygDBSTL92oMCPzCrWODLOHXEFg8v/wVHOWXpAEYn9fHMxpJ0p81TktAZnQuwQkuzkkShC80HHe
PF0fa2UC6/P9ySTFbWA0vXisciQEiWp7ctEHTPEnn9ju44CY4KFNgAL9EGJUNg6v1RHpZJwzTzr/
WIwYKGnoa3E2uVpfWPTYg5RE9YbTS+uTh038LWfqZTqBjZFzUpdUCYja3t3f6k4prDJuRjcOfHEY
BF2PXYGSCnlGilLU/6E6uvmPkfefMZmTbMREPJQfF5MlQMeZ+pINOLPyF8Qh9HMiAT7nfRL+fw41
Hz9/BTxNTv3a7+zRnYQdhccM84HnNEYbtFMSVYwbU3P1ZUqsZS1Tx9NwGROACjbtABmI69S9dtcD
+D+3RpL8nsXzN/5UFJ/g4hYbc3Rt6Qm6uAxq2JSVlkfbLMor+pZspaTp6HEAMHhuiioEh0QP9/Xl
sLbBkra3GcywTWu5yqO6os87cwba9AVFCj8vb2hT1GiXjCF/9UQ/2GLhUooAdyNLszXyvGz+/o7A
TyNlzHhIlIn7MrVQPzkjUNEhc26MQWt/dkGNpqAy82xjaG1t7LmGy2LD2tZeHiulLDoK8DFftauq
nJO88ToUjWPYHcAER/Yeq5FgOGRci/q9icTYHelrjUDwe84tHC1b26k0AAR7OzN8ENd0R0NXGwfP
3lWyrDErmkRPX3QP9+d4/YOtzQ2yQAQ/1CWMd5F4GqSeNoI7c8vETk69o1gH0AEJ0aNqb8z9tY2L
gEIVxHHsW8v7ktqBeDb6aXK7qhxPfh7UN9jl5AfVH6f7IMjH8/VHW1troAIpAxLkS1K9lzMCObDu
+8Bf3c7xHHEyWr19QNvi+U+dngvbTb2ZKqHFdfNyfeA/9aLlWY9ihPYDjnoi5cXIps85pwK4cHNl
EAVsidD4Xjm4wLiNVdrV2UAHYZ9w6orDY1/FAXSDkvYXdJaD/NKDTcg+0HUSC9DyIe1MXm709qEY
Q1DxNniB+FTT+63e5GUXfUwhoc2sHK9oaeAIKv8WDf70MSo7FY3SKE0kpKjXjG+NTzv2np6k5sfU
TBO8CBuJ0IHumfJt7CMLRbNdDqjyW4h3d1BzdHyDrr+YlRlAthZGmMNpQpS92NaHKKtNenYHQvl2
xpgVWqLcRXHQf0NuGyWnum3D8vTvY2oWKTLy/KT8l3FXgadE0DUKGfic3vpDWWQj046d4Yjg1dNo
Vu1Ievy/jEkF2pCOTkp3EYBUPtnhoWLM0bA8PoKGoLlhbzhJZRheO9XZmHDzGbWYbwguOCpVnfQ7
dY3LmQ6gUO88IPSun+LdsPMabGz2EnD3lnBmZUkZ5KYlVyTTJC5YfEAHQiyNZ+ngGtAeAggTqqbA
9klxK4XVGoP5D6bpPqrH6Pv1N7qyTRkGiGXiZ/5BUfjyCac+qk1VUtsTYMaxhzDD0Tli2aN3x05I
sVG+XJunzFFNGhq4G/Jxl6MZ6QCzlkYqt2ymFrZRAwjUCBUxHKxmgldiAjDf2IdXjhBKGJIpyuWV
JM9iyth54Dd6UE4okqBqPjTx3B5sBrGJ5DH9birKg5VZ+rDP7MbbOLPn2bGcPZRL5/Bfk3gCL4aG
hpapNddTlz2lvGHzT45pg0Cvso3IxVHWuDGxrTpkVaRMu6Irq423vfZtTYfLNUYFOrm7xewlBZwS
nGvsCk32bGMl5GJ48N+EC8v5+iTS1kayYIjPuR+H+Gv+879ihFiDqpX5Jd+VMEl8CCJJUpXGAyU7
QOmhIrJzprR40K2W3mA8X7JvZV1mN4i07E9qmumoEOls/I9VUJq3IbqVxgWtTB7p+u9cWc4cV7iG
GIIoivTY5c9Eo9JYTjpMrhHQuynaBhJ4TRfyxijzYl18d/pl6K4nr0iWexm1KELDQRAspKtx6idn
r0vb4g7ZtX/b4g9Eo3LXVzp9NVp0Z2HECe3Jz6av5HFz3EmHmNYWBPTZWbVCRP8WDcU/axVlNyRl
oWNyMgmr2UMUg+YHr4cWE66YWH156Ui7R+Q4kfWfqdRAbUFCq+KO+2Ey3th1iemyaVhxD8g0taAE
F83IRwrjAgB/w2Z9341j9N9gBMWzEfr+b1GYaXPwes2ne9fDgG2PWSlGNZDyq1sdKp1/SBVzzHDI
6cWtrtZp9vX6m3wnJ+S6YpK91+abILXI5SUwARgLLMGXXKPbUPwgKij6Xy2wn8/0Vwf1k2rUBnfe
sDP7u7IdIIZmfJhgTyJt/G0hEk83DqCViU5Gn6VEfo6gdFlNsDUAl0mpGa6eo3rf+VL7yC3feMJ7
cHi9/vAreyV3QupdNvdRHn3e2P5aU6pTZX1eSLw1FfYWUG5NCUonsvAY9hv6Rl8oMwT/fqEhjUIO
EhkNQy43S38KRQj6X4cGkZrmDWGDE556gQfNl9HQrK1q27zeFgvFRhUkAejNN/1lCBHUI8XFSdPd
VKeHW6dr4VyZWABAXk8/I9/uT6laPF9/rSvnAfOJ5LFpUMvQlmIhro5W12SBQVXbQn8K6EhgLW6n
/VNVOkTPZUeayp/iO1qg/S3B88oGhCE9YkekO2zJzuKb9ulEzz1+i6hSIXTT6gQ+C6T6v29zHOQo
A6mU0kiyVMr1Id4p8ZiZbtzKHm9KC5vtQNvyu19ZCvasCJolm5Twl1nxqJGOZxCQuQP4+4MDywur
tUY56jmVw+vf7F3dkn2AO6AEVeU4Gm9vfq9/rQV0+HTuYtHsVp1Fd7mZynvDbsJjqMjpxhqtkUxx
2nwx2k4/BIodHSZ8Tzbe6sp6nBUnfDkSt/ySxW8w6UGAKRVZrqTt6HMSyQaoueadcruXn/EJ97cK
w2tPjajYmPN6AnGsPf+iv57arhOzoNnHnKPdDEN7SbvMlNGi6cjiQC0J374Re5y4H6Cw+mGPOeNk
bWx4q09tE+UTIvJjlsslHtVxCBLVAs3pGKeYrtw9bjnwqpAUHHLdirau/CtLxFFJWgv2/Fm/vdBA
0viemJHXWi49T5ENIMSJIdUa2aGxsTaxCmO2vbbDF4QPgKNstcbWnnz/KKNq15HyPcCft88hDJpP
1yfh2g8j72ngIyWgxKiL4EHLQdD3qiJZu7bxYhHi7mTb+RvPv7Il8qb/7yiLHUICSMIMPcTuIgb1
yrH3DV968Xnoje8dAODbum/0jTD1T6FnsQ1z0FCxprJLI42zmNmg6QnZbU7ZokpbZVdYSlud8mwo
sEPBEXjXYONCn04CNOBDBs+CXqUCwNCDiGAK38dq030F1jre4HLjdV/DRDHwexAZAJ4RUgqQEJRa
IBZp1/X3Vd/HL57Z42YUi87ckx+du+WVZPhEDUfBAdH3a4k7n6ytQ4hi5RzEDQw2HetfOg7B+GMZ
U0Wad8CZRHovtjegS8r1Oa/oI8X3D3UP2wHIrjS2SrirC1In1Uc/Kg0OqiEuF6QFHAuOdG2SCstH
5xRFBG/nqrTU4EaL8Xzd1ZXhKDttDK0bzWxHAAwC9SsNWYFnnq9Px5Xtdy7tMBtpIUGMvVgnTthq
s+uL6U5UGo6R6WOPFgnMvZxU3dgDVo5MhiIzPkvN54rh5WPHMqbNyBacWn4Y/IzpcYJbXOBP6Ffj
A41vw00Lh+CWkr7cCqX5m5czc1Y1kD5jU6D4uhg5Bf0ZjZPp1hPwt0yKbm8M4VatbO1VUgPllkiU
he3XYv6DXxzj0Lak208DZom+lrKzRfpnQLUf//2jsbPR0mAjlyKCvHwe3DLwiNFTTmYHv+c4DvPv
SG71h7BBTnF9qLWNhFwxhtJzsEoh8HIoJYMwWBTMj3Sw9FtfKuWbmabiPuTSfS8GcOuWWW3EVmsv
0uF2RX6GxcEWeDmmHwFdi3AjdS3db62jQhCW7kPZFUf4KtHG5WB9MO4FqLEJWsViMRqVU6bY90g3
xM2cnSGf+eVadAPiydhYAO+H4tqqEjDSkEd4rC+m4RiGMjY6NmVHJNNdWY3gqj05vRZTsJXLnV/R
5Yyfb8g6phQkdAk1FkPBe4jZVIV0JX32dEdzyKdAD0/XJ4f5fklr8zaGRncWnr1L3jld4AWijXS3
92XpnAeqFuJZtnkf3GH8nCXY8jnt3TyvfmbYVEAv5lgFFlbHb1gYqm+Oga5wX6VRCbZKiwRlc3Bt
FthXvNTwWqgbrTpEXmN/GiyT3nMtENnvid6G165An3/yctMgQzl43g8zoZdxp8jA/0inWJ7e29DQ
7F3Uknvc0WShaHu788wfSRtL/RwCCfxhSVgLULIV+QunXv1HhXHfB3xV7f8a6Lr5nitsN9KXLgqM
D0urPgdO0Vpv9JqR4oqnqexe6iGJsrsYh4bnKZN9fPK6YvqJg2KV3ng58P7D2CMJAqdZiree7ng0
SCUq3z3Krkw7kZPD+cVIsl7f+WACfiSxF3THfIwaSCEEzA9xoZiY6KVlo97iwwgTUFNTdddaM049
MfXW3DjGVy7LFN45wq35wkiGY7EgwkZVcU2IdZcoGIdGMFeO/59aBpyGGFRrxkNX6D06ijjC0DIw
nQQep7D6J44s7fNkF061ETH9CYkXkxnhDNdIjcmsWcvrZNd0PbRIlcJEGrzauDGD+YgAksGzHqoH
e7SaI/7OoC8iSle5YjiHwAgikEO6To1JAR5EVvnt+tTX5tew/FEkyunM4i5BAXaxB09pDlYyyYVr
JGMbgw2xlew+zOBxMNsc/7M1oWG5GbIQIksN+Dzap446Kbf05jTJbVqkQ3QywhSPyo0fNu/Iyx9G
UZlAH5E3qcrFD6P8hc50zMFVBXneQSXziuiYjH3pPIyO2n6fFCced10d2/kenKOKHwCFLLxWDHzE
Pom0GdQbBdaTftBxyi3AQjTNd8rz44ci1Lqf13/tyj4l0PXYs6qa6GN5G5KYe2KJWukUy1P1Ncax
dNiPOiDHjbfivH8pJOBRFiP9ZTRzcYx1LY1YdqDqrtpnztek8zFwQMT5QSdUhW2DXU0K4rkHQDTU
CdCjEisFbUMY8P4o5XRB9Q98hPQhWkF+41/3MIXebzBBJXsy//LKJ7WhxaYC3AjEeB+07ejcJMgi
N64Ca6+Yg4CqDuJ4Df3z5bBhAcWpbiaSX1MnsOBNo1suDmJjka6cbcLQkQNgsKVTx168YC+hk5+e
FMOlCoBNPNQU50frFP6zgUI6Ov3zrOGiQShJQpres+UWRVTfDRlQbDcvUumOGII8T03kb+S9V14c
l0eLHC+1V8QOi0cqezuLIOjqLmGlf+upIG5o5iofrz/L/LcslivKDdR6wiHVy43g8vNkU2N5el/2
bhZ6nvPb6YUZH+grMKBf1izAh4ya9caYKzPRoJeBRmOCg/f18GwyB9vKaf/SSr3+1quzOgXcyM4C
s3MoYAfejzlOftcfVJ+fZPGkGBVIkh/0n5Cwm9foX/O/1rGtDge9c7sYS5OHVJRo5UDzUztBzlQ9
8XpwssJqtJkBsj41bohf8ujLOihmSDy9OX0R4BwSpmmkHXyIiv6Hge7ij304UeeahRoPVlJm+BbE
QaG9BT4hzw4x/uy5HLPhftcxV4m/FhxV35Um0PKbmA2jRsglQuvUJzGg2JTo2n9J7C41d0G+3Zy5
9u6ZU+gySf+ofPnLt2AFjm4ZZdO4UaSPrx6GLhiFABZEztKI00D+GmsUrexfrr/9lWk2l+ZQ61Of
o+92Xr9/vfwgKwG4GejXNZqonhIf+jlcIGtPy6v9zGbVbGy4866y/NjkKKlFcsGdm0QvxyMF1hJA
IyTHVlU+95lW/wDcFeyhJgAerZrpB0Kbcg/9KduYZyvLlrsle5Dk6sCbXkwzWYi68CpqoK1Rg0ED
MnaWvhzO19+ntvJCGYFVNO8OMMMWEXY52VFfFiY9amELsqSRnlrfmJEmXLPoTZ8Jm8fTDrMiRTkk
YIimO1kzJ15bTEjjHY7KXvOz8jEIOLHRdcDNRCXQ/eRK/1FgR21s/N6VacduSV1t7l1631CEvQje
xVVEEQ/cA+Vhs3gakwT4ftfocbsLKy9x86FJnMP197Q2Lls0egIkz0IsRSVFpAOOAfLvKrlV3CRt
Ez4bVY4ncBdrHzgma4CsVfjp+qAr3+ZPbpzM39weuazvd90AUX3uH9TtqYCQqOLuZHf2cWjzTx4e
U+714VZmHD5/FGc5X1Wq0oslXWWxanRYV7p13YL+sDoHGwajSLbkGWuhOTXYOdqkycBho7hcVJMs
KQdiYulKtNDToff18HtGhmlG+2YjtshBZbga/N4OqUYcvqrw1sW5M0qJ8bkwxu/Xn3vl21qENDqf
ieAN8eHlzxm8TIEnq9ZuiMUmdt5JaD0XzONz04r8LgYzJo5aEuT/nmiZI0WWhT5/23f1nimO1ZCS
BB2FHSBwz8M9MYn9+qYjLDhef8SVuBH0MvkP7rYkWpZXj9EZuauGRe3mU6DtpW9qu7JSnb0ahc1p
0AvvrHlqcwpZS6cAM72368OvpAo1JhXVJPZSchRLQUc0oW0PRdG4oDMm7yCsFiRRhk3BUwismi51
CxAWSiVm+1EPE4Msa6T5n9UA8u/Gjr4S4VnEkESw9AuiRljsqwO3bFCPdO4McTseTDQ65s5QhrY6
1F1ebdXYV5YwOzgdDKwrpGjLY5L7LtKtpqa3q89R7DVBe8M1q905eOgcQORnG9fetaez2CBJZvC1
iZQv53KAM1uhO1HjAmqmabusdLyEhmz0v+LJUYsP17/ryulIUZbrGQcVU2s5GgX9Aopi1dBN1jb7
VtGA8kstd9tIU07WACF40Cz5XEKD2tiPpeBBLg9m0i1z2MxjzjXaxWdE3hJ5eUIDER1+MUu1I1TH
6KFNpx1pDJUSGK0jj1Ni969OFGCkmBv2+Bn4t9If0PB5ZNlt2zOP/jTZNiToQsUyyvZ6AHp9U2Py
MJVDuBvxUNAO0KCK6lj3CfC62kcsc7bjfJgp6hNEUF/3tN+pg/cMTEd/tHaWV1ivWlEryW6CZfbo
tZr8HVuaEpzkQNXA1cmZvOW+Bwm4q7IWoUfdvjo9AIqTQ6MGGMBGKjofb8ScsrN6p4P6Z8aIeTEj
O0i6EqHrBF7/Ow8A3Lk07TXWHt8XmR0qWJPeXjNDnOJ2MgW6vPfLwJQb0+x92MB2xZ2c7YQ6GLqO
RbjPMP1I57XnZm0Ty51wkpQSFUzL3yNMfe2HQ3aL9zFqtosOX4Q3MDVGZTfJWlGOVWaIpx4C4idB
tum30ed9ehisDgflqVeq8/VJ+m7v46cyS7iZc6rNQc7lknBKowLwVHkuTr92uS8wQzMOdhECUiiI
8s1dQyLOolIwDfTSmH6gftRCYpyNfefd6Tr/DJu5Cp5GY+NZnDIkfmKpxBVIFt0Z91yPkiegjcXG
LfndfvNnFIcoheZEqnKL+JiEl1WHZqi4YxHiZycVJ3gBig5vMcd5S5x8qL0bm/vKkJQy2OVMolQY
IIuV6GN1zOnSeK4emxgIVwo49xpnZNDsSei8grWzPl7/ou82ORNV4NwsiwqRe7pcfNFa81pWOx5n
Vds+ASXujo0OY5BOpfTm+kh/ShAX2wz6WuKUucuTBj7q3ZeTR8alF9MtpLj9YCoPRuAk1gylh88W
wm8Epy0mbVeLiB4t4OLwM+JIC//rSyvCBz4rqu+6p4MMbPTS+eWZcHc5a0ztQca9fMJTfuh3NVIB
bT9p4Cx3QG/V+lR1uDrdjgALMSBG1y1/abWaW3vh95i5ql7hOzeFHKqXlpg9/CPgxuE3FsVHGda+
uaOrbpY+0TOSHbsO59Pd4LUN1icdXFwxKMYbfp5KuKsKJ3tSIoXMgJY2085syDm+zMrBu4yEHFrE
zjDzB4FcuHnmVpthhtpG6UQ3GSaRO+KxiSBYLRX05E7s7KoU9gyOl8D0+F9KzExJiZE29DM/PjtN
KpPnsFd0PO/yEcEZDWsDjsl6gX4LWDOCqqwv2g+l2lRAiXLLui8ptX9sUWS+tpFiVjslULqHMCkL
fzel9HTspwHD2Dx17FddD0x/RxXewgmpCD7ZtBcBf58GyzuA3SmNU0DCBw9P2swmWiOnocQKvFOH
gxPnMP8b3ku3m/wRL88y8wJcTwNudowDoPGgN13UHlo4xAmSqsmRu3jIEx/sIVBHDBOL7KsyRHAz
jaiPPl2fgu+iU/quSbTZyKsQtL0rx3UVLcwZ2TiX25R/bPD8+JJUanxSU+Dj8SCH0xhiMnR90PcB
2zwq0mkcWRBb0EVyOe+hNcQjBw1iC27jpIJpG9AOpYGjyg5NUIXFgF75v0hN++TvcxqH/R0Q/DG5
syOsBjZewfv1fvlj5q31r0s/uTo+jkIhjeyHf8iooxzBkovjoNrexoOvvG2kiqSwQNJwGzDmze6v
oaABs7B6MV8/sI8L7VG9bWUeYNYUT7ihsVAeGr2XG0fUygPqpM6oDqB3ns+cy1Hx4GrCNkWj07Ft
nj1TLeFPYynY9f6X6x92ZSS6ackH8h+ecimjCxsTj9Go09zWxyS3bGT0gjeqilxQBhtDzT/6YuvE
JoeXCKEC0S0pwfmn/PUqEwyZi074jlsI5WXitd5qff2GyY9T4xzkbx0Ka8P9IVlaTFkAAItDATeq
HIRY5GBhRVg3Yc64J5jQ9k7k6cDM/hdn57HcNrKF4SdCFXLYAiApKlmybNnWBiXbY+TUaAANPP39
4NWIYok1dzeLsZrd6HDCH1Yn+o8ryfQgef4FlSG7E5w8e3MvAFzoa3A0ME36mkwy6UIPB4jvXbNq
l4j572KYbTDqQPRaeI0gWL1dS5BcqVMRDR+dMs+Tq8bEUzCqMOXY9aaLc+y64N4WTnXQp9ySWfVp
GNfmQh353AJv6SPEVtCJRnDyG1YT6Vgj97yjPxjLXQoKqzpMg2H2OxOnmpuOK/RCZPEeSM20CZo2
KDXAYaj5J9Pm9q7LtguOuOW5GG8bQ7XGljUkyGPrnjfFdZ4hP2xARQlH7Hqs2JBT8ntoZhMKDPDi
G6Tj0q9dns1D6HQD3hjYgcpLBY3t/jnd6ZsUBC0pewOXnxxfzV95fpBdO/Ze1nwxke/5x5uQu/7v
G45ohFSSCjM115MAMjApco9mGRxF06uXrt7U1BP868N0zrqvH491bkbURJAcA64PZOLkMLVWMCcr
2CjUBXHiIyYeb/IuNy9cttuOOV23jc6GOhZqOfy5t5+X6A41ZNoe1IHmElX3tT5gddWFCa5cF07r
uQPk0z2Cbk5Th1zg7VDYvq1+heLFEdlyRNo9Z7K+d7zbj+NYJ98qr6N/n2D+Q+iaKAu3k6L1L5Ey
zx0gejiIL4HiBid6sqjYg9mVLBb/uKwryktr4fZeWHUDGtUVBrvIRGA2dmHeZz4kFSZOLSmBvYkF
vZ33UlGxlqDlj6Q0ftygnn9loS1w/Hi7/O35nXxJMiziFC4nULbmyfLawkCGX0/9I7ZeKXZ07TrM
Ykd8UTzVMujlrgA268fG0A8y9hs363arMVfigX4VllOk0W0fIaKvOS8iG+yHMSkzLwR6mKYosa9y
uQ+a2c3uEwzhv8vWQUwKC2eJtGbgpb8n266JsbVm3adrBgZUd1LzYCeaZ0Rj2dDVbgbDqo4I6ybP
svGK3/5Ylk867ox+nOjO4l+Z9lg50Sz66UX3lgELcXuef80SQsKFPPDMpsebY0M7E1k5NE/efhF9
nnxYB21w9HwhDjgGDPtmwjCklUgdffxZ3gUzgNb/qtSQpwNnPM3MmmrJhKuZwXEh1saA0grCYUMU
GFq9HhyzJmVCBPrCNfUe5rCNCpsa2AW4Vft0y7VdU3a4w3Bpy1nbk5c3pAPAv59aXJivc0LJFE/j
ab1TU+98WoeyvsObWPsk3bI4ulDm1lDCDntBgX3NLuRzZ44DGrDUxoAQQ5o73ac8XA5WH9QCTM1t
fyXgpR+XVF3iAp5dd9IJWhQ0kd8Fz4U1eBJnvoBmgbke6aUYQBSqzBa3XtIjWlxoQ/urL0oMrj/+
4GduOUKR7YEgIQBOdvJE0HkRnSim5DhlE82ZQAbxqlAFWRCSxGqr1a+lqoKdNFLsj5rsEoHh3PAU
OQgu2eCQfE+29jqkS5kWWkBw6SCaLHG7RQ+3vqrE2F1XyqhuRVCPuJbN5h5levMCMOHc8JCiHdDZ
BtzBv22HfwWc0B+LyuhzIkDfF89A2KxPDsQUlh5z4Rx9vbhHeCokgZzxONQvSWi+r4mx8aHn0A3d
1GpYhbcnm/kuftJUydHGzIVgUA3NQ+FX9HgRgjNxdzc1XPAK0f9ToLLCxiu9H/3m1lEA4zUOmrVa
6kqWXvaSJDZBCtId6YNSPZK+H2+Tc1cQ+peo5UGR5iScfKdFlB5eBYSuTS76F2UW+HT5BfgjLI7T
+cIjf+bIbVJuQKn/UoROX14vVQrTUtIAc+6QG/Sk88fFz+fHx1M687aSPwHAsyDe8dadrH2TGZWu
aS0PULm6V4Gqja/ZIuVeT3BbjHCavVAAPTcri4iFBjDdwHfRf2lJaF5YER3nskkO1GWxPcUTTFzk
EppsmpOXldCS4P8vyhrqwdtNtZqLY6Fz6x8bQ8LxrYzFpXNijNaL5kutfQqSZfpJU6zOQiqC8tWs
clujHmsj9YMBZYf1apdfkpw6s4He/KjtR//rpOVp7pmq7f1jNYplv+Z98mhicLbr9WS9EMC8r0Rs
YkkIlPOSQVIiuHg7Vm81nmg7+nLKTsbDnOXU3dsSDEsbdFc1t81mPWohD2XnkcwURaqxqcoLm/js
hNFAQZSJqggP29sf0eFsU9LrIMKHDXdnu9gRY66cXOOffQmMem4oeteUGuHvERef3OENMrSLU7Oz
WlumfwY5jbtkUPIZOawvH5+ZM3uYjbsJdfjGdmOfXAOGQyUtxynxONDSx+kybT+vWN1f6BGdOZmM
QUoOLe9MeXj1nWaBUe0f8StZn/VMFldzkM4POUudRmUwXhL4PfMMkE1wrSGMYELFP4lFZVFLL9Ub
Grlo4WLNhefLS6WwSvyeGXUAlKINstdVVONnVUHoi6agoib58dKe27VIGsMT2BTFaO6e/AijGDwo
vbN3nDNrfkkdOqxCwOII/cnCEyohBcAjPbCalYaEEDd2Y63XC80p+8L58dmZJ/fHhsraJAr/ytyc
/JAF9rBnj/rGGaX8icSNFRoAfHeFkS1x3VXyEaFgLUK7vr3wHL9v85PjEKhtbSLiQCpAbw+Nh8CH
N6e9e/S9zlt3thrsfY8Mjo9Rl2lNty1+nDjca31+1eIr+SUDQvalCLz1Hi/T5NIRPhOUBaTmpM9c
IhuD4u2vSUixMpAiztGsxRBmCd8nxNApi93cDfZGJzrMHcT6+vFGOHPGNjmjreGMLCwx/9tRKekq
6PZQHOrRfenXvrnxyuqSDPqZKwNgH3RzYEpgnU/fc9LKSq8HpiZzMV7Xuur1sFnG5ecKSKfffTyj
s4MB36L7gr4Q4Lu3M0qKdKUPulCPLur22ASDdd01/RqjNHRJ6Pnc4gEyRd6CoIp+z8knE3qNg62r
4D9hABA5dSf3i+6UF07I2X1K0KqTsbCMNOvfzkjpNZ6IS+EcV1v15c7XmxpHqboqPie9UYArXo3i
dszboozgBGX3IxaJbtioGf2aRq/n/4xQ4NzAyAUQupVPiSnf/p7Aa4ehWkp2qtlmNxOFpTbEDC4t
Y33y7TH++HueW2SwqxiOoIzwvrRIrdJWqw+LS6O9B+E+6aJJt6sLqei5XQMSHy412FJyhJM5IYzk
42fPKBgjIMRpIVBU2sjzGKn3n2XZWD5YUrxnLlJ/6D28Xb6RgMfpUIA5+hYdmSrACTsoVBAnqTAu
XPPn1o6tyQ0KiRnY8Dbrf8VBWS4w6jZd6ImeVuN3lpU70avuwtqdeUw2wg04C/oD6DGflgwCSiV+
0G4toLwOfku12EmUrFLOWI0vC9pCbTD8JkZyd0FbrxV6Hm1TxpY9U9T6eLO8f8w3Pg4IbG+rDL5r
Yg8pHXM/N6A04Yt1N5Xl1HGJuukUdo1X35qLREf8vw9JUQmCDnkV9aWTneMOC56RhIhHEyPkKx0v
chHR91QoO6n6WlnjpWru+61KeQB8PR/V2Yo0Jy8mRfSptjA+PmrGOMVFLdI99SRn1wjLuzC3s0NR
kEBg4C9R7GQoS+lWNaNKe6w0t963tV7dzInOKzkU+oWEZVumt3EAs6LnQzTtEcN6J9c2ERiN5gr2
tNUJb6cnmKkscno1coUTSQFVwMvQyKht7Lf0pTDbCyfl3B7G+QdcPdYndO9P00C9sLRMWa13VEhr
g4FIxZM+5caNPiXDwehhtq6WwF8GIxtgzlaTzfdr01zCKpxbcO46qmFAVt6niVMhOnyPU++oI221
R79xiWxrqa4MDOYvfNszdTADxDBfl7dlwyidXA4rDGkvV5ReEXawZTTQ/v9VFdlC0uJrXyoQDAfN
qYMnIRSqATBsMK1HmPl2rfT5RvhWfxjzqfjsjaX68/GRsr0tQTvZDZsKG8dp62CRN7+9uNCKY+qo
thyxBQymV8Kvzn6cnQpvMkuzvH5vr64EAoqMoHm7kokgQbtoy4JMCno1e5WN0ClDtIX14TNQI79w
H7tOa4buFmqgUz4Q8Q/5rq/580CcVJuHE/ISyA8qv/0HLQaZ7nsDe8VbqTeFedujDON8cXIygnB0
1Oxfm+2UAhda9Hb9keGXiXXhYOclxLhgKXZUwNLiFdBPP8eTtYzWQfOs2riSviGtKOgSFxtvRFiT
P16FUTyIA5WjNEMnOy3uBvRmUgyHJ0fFMOkcniO7HV8rNyvKvZzdQMZ4tA9GlMLCW1BCQh49Jr6l
JzEA81/Q8zEnCvdaAOZ9QFj2GltVTJXztcG0NHcTDMtdZZkPft7SQRFDvxbXJWZedWRa+UDs2fWa
D9JITT8x9YL1nZvZmMV6P/IvRZ5kD57Z9uN1mSOocJUmvW5ihLkOy/WQBvPwXCKHbLqxR3Hce11n
YaSbVLCX7Dpr0pad8vMlLcLON9bqG/AMv7tVqOs0N3PhLO1eVKQEP2fIOohdKtudokaZdrvLm7G0
w1bks3jUq07DDXtdlxfROw1OqmVSPSGQU2k/Dfx079O2tPQYZ3PIgrCRB6OT4eimun1XLf2oR71t
qdtJGDwP/SSdn95oOsmD4Q5UuzFb7L85bj+VsdlCpg4NmYHCqjvN1JHoTpC/MrtGnw6qTMzntnOz
fwxrBKUJ4V/d1j0OlAe3Y/t8dtqkfqXFgaAS1foyCyc9M77jtqUNn1ASVRAmjUbCye8a696Z0DaO
rNUufo+Om3bP0Cqq5UC9eb6VPgD2B1xe7WyXpw6Y02IqlyGUjquu61qbkv28ttOzx2sfxIupzZ+N
xHFQryu1Z3w5lyCy12XhDc49CFhLlvxoSeucUBdJOcWzXFatCAOj8YJwzL1sjYKxal9rerlpZNud
9SAockw3bq3LNNxIlkFo1aO1RJ3Vr2mYcb989YD5vcrBH804qAs6Fzp4nfGmhCRgYdGYW6iLT2Pz
D/w0BOgaTFJ+1sGIqEsZOMIKO9LR/Yrj8GvuSPlSg0d0QlevfLyhtTn4mg+ZbtD3Ko0xTKdRPWqd
RixY4KcyhIFDcy4cezc39jbkk2Cv0Y+JA400PIa2So81mzyDHC+vm6MsqARflVbdJfxIO78rxJL8
lrNv9LFhdOrrmC5uFgf0SB5cyKBYLbtCWd6jMsBERlaejM6e7npaAjzpMkl2Nhr6N2voIR1XlZu2
NyKYtQTFD1d6S2xN6FtEXeaAtGq6DY8obI/8eh6yIMHzd8ZemrvV0j57dld7N9Tb5FcIgsDO/aWs
EGYYxiS7w+7YcJ9VsZRXBKs1qCRElWQe9pWa5Y1CgSf55Jl5Lu4Kp/PaKIXkdkOnXBa7FA3Quy7Q
1c+pWKmBIYRcTFFh9PZjh2KD/rB6QRdwFQI35Sat7F+4J08lxMU+UNeWP9jTgUbkcKsoBLhhpTcA
alpo0WWYT54uH/JCgaTEdb6Pg9U0sjCxjAnkmSiabxjO5u1+tsd1PkwptbmHsRuqe61NgApM2PRO
u5GKUsqmqxdnl9l5+7lrgaCm1cKK9c7aPw192c7POCYkGPRyvSAPLQsvrmHDYbHu958srZB2aA2D
bhz7uZVjOFKWQsyh9FcPE3DpPXjKzu0jj5033hqQwdNHZ17k91XACIys1BeYfbO3cYBpc8CiovQj
3VU9liLm1C8RanfKjRuHg/TN0qsS9SELONtNuxr5DElA5e23TINKfbCNQjxlI46se76tH9zz2C9j
5Gbu9KlDZldBNJ7m+a5bPKBog1l7MrZysZZhyuHwwypfhjq0e0zQI6+tpn5flaab7ruGcJonzhir
nWUWNba4yErsndrEmjtPJ9BfU2k6v0ZbSSNsRhP7L/BRRkghj8271EDQvKXCGh7ky09DG/N/PE9Y
D1WNsEvozE3xG8vy+beO63gRd1MKsWde8lWP53Gxn6iUFyBTjVUfQ439940HeahjLKGXH4HRJ0+T
q4abFjT3H+W7iq4xlN2vE3k390SjJPbkhdZ/m0209a61SlvFvqqN5qtnDd2PLjHyJ2rJ2bWRl1W3
6+e/OiL55L84JTXjkL+bl3HT1u0f16cvAFMwm9qjMTZthopMpn9qfa3sj80y5/fr6M9uVPZuujmr
By6Ssthif62oKHokJezqqNC9ujtK4J8FzHDpLreydZ1vGZCgJKyb0dPDTHTqz+zTsXFLe0wi5Lzk
ndBBJYSOcPQDXiVOegutHHFSSwKI+mYtUsTJNHCfOSV0szCXcuCTAQ98rOm30OWUqVojDdHTX2uX
rFjL606e7m1pDy9gxI3um1J+/UxvcdZCLW+VSRiTcdOi/ah5OKR32dFPswTH7NEKXuZp6X7Zzmjb
O66iWv+xTKp39olIDLEnmNPtnYSVfW96tfhhrX7NIz+b8m7UhPmdeoKEn2YNowqtifwlbE3+3qFr
l9yN+0EBewlltXb+tVesoxUxs0mEpajynLcHC/NQR0b4cV5T5VD6rqsxShC/OxJKet9dkr0yosSW
fIHhSTPPh4QsHgghTd6XKu9EXAZF0MaLpq2/GshZTtiOzpjGAogCuaMHj/9aSfSoY8/PMBtV6M7o
B3NyxNWAs48Ta20xZbeV6a2fxdT29gHnJfY4sCf1LCrwlNEoTW9Eii8oK75IT8JdCqC5QJGcsjgQ
L3T3CjX65cpBboCcP03WrzLNmGUArvZz3eZI6NnunBShWiwEGiMxJav7u5FDL759HPa+L4WCNdnq
Y5Dv4dyYJ0EvprFo9Walcay92j6WWjHOsdRLoYfWQgoU4tSU3gzWUNyitmBcss04k3r4wD4g2lEM
3zSz3obcDlDCihfNOAZVsAVpaf7gbPabnVvUFwoGZ4YCvAgrA84N3bDTXI8Lua5wwLaPCYLcEEzL
JPKSZLhaZNfsPl7T9xUQ0ii0CNFwMBwY6ScZbGvpCCzPkMGbwXJ2CQq0+3Su08ePRzlTdgDOu8n7
bEZN7zq7raxHXMZn5wiGGHFQ3Rm7Z8Wd9GQls9i7iZ7++njAcyu40Uy3TjYCBKfZ6gS3r56rAEAm
ceXOmKR5OzfeEplVaUUfD3VmVwYIOMNLwC8ZXvFJYo765bKY8A24elqj361u7u+SbkmaKwmr9uBO
0t+EUueGt7EzskuWZe+XdmtPbDuSygAUsZMPWJdD3qRtCyBUpvbe0/PkxqzA1toBbGrX9pYLCAzS
3zO5p8sJhPO2NZ1O63M1Yf46wbGEvZlpr51ysZnFDq5JQ3cVVhUJgXh0JJtpmiK39nUIPcMw3PaJ
pYPLaua53i2pLdujChAK5ncX/qs5JIMIC3ocRWin+tTHQudN5alAfy+sez14XSyx5hHok9aJK1wJ
U4JEU36zU2wav2F7ZZZRZzfO90nHmDUini4BNq+dezNgHcyeq+0VpQutNspwFbIjbkILOScZ6HJt
V5oBern8lWS96RD7ImxLUjRfoG8bUCl9nL8/JeBOls9D7/n5Tpvqzj+ovsoeRKcv9oswLGWF3KmO
dkVAaaRRR8FPZGHGA5fGVRdodagHuZkc3FTMJEeJMXwOgqEtRZQ2tlHdF7UxqiugFmYT1XmjaLP0
KJJGui6TEV1hy8oRzNQ140AZWZXxpKWOu8/xGWxigqBmfC4mdIOueuURcqemWXT3k2vk7jVshr74
6jmk+KHv9PhDmwFaJDuvs7scy1zQWjti6tL9apPCf1rh2K1R4UprjLqxWFcoUiWgX3cA30DNZ9Ef
VO1P1R1wbudpdYKijbIAHfPdlKE2tTOCtO1i5U5ItYC4dOyrbmrXV6VW4zmZa8FTXHddeqsZ3tCE
9Ld4e+y6rYewz+tcHMDx9Q9jsEG3sMqrA+IkU23/o7LEzvS0ZYo8it1ZuCQazuSqSjttJ2G+ysiz
p5laxegUQ9R0wfCoWX7Ny8A7Jvea7FmDCD9W6wsGqdWYhnXgzjKU5Vj193WS9+JPsYrmm4tkHemD
Yy/+TY6W3K1bu1my5VJIBYDcSa57UXb5LsATytoPOlpyt/Vs4o2yIOkO6VYz6uegqXoXGofpcA4A
AXybZlRyuk6ZwWFYUMutuGiXa1nBBwtxykimw4ygwBpj4119H3M1o1K3TjasUlVaT6PTBT9Ic4on
FfTmTUojUovGzKmr284HJRuKttFQ7iDVu6vsZSQoLVevuKrWYEiioaRRsJdVQeBQA0ZuY8Npxi7k
qELblb3p35dZwcGpmiYbwqFPmy5ypxpFL3vV+Dd9Ffyy0zqbOTdrZ+8ItnT6kWkKPQVFamONTIgw
TlxS+fkML9Iukf2GVYnC0JJ8s+savTuAevl3YkSvilzEcL8ElMX/TGuvr7s+rdSXEp7eeMCgWpe7
RLO2v1movNyXYnI/pyg9w9jQPUkhqHGa+26qEEdyBsf6TQqwancLRsVPczNuxLUm0PRd5ed9CY1n
8bxD4o855Z4aSh0al475j4Yc5QLDBaBgOFm1VYde5Syf3UXrmyijxmiGVr6O9THoGnHIhzoIImlk
a4uIUpDqESF83dyoHKBaNAd4Q4ekXJierMFotWGmWckOMeIkCHXNRcSCjM4iu0NLn4+qOXu0i0a6
G0aibkZzGouIxoOqQ1N2tLS9Vs5fMLz0aXEG5vClEK1nIgqJim1kOGRfdJ6qMUTfrf+eDinkaqdP
VZwUU2eHPV2cLJLpoB9LYalphyWcNkblArrpqFDwQ4ViSooHcm73pTbHTFx4It7HFMgJIwlHpRoo
F6/E20ipMmZdnyjxHdethEIreIjNKb3E6D/T9mMYAFubsAMogdM6v+E1JCV9gaIwNZUinJ1h+BQ0
CHRwnufmH7rqzadlaJxDmWmGEQZu0blh3kjzWhus4sd/jQIAzyKCq6M/Rmh6OmfsFurCowaCtUfT
3gYJ+SkG2uM1dT/vkRJfEa1VMIa+XZeHj0c+FwAAmfuLODnTmZNVP5jeMFjHQSChoUZlkGMs9d4e
/eZ+NhLtQifgfbyzwYT9rY3loF57GlrZmY+lYNdbxy3UC9tAtrHfW/m+StqXBJ3l76RINbVKMf3n
qBjXOgK6DWgO1eY0ANeKCVIinPCjW6X4shbOGCsTabWx1y85m70Pcf4a5NHpBJCGSuRJpkFpoywK
J7WOwB3WuKqH9E5ymX1KB1jupUXLc3I990IgeebYgCTdolXq+kD2t4X/VzNycpehHddCx8K774/B
mPxyFj29EO+f2S3QUFg+B3IPcignWUw3ZW2+jJtDpCHdPvLHuf6JwIG8k8ka9LvBz50LjNb3oTjA
L6gAdG34aO4ppjV3x8EJUms9LiU3qO5k+bVymnw/an59AbHyvkdmbpZtACKJgyn2nny2IkfFqnWw
i9SCdt2twjV/Ao9KDnDa7GuBuAIm6IbYVdZIlj/Y2oWO0Zm1RcrIxX8T3TPwFSfD51lZeRXtmuOU
Z+NOIC0Sloj/EpauRTTO9v9xIMClbGE4Q9LT3Vb+XxumLumE1XLTozOFHnVr2R5o7k5Hx5mqCyCw
97Z0gAfYnBv0hgXmWn87lnDcuXFGV8cNp+Vk65o3vA4TLNHQmDPxK6gUs00Lq8EDsAi0IiLlU5gT
tcK4H2VfQnX00BsMhQqa/5xc8tPIKnVCVFrsp8tg93JwR2Kv41TlzmfE9pafxqSKMp79zv7VGRRO
LpzUM9cDNz24KIercEMKv10M7AyWwPVKSBmgLY6TPqh4WVEB9J1uvEY/349GaKsfX/Pvrl3gdCgh
gqHc0GjvnLjdYoGWohvLMa+rzn4CUloEf1YK39mhLF3ouFktgIwW7PAkRGTJvGRWc/4HoGS0cZco
Gpwkmn2aQTQk+D5qri2Lz+uAGwbJ59DfpbRPDzm2RfcQI4ZPCx7Q3z+e/LuThQMsdyMKAJwrWvsn
Ikc52WG1ltwhKQqMke6VeazbiuKrU3n7ZabK/vF47+4sFno7UCw1yAWI+G8/cAWGu+cFxBnQHppd
zknbOUL/ByznJX7Pu610MtLW6P3XGVam2eROh/mrbClUSBWMkd9T0G5QsdmbWVbvHbX0h4+n9+6l
2QaF6rbBRoGpBifLCYcJB/mM6ZkJCJM5t/zrSZXi+PEowCD48W+61Ns4ANT5eFsgeCrVAp1+lqMH
PEJMRTM/WxO14pegp/f4Sv8FUwLdzsz5gD8swTbYt5pKsJMUbSyotDk7ezCD/oi4UImIJHYz9ETd
Ra6xttRmeWiByjihZWypfAVb1IrWseuKmyKokLFN3bKjxVHjhhUjDTL2x6Gzq+mBusBqRshLT787
O8HLOst7aeLpmaxaSP8ccFNfImUR99mAGopBHdWJjCppygNv2DLhe7lY44OWeehGYcOWqS+YeGhf
3RzWOnlmOqY3DvdiEwbJnP5JuCa82O68YY37MUcr3HZJr9Y5l5A+iyYvDryb3T0a9Hm12/Qg1z0I
cPeTjbpxFrqWbH61yDrtbScxHn3s6h4EP/7GnAPo+WmW6m6YiFkM8boCjou1sSj6WyzIHaRiizp/
NqRBgzAzE6GYnjTvaRusxfdhddMcwHkq0cZNUO9B0KYW3YtfjL74KSugncjPV0F246RNs9yvulY8
y4XGaNz3w0xPJbODAyVxS/4KrCl/qsaayNZ1BzVf+VTw2we95cj8ahBbEJsqCNwBM3MhZrVyNZ+U
GOwZRZaxqHYdSV/7UPSYyUa6cvycahCCpteDLxCD0VgYKzJqYaZ0MZspuGptPcmPHN6VZEuZGb7v
nfT3bimM5XrqEeKKmgzT3E+VnNw5IhctUQPw0jH54XaFey2laXcxcrYmfoPQqb5rjhgmRGyNUn2h
mE+H2Mev0vqU5IXd7fAppEzvLW3uP8+g3ebbtcf359kF+Nq+pmWpGaHpCXllCZOtGPS6p2CJmAkF
Dpmkc6jUiB7Sisi8fUMJyy6u0roVKKANeL+F1Yy9XIxslpuHDlq+w56+Nzo1lS9Q7dULx+q+TUPu
zd8GRxvMkNqe+Zr2VkYnKW90tuWQ2X2kuH/1q6XXRgU3ZhNgCqTVfkL0g2uScNrTEVBo9XbfuuP0
qGpsuWI+RCNiiXYuHeIObGGxk5S4qMPJtbrWW3L2aO0c82Uqc+r7Yi2gwtAKWh5LO7Gr0E/14Gew
lonFf7rqjnbGQgMX02GyTchbP5NEuKg5khp1KFIE6ncweDlv1Nzx2ZGWVNZNl3mOdvQk5oJhVeRZ
vl9dVIl2VealmxIGHTR8jDWziog2pBFZlW+BusC5YIdWM5r81MUDPaozSactJQ7K40ZpeX1l1KNR
Uy9L2ibMu6B4blU73ri0ipCx95PqUXfg0u98WsHGtWN703LdBZAs997qJUfu4HL+RNGX3vcEiOVQ
za4UUb00HCwvW5ADV9lSp7e6IWfrCvzu/FSlSfYLu3pgfXalhBmtjgssZJ6ntAuXTqM4krhipGk8
QJ46BHq23kHs629YNRYdzXnEp3sTcl+4gGE1dmsRiD4mgnTHZ0oiwvsNpnd0d/4wUhTiXUhE2AuT
t3dxmjIqBgeNB2XyZP1uOip/v5SpT88ql82DUZnGVwdjy/SQZ1WOGspQG/HSyt5COqCHyMifoFru
o5UGhsShcjdh0nQpijzz8IC2pGS6KeJRNT957XyIhXlR5f4xkXnao7+U+Xu7Nu1XoKTuU2kv1kvn
ONWd6Cxxl+epvx9S051DTzjZSzo1KtnNMiXtbIRtvH78XJ2JMTZdH6i2PFgB+dHbl1hzc9NXIy1E
6tmAERyz21OgVjeNLhZQbs0l/YEzL3/A++vp1C7gzprb7/nXyy9T2eiyYy0KlNwehacyCmm2VV0l
7OUsbEC1f1naZHz+eJrnPsFm8rpBzelknQrkru2watjpeCSYOdXvcphuE/1iAv0uE9NZQuQ2AX/T
MKMn/3ZyI3USGSQGGMzKCqqQ4D1RFPNm676x7PJZ9FlzYzvdhERMP39exdr/+niaZyI4+Bso/hh/
KSSnorkgcQtTClZ3NV0Z09tCLIr+/JPS5vbq46HObRyoIpvI56ZId2oToGMiravRZK7wj+itehki
ajwKejUE9wampRcygbNTI8+k44SywrvozSwG+uRovhwNM3u1U7e/prTkfq4g/F+Y2bm9wlG1N4Ic
++VUKbqF1VVyneCWk2bImVWzAQprXj5/vH7vD4IFApuSByI5SOy5J5dCsrhmPxnAY9AW0+FSppCO
18xjEWV3hYZvi9gWu+fjQd8vItofKFAxLWoSwCjfblCUxOq8nJDgNOvMCeE/9Du6zg7gkcnY/T9D
ofzBDqFgeXoWEOzqE30W8JmWPNuDbrHAgznLoS6SbP/xUO8/GGkpRR30ETjbaOu9nZU9oJRBYOcf
+wxLvB4LuTui3v7CNf5+wzMK4r1gRynFoYv4dpS1wg6jmG3vyE2e6DsqaGkVWqnj3fitBlhT9rlR
hx/P7Nz3CuhT0+rcyISnKYteDJyGCnWYqUBGK4TzCsCTh1iLXNnP/xVrzdbAWpMCErQrVOe2BfjX
1Uy3MkMkCALHqGrFm2wnaXY191WBWdWcml6slEWp1SWyC5cUoBulhkaJ+OMp/5VAPEmf/npa8F6y
TxHIfvszas+jVket6Tj3fqqB/kqce8pe9BtsAIZfxtws/qCc4tShgdcbSE2agCICoNS44dBgLhTO
bup1+6kYtPbgJtNsxFOXgpKdfFiKMYhC4cdp4HbiYa6lOZJQLGnzBBiu8O5guC3dLY7ArtgBS7fk
1ZJkwf84O4/duJG2bR8RAeawJbsldcuWbNkehw1he8bMmSyGo/+u0g/8cLOJJvTOYsbwLKpZ8Ql3
GAMMBdyTWNoZ0eY0M35jPzHoO7f39T6mziFZjbCxoc6u3+KmEss8xjwffVOmDzFo88dFLfeYMxuP
FHB2zj6wByhe6/n1vETQluUirRCWeBmgVX9vED+sfUPvNcPvBic+l0VMo0Vvm+o+cYvm6+0l1jbu
Ptk3kKIzqNdSUbpcYhXacRtWgAeMEXm2A8Uru/w0ZnU7PLqlMg0BZmheEeSkSJ9FBZzxfvLUguyl
dpL+e6x6AKh7ZarKByxoi/CoVknSPDbp6BjHWRnt7k4r3GbPyPx6eVgTSImU26Ry+/p85IuDRmCN
xm9facsxSUFGT5E27ez/jSMvd7OOTzyKWlfv6qgMttcmHtAUMIVBD8jNoU3KDl+aXN9T9ZATfXnW
JKFARkQ0raQR4OVCpDWIhEjFylAhJw4Gb5q/iWV0UpCR8fwBfRK9odnqqO8SA6mvncttYz7RmnAk
G51qCVN6ObihChrsNtyOxqFsB7YW+MRs7T0OxtYw9DKYTBNOI6SGy2GWqAD/3gzuyUP+8z0Ounze
XBfdx05XVNOWbSOFwpra6w1ZOocCv8qMrCArFWP0DVA6ml/T3/6J7SpWNGilRpySKtUq1AeSvvBb
dykT1OpbNT+6Wdqe696B303JOHnfoH4v0aZD+90WRBwQBWIXfo7D668e4dp6vwH/N+cONLjx5BVk
+VIIUamCnsadcTQWNAr9qR69N981hqRQEDFhGUdJbHUEC1GE/GXqntyhy49zNhkPBlXfnSXe2sxs
ZRRFsP9go62CnMpTQzuayC6SuAiDqXcyv+eLnlF53Hu9tpYZD1J6AnDO9CvCvdCRy7B1ggBN71S0
YmLrEBOs71T3Nj/or1FWH0RBL21MM2Pa9GTBZ6MGODaF4nMal2JnqI1LkigURT+ktiV9brVC4Zjk
dRbF7mlQtfEJn5uw8Lm7Wwxjkvyd14DCxdze2YkQN6IcPEc5jrLnAdhwdVrg5+nqBGYOd+U+vbPy
ZbxTRyMOkACejm3caB9uvwVbyyYhfyDW2F8Uuy9PZ6G2k4AF4ZwQTCueFrDZgRgcdye02ZpL9gW0
X64b0rPVKFDlodMLD1474PfvFdgkAAoadRXUTc51NyqnBA+qNwuWUGUGB4GaDj1h2SS//DaXEh8a
Mibg/2mc7pJaiU6z5LjoHvJvt6dxY9m4vdEHIsm1eKFW+5LbHWedUvVO0xyX5JyZpf9WDGV6Qpc5
f48J8l7T8TVVWD0dNipBaJbIjhAy7ZcfN0UNk2gU4Ynqb/R+WDLnX6yNjK/Up7zPE45FhzLruRCX
zAMdU9gfm7QKp7vbn30dyyB26RLEUG/H5mD9fhHMVm3rVNG5simtHwonHR+XdJ7EoQTT+U9MQOUF
1FuyGLR+Cd+z18o62bnkNuYesSTyAovojX7caiacuMD8fHKUU6+py+x7qlLM+DYp859yCblSY4it
O7e33K+ryadkI9u+yN2pQA4uJx8IYtzGk6ecXBSrTxOOCx8qqAaBSGakbONm8ksvXnxBRnF/e8Y3
zqsjdYylqAjzvl72MSoAZC0UL5HEcT6Mdil8r/TynfN6LWCMIg7YTuJgNjNR4uoaSiGaR3TmlVNo
Tar2YCNWeBJagaZrNuIK4GPApv5HOzb7kOJk3vtUjZNn1UyXn7q2gLEq4iwNQWYWuBNMurVMT1UC
1s7HFC5Kg1prbCQ2FQCyvhopsIP6XnPCAMCKagTlEHkUOiErAe1DP/FdBxrTPdQDEB+/s8Eos6Sz
OwYCAl32TuT0GXyB05z1UEeR9hnvQW980PBDo7cRCeOlG7vwa2tXyUvflrl+yNCN6460UuL+fsa5
+uOiZWXs9+MISrMnd8dbbm7M2R8BEWm+SMzpk53BYAyy2kT7d5oH7dmbFCR1TIBwL6KMC/sQDnb5
WRCtJYFKCxgvglCxaX8kGEEF7YRssO80vdMdCuHVRdArQ4WIeKRFPfGJkoBe02hmu3XcDn48TA29
HMgVH5GRTeqDNhUDuIkyn/QPZQq6H5M3A95fmrnzGWJk86ewev0PAtf6qQYolh7HaCh+ZFmNwvJE
ORt1O6Tmf+EObnxui6SAyleG34c2an+7eaLP5xTI5RfcUIF1unxq66Pe6L7LBgvr1dRR8rs8zsj5
QupDph9p0vA+h5JqfikUx95TBtx45mX0DZyXxjPk/9WRnge3M7RhUHCIT77OsGHpDrSaezTNMtl5
ALeGgn+gvqqNECWtbu6mAg5IBOWe1LKcPoI8rj6UhRKek8jZQ8FsnF2JDtcp/sDvunprafCloe4S
UfR0TB6yAX3CORV7yPCN6xCxSnkbo3IudcUu7ya7quHejI57MoWmfGMBm8c4ASkYGDOo1GCq3Eoc
3nwpSecIeAP4oKgEL5dDzhD3Uhp8JOizNqEIIcT7XMdt+vYoWytFhMm8eSTOVLUuR3HjEZk2UDCn
sQOumoliOpjD+BsDmGwn9NtaKIT+8CogNQLrJ5+9vyoxCDXlth3zPU6KF6qhJPnBrsO9fvj29/z/
UczV9yhYN5d5iUQVxc4cSaMmBzIUIkeFa/XD7anb+iDeK8r+iFxI3YDLDxrKxs1EDK1YaIN17Ch3
/dspTvrrzaPw/vIuWdJO9qp+Aq/XzRWpbhZ1ojgaENDutKp6M3cEJhcgCB4lXHAIKVfTls7ctpJ/
fsrCxNXI0MbQeyjSdux3Jm1jfciYKDLxEpKprG8GIE5hUXQtPYt6GD5nYwpQQDc6yNr9gGDy7bnb
GgyVZg9HFHSSOUSXK6SHgvJLT2ID8Sw8pEiVHvIOkHMIa3EnxdgIXtAwQKWXVgyv/DpWjeySyEWn
F5NT/lACpG3pj4eZmxr+XIFYBxAg3F9lXM88ovbyVtwUy0e0xjmmoApSY/WhseGEQCiou88jwGNl
VtwaW7TaxBe7nj93phHtLOPW5+If5OAFjLwochaXM7sggK2lgDNOupNnv1FjSQnYOgCWtPugu+a4
JiEmrD7BoQv/h/yb6goEGTpSNDPWxpuLrZTJILMrDLmWc28Li1DHap33wD/MPV3kjUOOIathvlb0
ECZafWjHBRIuDloZQxrZx9bwiie30Pc0/q83KhIudE1oYMga6Xo6hTEsKN124ckD7vAAsqHzhy6u
nicn2hNy0uTbexlmm2SBiMFKFVoK46svwhJKo0sdYxfTUOg5kKXP8UGWjeA5Lob7hZSiHYM4cuzx
0PVFNwUVbOjIN6HkRFhrmMSHR2fq7D1jrOs9JX+YBIEDf0PVahU0qGOu2l2JX4pRLVF0R90T1nwB
E6rqQq0+pGqHjrw+R23i51VjZcfbl8Xm8BJIRWeCy3Z9hlDDqLRE1cJTMkDRDmLafQIJCPyafCXq
qkcxqsZXnIzy5NiPCSnY7eHltK+XRRLPwNWi8o0Y2eWJqtp4RGMFxdIlwqfTVDzvUKq1OJahZ7wU
UbbXqtvIdXlQyKtdoO7ku+t0q22bhs5qFZ5UA+aQMPsCJwk2+f08GGUwaL16tDTsUHRcej6ksO/v
BnOsX25/9dbGJ+ECQcKRRglHHr+/ggJVM0XXeTjxxNNooCA9YXeNKPxRL6G83h7q+iTLB5SSKXeG
NJ9fTbCTdYgVjJVy0qdcBdVDPu3ohfE/7CLE/9Hv4uEBcr46Xc7SD3VZws5QjXS+U7W8uQf4lR6n
TI2DIRT5Ic9G45A40+Tf/r6tDUR/l9Ka1PfDkOtyKuMBK11I1uEJ/pEdNLZhvo8G+C+uqpTPCh2I
vdf1GkhMlwOMtnSEBoN41e3NzA4iqoW69AI8ROZtRab/WOo8al4ssUA/LYuh/Or0vfGlE6UJwd/O
HFhEIWosfpxX7R+B2e5Ho+qo7tyejK1bDjwkhkHUT4CCrPvdUgohV9saSEZuZcWdGKXIuJ3qrt+W
bv91nFWthshjlT9UxYtQU+ij8qOROHqLAAAM8KBRam1P9/C6sgMElXCEU2fJOpO8gv7a7V3mKAOl
HeeUJurLPBTvKg3oHSYcWAxFWn4kPPh3cPXlEOVN/u32jFxXC5kH/iGHgc8Dhv9ybLvUY8NGc/MU
afb7AU2yLMZqp3Xyp7yKgb0hvvJwe8SNsw06yCYPRIhMWjZdjgidLFOMpvFOXhhj2eap4hjnmvpv
DetwZ6iNs81Q9K8pnL2+IJdDDfWsd9Q/vBOaLzqySe1waPS+37lBNj8IUxjZaURkbh14ZIlBkEoJ
5gRMLzpixFeQYWAO/GkZDZKNt88eFgngQtDHAra8Os6RxFKFEyl0ZAMqBHtaHpwyRCZGD/dyQLnt
Vk8PYGwuLN49GpjrcrWKmETpKoMHpdsakodeoDjpY72QUkqJ0wmWHFozIVvEjT6pbabsHdaNm4vx
CbPICfjPGuBD7QOafMU9orrKcnCx8jsuRt8cKkegfDSOe+YPW7uFVYQxTcMWPdDVHR2jBKbNMpmH
zjK+JxkyHwgq9nqeW19FsQWlUQJyHrjVezMLhT4AiQk+DJ6dnK1Iqz4VicE1rNZOiJIwdMidJ2Br
gyLsJgVmeeOukBVj1rsdSlT4GYzGf7rate/qYgnfU4nL98yYt4ZyOARS59SDYbWaw1kpBm9kj56m
Wh2PQu+yu5aaZKDGbbRTnd0Yiu6g+wrtkfYzq6HUBQSMMcNBxDYsjo/LSOeDkpml/KljHAuOt8/d
1stBaVa6IHBxoaWwGi5rtGVcLMs4gexs/oyFkbY+uGM189HPD7P7eamq6cVox2U+ZVFbmwfhjao4
ZJmUpqk7/KePk1ojUHP7h23sWhdgDCUo9hLVmtUFnoZQb4posU65qbRfFzX6CvdKeXnzIGhIELxQ
opaGY6tbR43RMqrDEjpMrUeBRqXwpMyg+2+Pcn00ZEELNA44dt7ndejZoeU6mBK4OLhV/VGxBw/C
TZLYgF+W9CeSaW9WXqaBAV2N6A97RBc+yOX7gKKI48D3c04474Yfe9ss7qbEqz9VQINQtovFN9xB
S/yprG6n6L/5qfLBl1In0mP4cmT8EXsjVYUDyH2a70GN1TSTsIDUscimE2mkd7en9nqXSH8Zmpy8
GzTCr26dzLPp8CMHH4Ziuq+QJnhoxejsvLfXR9IiqKIYpSNWSwy42osDTosGNSLnhN04zqyqEb0r
2+UX4lHV2+dPk1ZioNNeO+6r+UO/CpmnEURmVCz6kz54wKL7bvThQWt3i5pYO1XK6zCJTuNri5Ne
FJjT1U5pHZHGNswrIATVgHBC0h6nGta/UMLprKTIO0F9EzvnYWs6XfJ+m9eIZ3jd8QOY4elLV9NT
bT0bj8SoObCh6mO/LNWXN+8PTLyoWlIm8shTVlVYwD4D40/hw2Qn8UcEq9qTW2vjnuj6xhcxDE8s
6r9M4trHezZ6G/tWI3yoXFOpA0jb1QEp1Gk4qHq21wLYHIy6FxBaecJ1+f//CquxdDG5GovwYVbt
/L4basNX7SZ8iLVmD+n92ve8iJUMg6o8rGXUqdGnXu98rbQ6t7Db+KzMLrjMeO4cJFyHTEcfD2nR
33NRj9OhsrrG9tU2r6SIZl/+LBcP25fIQcARqv/UfC2tqvhvRCzEvRsW5GaoNOTVr5hx4Yo1YxOi
TTEgrpAujQVG0nAV59mIWDMdoQYTIkS+pCacbSUZ8qAqK9t+KHRL1IdlQNjpwGOKclsTNv9hCJuC
JwTYNSDFBqCDm30e/FJ6UAfc9dJvJJvZbMiAIcdQj2HzbCkLJa5iieLS7xaj+LqUoyu1VkrxZ0mj
9gFckaUd4tJDoBBtzxzCh7pkL4hXQ4N544aVE47fHBktBc4r+DkMxKIMNS06hxPiK7R6ylOpA3C4
PcrVFgJkywnkDJJxARZdXTMqGg+J6Cfl1IEJ+2KqtXHIF214ikPe9NtDXd3Qr0PJPhJAcwlZvNyt
blzHhBegMxypy2qIVn9cUDl/6zsgR+EdoJ5EWf8Kjbjkw2BH1kIxDe2ke21GGKeEv7bzLVevm0EF
AIo2VwZEi6uqd714bSpcKzzRXNSPodPngSZdUUNvSM9mOyXNzm7YWCeq3OD7JPCNB301ebTCOnup
k+gssgrJyU5FDQQsnh/HYi8ruhqKbBI0KbcXdwok3dVNWXnlRNN6MU5WWPVHoCgov46IgXoVepm3
t8TGUIyE/w+aaGSwax0GLLPtJMzRfeB6CdHA5UTdZ81gz8dswM57Z9GuNiCoSDo9smsKQgn3yMsN
GKVkRani6qdFaJ0PLcF+v/SmtUPgv3pIGUU6xYALwA6BktTlKKmpWk3eRPBudTV5D+kHtycQM++s
GdNfoap1MBv5HvFn69Nkw4duHNj5K1m52sJLwkxU9cR1Ujx2PAunyhucnU249Wlw6OFuo4NGodq4
/DQXszvdXByNtpLnPkO8M5DC7bsPWRaZnyl4qKE/c5N7/8OwSBGACWKHgCJZMZl7BAKSJRnUk2bU
6kclSdU7kVvJnUCq1gwk2kKg4ZGKvTP3eiNdvHl8LNQRh8MA4otNs/pezBpMoWvo9DXUIfxJbUEJ
5yBEv3ZpDkWuGVvaa50qsBJLpuWh1/qiOGQlDMHjWw8Kv4QOBZm7TR9+rQqh9LjEaUWDTgxJyV2I
7OSJNNc6ak23p/R/fSZ5C2T+J/U7rgUoSsqWSSFFVM2mfqIp2j9llMQP+GrrOx91vWlfhR9s2sjE
FLQfLqdX6/qu6kgdTtTg7OagwJtGqbIqtJ0TuTUObgyU+vksLpvVttUn2ILFAubImtLqHY5c5WEW
unq4vURXxST6ukgGGYCcJNJ7/TUoDpaKBaLnZE/INeB5xwtxN81pqt+5aVOLwOqH9NeMzh2Cz12Z
7R3OV9OT1W6lsfz/WinISKz3CHQSc4jsWUN7BbFA2BMDTp5TVqLMZWt9XvuWCqzJB4+gv5AAIGaN
m6v5W7Ei7xv8CeO3mk3jt7BA7sdvUUR+GmCVO8EUq8CPRjAoPzJj1AWYrKF78VpATb46UImmbZVH
zwayRT+z2LW+1zqYtUNO+a4LnM4ZfkDFXB6NLusVP5lwYjvUM7pqO5fE1YvM9EtUJqEp55Vdc7mZ
rNStuoyg/ASxJ0YRb5oOqgLjpEUQK8ANcnhjJkjxB4ISTsQsujRpWN0NXWHopWtjoTmIuP3iGOhp
m0pOxF/E9U5qZun89r9X9tUFlxQJ+A1eUlw6l9+WLIj3zgZ066xJ1cGnK9g95Yoz6U9LRlM+8Nqp
f8QXPRKBEiXxdzxOxuGMw+OkHntD2HqQjlVbfUtNaPJPDUY9QUt14ucUNl7yb2vl3jt17Dt18t0m
tmGX56PVgCyzaARgL2/Fz108WWhZt7Dcg2nOCzWIcjuMMIF21O/AMhfbr6sk7+9oMbk9rbOmnQ4K
8LouUGY8Ef14ybPOh+7eRA/DpE5f4UPHUNILmw/qC9eNDjGc6vLDOI4dehG9mJ/MsEBerIOx7z2Y
o5cYHxo9SnlOKbA7EhVr1rThsyS6r1Atsx9Qz5+jI5Z0qfvl9tleP3wsAO+AxhZzCC2vTCXVyskV
zsFwSlw6K5qiolhihOGQPwo0scUDWoD6N6+Kp2ivZHv1BjG09IuSBtRESEDvL9feDnmjFMUWJ8Nt
oywgik4WPx6r6IdaZY4IYuB2ytnuNbM4ab2i/cPpbGe/gOCyPL15FgjUOFoq3FtqZPII/pVuOhDm
+hRNzBMNe3GoMDr3QTTZvz0TnXG7LurAdLpo5/K+kkhjAiT7VlaS2P8U6i9HJZlHjq+uBoBaIdNg
57b3rBWo5R3UfGyKIDUnmN7xHFbq+2KKLBQYo6a3D0padyjpa1G65yMiR7w8jnTqeU8oMxEE8e/L
XxSjeAEUIJxPZll5z9GgpCcXWP0B4YO3JoGQ95htuQHIBdEhWYWsOWh0aHXjgjDrkD7Qqs7PNaYY
97cXdv1AylFohYODcgAhGKp82v5a2CLzllDRhXoieyoO8ZLhCdzme7XIja1MIgs5QHZPYausgXCW
kydk01zRCSU8xM8G9UzZF+xsM6AekRXx58kgkoP85SmN/aSV5bhzaV+fY34BkEkyHFluWsvtVWMH
/cyc1dMw5uFD0nXJQ4NN7l3ihHAWjHYOKjva4zpftYvl9EIN5gRLFvKVYZEhQLSgvbCcpKV97Ouh
U8WBMokmvhvKST2JOmtMlEQhRWr63LW+MNXmEReMuPdpkiVndCQUxxfOCLXp9spfmWa//jagH7Qq
ZQFpvZfzyEshRvfLKUde4bFKR1tKvLrNL2fxgL8LCYy8j2vkVA+dlBJFqd9bypMqWjNG6SSMygD2
Yb9AwhrhTeE4WOgPbU90ESi9jhyATeWtDYyevCQI49H+ahggaPy2pkx+GPSm+2B3NoIfKtLq3xNs
8epgqhuBrCl6mz9HTv/zVMS0IpCDmSl/9k1RAvNWxz8iTBIwX72TojrS03X1c9yvPphFVHxXh75O
j7fnah3gyanCzYtqLMuEq87qJjYBbSZe3y2n1tLCJ9UqnXdFGk0pthuZ92+JV8afZgiH9g4ag/35
9tgbtyBFGggomHZTn72KlemK6B3nZzlBnkiqozPr1p8ssoThm1mBWAt9//C5AXaNyAiXY3mQQcPX
vAf4ftDMvrV2wi158azuQB2qO0wmGQCRm11eGQp2X6bX9+qpLqoquWvwXIdkDEjoqBkz9cE+zlBs
1fBhKA6zaSSUA9lEP2/PysZFjO6EZBWAQJRgnssfMZlKGaH1Mp7qqk0RGlfno6pk4ScCv3rnity4
OSAcEn8BbiE4Xpuvml0YEtwv02lBOfW56Wm/zUUD2DCq1XPJzX8osnSv83VNraXMhFcVoSbulSR+
q4u50ma9gSCr4FsaNl/o8Rs413PHvkOeeRE+MBMhDkk+5CPHYxkpWsZ2f8YSKXpJkZ190blePk2W
0ePVkU/K4FeVnrpHSqjlL0gA7R4Ief2QmPL3EqbwVqEkcdWH1RY7nXrboMRXlOlHtR0SxFkzdScO
eZ3svzefHIYhwJ0SEUCUkvHyX++VFmUKssQeEjeukkCHiKPRozti0OydW1SLHjIxuXichIkSBXMU
CgUHI8XuH3Std3G88Yz4o1FGijhgq2N9swCntlA+O894yMqM6AkkeO8cRzSRo0eRFVMWWLHVxh9R
us2sgKolEW1f6b11ryQJaQ76D9nPcjLFHHTCgjk693lJrTnLOuNoOUOD4YhBOQ3QIY52Poyv5Q+X
coMKURjq+lvrXEwPTT88/7AJVt0111CxUs2KmhlEXWrGlL2b+WyEDdJebzt9chUkwR2vcYuy+rqe
Kzp9RH65DE8N5/D3gK3H+1rLJ9O3E2G/mX3HYFD95BtFkk1pbrXkIiwVgJLhKccVCQGoRfctPS/e
wWkUb7zn5Xc58q0m4GIO13jIJXSG0AjBic740gWjXVXHIsvd46wu4l0HxOheKbPm0Ey2/d/tGV1f
qnJkWeKizEu56QqpJ+JiKhR39E7YrSOGXc+Z9YCa+HQY1bgJFDcWR93OIToW1nJED6HaSTS3ji/8
cSAUlBG4clbXDYm/SmOj805WGcbnMbaXAF3GPWeI9Tsqv5Ialgp8zgYmtWbYdVayCCtUvJPptHj+
hdUk7nMrzr9LVaUHRRl/tqPTBdAj34zdeB2Zmj0RKJHzGm+jYLq8pC4sR2tcjPu6NdT7Cb4ZPO+6
3Hkv1k8TH0mLWJ4MMkfiKjnVf11ReCmpYyn3a+i22btSV8vHshmcu7YWe3H1xqqxVSkOUN/aAEzN
Eixl4Hx+dsem+6cxIqm9VYgdCdyNVUPgRnaIeWoJQFYH0K7Q1ZhMJzobws3+RLoY70s0YpNj3Y7e
D4qTBvca9sb3BYLhd7fPxdYXSskUINlQGsDsXk6mkymu24NHPpMGWvcoIRrjQcWJb495JL9h9a7w
0iJiQREJSdR1D9zrl6wEwBmdF3SWjjD+H5ZCHL2knx50tOQPt79qY0alaBCCXYBO2M2rGZ2NOTH1
OCK8N+rmmOeOd1cPs43Php1+MRq9Oelu0X7rUWvZ2ZzrYIbNScyE6ooEicqC0uV8TlnlubHaJucc
Zw9/0oR13+d59hntMuMxX9o/KBWGO63+1xt6NbnEzxZEGzow3hX4DGMqCJ8OrlCIRNThEZSf4vql
W0Wd74zuMB2pBhfpXZ+klfEQTlonzgXcQgiEODJ8zZs0xRC51N3faCrqFjlSUtYYK7nLS657g+Xn
FJPJlwTb1EcXObrXlMnGzsJrLZdrzFKfp9jQ8nMr7L4+d3Eb9n7l9K4eJGqh/+sWM6oOipeQjg2t
TjnLS55gOUff7CWkLCozDjxgw8qPGlh3eGJ4+m+YL/n3soiS6Gh3gxo/Wdbc/cD8zXwBKr88OWxY
ZBMX1Za2LUvz+fYO2lxHzj1IA7jDV0i7xis1ElnUI0ErgkAuFq3X/EL3RhTri6i27zH2cpNgQp3N
2DmSG08VDUIGpp4u4+HVkUQ5N/HSuYjPqTPk/X0usghGKTL+1kuVde17Nvz4S6FG90yDcsBdcwpB
GN/+/GvEGvv4dU/JziiX0+q9SjQjH0YjSc5zmvXZxxyDihhmKdwJJD24lvxhcnD+UEIt+oVW4PRh
siYcZVBb6+JAaxzxaRFGquyEX1d1Dnm8TMklIyuRvZrV3NjTGEZdz1VZlV0n6NE4JLWiqdEYmYCD
I+NfaIl1r2mixpJ1bixsqzrbLH03N7Wd/v7WOkHulr1VMLVXnCFzgLoCMCM66+ghHSTg/Jhi7POU
57DdwsK2fE8pyRYnpJ8y4Pu/by+R/NT1oYc6CgJbI0m8SmDCWVRj6xXRuTTbxneV2XoXElR/vj3K
xmNr2JwAXlw0E67iptmlF4/kDaNE9PwhoKFOyyh3Y7PsXZ3bQ0kYO31rePOrPjyAAExOvYwnArud
Yz9M5kcj1cYDaqJvNrlnG4EzlShTKi68SJe3dB0NRDFpFJ3TYuwPSaKaNOFwARrEsIfP39yyVMRc
1P/oZVwd53bM47ISvXLKy8x+RAG4PCqhYX028NN9wvSwPyVqmQcqdnd3/aShuWOE+T+3V3HzOKO9
IMWspDbTOtttQlEksUYgM2iz8x3AOVUDGgn1M+Y0KZqySzUUGLKaMez6jOvt/ayN1XKoImP8Xpma
4vm6XRrpzi2zdcmyg+nrQZGCKrxe8axYHG6R6MzbJn7FtZgQFcgj9YsT9t1jPoBeG/VxtPeyq41x
ke8mEyEeV3kyV11LLdQEzS4lOYN/bYpD43r9L+yYip/VNKvfS31oXsTs5OWLnooKDdlGHVQf3aUU
peO8JSmlPOO8oEWcflnmqsn9wlmUnw5mKmVQLoP22ai9OcZMpGmErxqjYgboCWvDwaWNQlVBqds7
UZk66nseD2sz1h26SDjbf0oTXGbOBipMHWTLNnWDeIm7HwBJy/yxwELzX9d2BJl/7tRHHJBeRQOW
ZgjQYo4REJjz9CWdm+ZfJU0wNK5QZECqAOVZVKop9RnHrKzCjptxrn52rlZpfoLVk+M7qVF8IDVU
qm+da1XYlHud8SlapuxYmN3SPTbdlP5u4tz6L4ni8d/b23Pj5F+sh7zq/oro62jGp9Vgd45W9lMX
iXOcW6cJMAlaHt48EvKHiAfQ9gFqvr5jBuw8cXRK0vNsQj+0RDQ+lKNwDmUyWR9uDyV/9Op+lghT
XivKRpazTlPKrnGdCpu+s6i86rFf0Ki06RTuHKGNqQO/QS4EAtm8lnR0oCPbszGlZ8CJw1czzJKn
0guTO3zU9hDWV4VSnl446RYgGGgd/Gl1XMHJuXFjRel5VLzmZzeqy48Zjad/VFR4Pw11Pz7TxSx+
ao1I6odEjUfK7aMx1MfRdMMft2d34wjz7jKzpPUUD9cY6NiC6y0a4hOgCe2T29Ml1bPEvQP25Bwx
XqRnaOX2zpJuJDGuSzmGWwOu8JW0auvlStlUWnzG/qo8IguBzIYZD0/R0PaBghLLl//hIyUkmjLl
hmoPEunDEvGV5zRJqDGhIpl+inCZ5o95En6HhzEtvkkVyti5Ibf2LqaPBH4gcwA8rFaauxCRbdDz
0v+2SHyjdHHUWWL35fb3XbVv5I4iXyFxQcTBuxLamFNP6x19js9tHEaGD1VTfFbNvHrI+tBEgL6O
8g8Kali/mzKcTp2oc0Tvu9Yrj2MxNgFF8lS7axbR7Cz01qmSKlFISrDZrxDbkU5vph1ion9dy55G
xRnvx9D13mVLtodq3phqtBgk2JE4RFanLu++PBZ2WdVNfNZjof5wWt246xf0qG7P9MZx8Yh3wLBx
WeDluVrQVE0ab/HM6NzoPDiTsRwSDHlnNZ2DMKNnNKAl+vabCWINzywlP0rs66t2nMoRqRuPyNHK
84OJe/w97dYMslkR79zqG+cSPBXmmi6K1XAIVkk3su6pQsc6Oddzp4AbcIenJUmVOciJ+vu7Uqn0
PU1GGSGubneSQkALhFNs3PUJoSsCmVvjhKhG3r5viLw/dY47P+Ifp55jDH5wDu9cBax1qgzH24u5
sTvloQFZLI/OFVNC6IvtFKpNGbE2invTSb6LRqk+6E3z3+2BtvamwY1PGYOnEs2Yy705ZwDhhDye
la2nzwTUP1WIHztp1NYgBP0Ai5BZpYq42pph5Y4YKwuMq7sUwzy8XOJjbJjtniDX1hHgMZBUJPiA
V5tEsbBkj3s+ZujFJ9xGw3tYBM6d2ecJlnAj4NGkReVu5ybdWityVTh7IMCvGfF2iSaubS3cJIoZ
fmjrsQhcbUrv7Gpud8pAr1nLek+CT6WUhyAOF+sqq0E7Qxqq1zlNs3AK7/Sha9LntpiGP61p4cGB
kAda+RNGsAeDeqPj08PoP9Tofn5SsaX8nqYCXw8nCeufHaSt32oUDZ/KvMf9oiitWpoN1s5eMH69
/LTHedwM2OWESWuRE46QiR3dDPjCcDsMrEPt2LhhvVM42BpF9s1UWSG77tu43kCw60RUyGilH1IU
ao9zk9VvPphsY1RTKKfSx77SfKuHeMLPtcEcY7HzOzZ8ft+2Wo3PIroXbz2aNGsQ9pBwfJo2Vwld
66Z6N47pGatT61DnXX3E03hPyvv6zKBiQwWI4/IK01pdrMXcD0XUp+lZ7XHiwX2yWfoApVLnOezB
yPt6PWGYJiD/7JFiXnOwy81MR4qwQPaJkKta54Y2yRTYjKQ4w9SSOI25091A6APgt3rqcM7FCtX0
RpKsqOruqcfatq+ok/qzzvXhS4lRiziM6YC4Fa8p1m6j6IrfTQGYy1eaCHeJGHZG9M6rkhgaMoT9
/yhDTs8WTjZ2gDyF+Wx6cfLSaDbKtY3utXBaqsKYDkuv5cWh6nvXPuIaY0DujyN9vme9yjlI8mUq
PmDW6uJ0PHVmG7SaVvSB20qR3LwD/htUtWr+sxgVwnXCs7hy0momATSBPyPrDBTkzXcQU2kRtxNu
4Smx7i8gUACz1dB5Hss+vc/NpT4C+8qCysm8nct8a8NI1UOU2GA4XEkV1+Ecj4ox4eGH1YwPd9j+
ZeJ3j429aD+1TaMF7oQd2u2zcP38832kdajnMvSVZoQYes1oMsJkODzaQzcjPaJWnoaZnK4cINY2
O+NdF/4gDpHQgdTH6x2o6uWz2HZtj+Z0mQKxqqz8kGSx+Ttt7VCTskwZnj28QHfO7JXjETqI81uP
Gk/sXGjX8Qf1d9htvP7e/3F2HrtyG127viICzGFKshN3ULYtTwhL8secc139/1BncLTZRBPyyIYl
uJoVV3jDngR6GmcSUEHijzotQ28Ml+gztej8qVum4tns5eamqy0uv4gBHHXF7t+0dWydNgfTfs/t
b6HELerE2GWeO97KRF3drHT8ifKjgu86ldtbALdE6kPUoKmJb6Y6kxpSnIL9FIJvPc12WV8rp+gP
7u2dDUSkSluRUMeh6r655vJFE5xbMwtUqfCqvCguIfV3V24Q2QV2cRCLKzvzhyfjmrTySfeipFGa
Z5JRwWaK1EFFo3GJzGsKRvWzHZddeFpvg9k3og4FOHukmuO2TSY9jwX8rjZJcq+UBny8zQkBd3Bf
ifOUytGRbO1PguNm5qksrx0syLg8nJs5mSNuPBTmecuiXNgXAfwFJAwdAcWPeozanhV8HuRTM9TD
uyic9d6DtzNWp2So889yPmT/c+AbiCe8sqsbRon9ajDW6n/bTpJaJxOxo9SXx8RGCiqX6+qWU/+S
Agd5htEDuRjX2DCJbD4VodllsGTTsTs4Qjt7awUAo5mypp5grd4eY5NKBl6nLIOCLutnvdAdV8PR
68AN4yc6fjuRtFcxOAXZBnd1M5FCS2recYBGjt3OS5Dg3Ke4lUl/DJKkVLZPtGVxPxuSxlA+GNjC
S56W0b5wO2MVFVIhSBboqi8TBuOWXH4KI4ElddcppG3zIPeUdDt98Cd7tCsMNWNABc4ATdRLozLH
PH5e7BfyEciki1nLwsPSO/me9fpAK1KY34pBaB+Napk0V4GsmLhyFycpjvcYWPsAcI3O7zDKrk7K
0JiqP420d6myWPMfVasVujdOS3StKgOf9CJR5L+bOgn/LeoQkKm5FIST0JM/J1OufUPMELOKvnRq
5ykssdFyawqf4XnJxPi1FXEhuVziaF7mkZROp2KAc/JsRVQH3WqapNZ3qsX5QoQlZWehKzGOsbn8
ww5La3Ilve2/FQ3Wwl4FizZClRZ/OpfKRqK8pHoz/6G0S+ecbVg3BnHBoh2luzvVMbIYIFp8BUX2
u1d2MWNb1Hbr3NpuxiSLWqmf6m3kRXIxv1vrhK9Ol1Z0zPrypZD6we/poXiWNRxxf35m1tsdB9pp
TajAcd1LIUSqVmTTYt+Qj9X0kxONce03ade0r8KZQdaFapxET/jtTuml6IkO8BqUsuTapTNoxr53
JucCTCtczpo24QZYWIjcZjhSGa5Bad5+pm2yDP/KSptASChMyt4F2+WLPBhdfu1sEWPeF7UorczS
KFcf68Ee63OF7/a3Ag/c1MWBTqlebFs4L6ZYTN1vY7N9nxpS+pddS9Ah0hzsJX9t7vjlfbEsntRZ
U+pK6Dp+TSohZ+fCknuI+0tCYiJivZhg3sgcmAXYYhmMy1AFU5dg5cuJQws4dxblnayJznYth312
cJnsBD4kFyu0h2NOYLA+Mb+UsMcGGWMxw1lR5ca5NGrROG5PjuVPCntAyrrGj4l0D0bd23QMi1Qo
Kn80mLYCZGG1Uqdbyb7FCEW6qQl6Y8qKyk/qgW7WUOWeXQAW7TvCUVmtpyf0z9uL1i1HZOedeITn
mXSE34Lm2h2OBLe7lNYHPwSRH39qMvEqqXN/ohdlvPaDPOMvWFhnwzgqBO88pvi8y3jxgC25V9G1
wA04Wr1udtkpz2GXyl7aOPp5Nc24PI4zd8qVPFT0DFej45U5sXkx5pJWq44j483O5v4DEsdx6aU2
bHi30wQ9YLPIxIc0GTE/tBqZTibSPEPyeZgk8bemImPZYJOB7owbJaFc/jbCDAUGophVq4pM+q5Y
M2N+O62irrbU5qcMWl6gzVNxMMrePl87Z9xvyHXc4bz4g6JYwFDf0jSVaG4BnP28ZE67vh6DE8xD
Ztluiov3UST4k0K8udVWjQl67cbKBtxWN9BImKy+iaVbBK15PmlttNpXFI4BdoU/0t126Wscuoxx
+TYbyfwvd1H/kX1Dc7XMFsVy21jrnZOphEZzJdrMVD+06vHPBaAZzTwrlc723NK/T8lJPx5snZ2c
geCSbHZltsG12QSylJMnRY1QCqwFNxU4UnraRpp3gASUQn9eNAxFkeGKzjXknyfA/2rrkhcbHso8
+uuEa63XSaP0ztFm6SzsQf4ULd10BYsi/aXpHUSCXDpSV94JizXaHPSNESijqLGJXAZHWJ0TAznm
HslvqSjiy1Trxb/pPGefk0JSDiZp5ygjVbJqYlM9uS83xlmDukfPeAjZ5N9ztD4arxqH9n3Eo39E
/9kdjIK45ZDMQAHanOUeG0Ulj03ptswDBAzifT/CMeuKKL5xfrz4O4EmXE2uxhWhdW+qUaHEj1wv
30UjefYUgZNWtRia/3iUvdVaMc7saD6HdXv7AvGFhFNxSY6QAz2pG5GfdEpEl4hAyI8r9QhjtzeB
vHZUwREH2qmnIgrSYtQa3ubCHHyDyOokjWrtomv6+0VUbvZVjp1ujOJQwnv7aXoYWnMerZ+WLP0z
GmEyJlh2dnPyMTm433a/CqAu5btVsecOGtBPtFmHTLrp9Zi8DJIz36hadn8XSnzEKj4aarNg2P4q
sBpTjhfyuGdrJXeGqLp9icLktz0GqazzLMCwWLGsYBveTqAFBnBCcC28IaGA0cMA49XDdne6zhaX
yON9uPNCUBaBg7Ym1PTP1pvwl0hIgqGUgilB+S8bolOni/Q1LsbUtwzxdzPE/+qdMh08zDsz+euQ
9uYsT6UwstkQzk0xE4R6SlOdP1W42IwEp90RhGDv+/BFB7PyE+28DbmaFWIj47x6q22zfJXwCn7K
mk5/Ks0OH6ApmngEhXVQV9v7QvjJ2lp1oa62BbTyH0XfDaF9kyo5C8x4oPZaCfUcGdMRBXPnHtFN
eNewf0jN7qpby9AnStcTUlaj1PsCgwx/0noIR3qSeKTq5unxftkbb7XHWTFsSF9ssVjotIXDWKKz
mQ1jek76SfyYOuOr3vdqkJijc5CP78wk2RmVHtqghKtb5b9ESUopb1esSRzjDmXgH1pggXzB5OPI
+XV3KNbq5/t5r2g2VwkKUrANAi7f6VkrjeWVqo/5frDhGj2exB2Al4EiPdLpaDDQUt/2Awwzx3/e
DFcfGEdBG6GQvHoudX8Gl3GRFGshERFw/CA5v7Za3f9RTFnpqUotPUURFe/HP2fvy2n7muAW2Et3
nSitYfzKUSFX4T9zWpAiuhLTSaeISu1B12vnOKIJw85Znz2ev02QMrZjOFkjKku40i/PdVdFVyWR
5HMrovzUdsb7WarSA/DJejNvQlFQAbxDtOupn24FEWRogFgMLtIt7cro5Cxl9oFeRHtAz96dxF9G
2XxZLReViROndBvNNCEfV2lUpE6TuDh0AV56vGJ7mST4fFTIWC1isO0GGsJc6L2gxAjBxPpHaLVx
mxAF9ccQhgChqKO9b2TbfurD2flDaTLd8hKhASVrwt/WGyS7gHCxditIM+5yaa0leU81QrN6kfOg
N608cCJnODgyu9OL2QDhH/jWu4xVklMrSos6CjrNmAM7B0RjG3H/6jjFf2jWMadQAgiTVuW6zfOL
zNOQNg0gWnuOgWCqTnnNx+LT4xXcPQirgALlBwrz2ycCSUintUOg0SF+qO5iLfiympkOWR9DojFP
Om/I4t9kiXKDElcyHvAdnqetYivgJGW2sCoK9CXqqA2qlVsLZjMLkW97/Hl7y2VQ0lK53/jHNhmp
uD5zlORx8oKB5y1LhlxQJxe3ECH9g3h9XY7t8QbUgV0aBJJ7YDcdtLaSG3I1rHLyyzDYMuK3Q3ae
kPv0i2FKv5KAGV/6aP4PJWnAiSbBJ0iWlc3xNnaaZqSMse3iFo9r51Ihfu5bybAcNCD2ri8SLMol
hNMASNYX+ZcIDa9EZTJsjjrAY1RZW0m+ZaqaHbwByt6GJHFcNSHxPYf193YYa1BotzqIx0utISIX
sfAGFG0/LoprYhbeXkNLaP/SIKOR2gplrv22W8b2gr6Gsdat5rF26QT0jm85FnDadW/EbpWL4odc
irY7Ud5Uj1pBe9uMMtpa5qGSQgj79kerqoiRaOPlKkd5CYTd5t+dUtVOpjUr/+HAWkD36eJhD3GH
JkSxvJ3kOqegURU2THIqFIkpD5caHZBzli2lC/87PeCa7S0KAiOKgoo+VXp7s8NANjpxKwM3k8Jp
xIVDmV0dS85TZkgfTHuBrgAl6z8c3Z+iV6Snq7bHZk4dFR6NmiK3aCmR/ilDfcHDE639vlji6+NL
YufkOj+L3oxCVrrd2UUqlLpDdSGQSjSraSfo7RMEeeVVAUNauokRFZ/MXq/FBWjpUeKzc6zITbng
Vyk8ADib99pK+2bKEHQKjBnwrau0MphNvIjkg+ncHYcaGJWwFWeyrVzoVWjGTWegV9hm9eSOxmSd
pyUPv/3+XLJPeIRp/ll3gXKM7s4i9JEiJprVAc1m5MUXwKD0e8MAA8DecyJogpivHqX7ex9IaZF4
FgGCtR60OYM0u8wupMzaDsX4kYZWA92kPXqU9yIe8mGc5JACRjlkC4sIcai1lgbKahyv5jgiaTrb
h6ywuh3Vi6CMOZW1dSpSpwhR3winmeptPNEsEdpgeVpbavVBMLv35SuRFgwDaM07S7jKRmQnrWDf
F7q8vHZUH2AEzEfR+e6Xk+CRLKxgUL7/7QQbOVYVNWSVG+wI5TpTmQ4wqK/8yITioeWSCh60iF5B
38yuEw/jTe6dxh8muzmotuz+Eo7qamAJxPCOZjcZgzRyaO1bLqEp6xcxEAZ44UbS+KW5WOYVMegB
Ow25WZBnJ1E51ehZtmcNqIHtZpI5pQc/aecBcEDTA11Zc9E7bVgDaGW7GFl4y5YkP7egdJ61dFbO
K3jwP6w2mDSa0ES7QPY273AhqhCZ94R9bsnxyeib9CTNzREBaSe/Ri1To/2sQT2/qwvOSxlqXYND
qJmBoIqbOrqOspIBAWpDvxbp98fXxt78gXxj6hDqXBUr3u4th2S6yiuLHokJxV9ukYaoSyTp1DHL
f/8tW9UNV5gRdXUysbdDUZ9oUAmPJOTkk/DSaV0qIcHX1s9jJwyNSDRWNDczYvHH40/ceUMJs7kV
CU3QvN52Iips7fqsNkiVcMS8tIPUBra1RE9hamNCigRBMHfaUWByr0G4Yv3W7hOdF964bWwY19Db
FUjNQVhLpX5KamSwvSRGFZf+R0k6BpFzCAY7mjU31eL2+9DamKZbDSA5qJghD72c6ZIPCcVarj1U
jcwdYEFXXtO2y3Cy43z6sAhHAnvSIlfoKskwpy6mqOk/lBdnOuuFKJJzjxD1X2ENK9WD79t+lXuY
J+87ZxxvfQUI6prWrW15I1dYdBBS7j3vXFkolCCVBgJpc29ZEgptTV1TcpbiCnu/2cqem6V2zo2V
Unku4q66xU7m0P+pk8vjRd+7moHQ2/DzuZ7vvG5yAxJ5qTTYqalqchoarb8USXiEItg7rOgQEcRQ
72Wodev9EppXBf11eeLpk5o0vxpyK4NTbdtLWBuYzVZadlBX/Nmy3OQ6PLL/f8DNGWrrOB8gHuA/
Y1Um9fWu8FartHfRDECQf3NcfcGiOgfwhroWiutWQqfk8dTufjQlQG6pVclrC/WsYwsdFXhpXBl1
826WnPaciEj1pEYz3Mipjjql91cU/B2aCSZzjHnDVqxYarp0jNGMwUl2bDyOFco/sBJOZpgfJUH3
V8WbodRNKFOlAIyQAVuLxVb5TRRi8hx0rT16d9prR5+aOS6OpILWCvvbNeWjVhMtWnarmehmTRsi
bLqbrOmcqsxn6ICHBIRyshGERsnL7KoPWUT1z5E6rMBz80iVbW9+uf01hSMKeXyb+GWdYYtZHeJA
04r4XTyL8tkemlrcUsCt4cEO3h2M/AmfA2t1DNt8bDd2kyqJMg6yKMpftbDr8bUN5/d51acH7/Xe
UGSFNv31NczflhpnPVr0tM0Bt5pO7SOFid0zUgWnLsOH7PGR2BuK+hem8QgzIxa8eUXltqzlqIcZ
myyJ9LQoUv6j08betxZt/vx4qPvTRw2MWgMh2GpBsK0bIUsoLTw7QKzJPaWO18LQpuichVPmUyQR
p8fD7YR8jEeBEVA52A9lm6O1Xbok0YR7ESqC9uexLUN3FiFoZKlQTuMwLCDQTO2MN+biYzmePdcY
iiO2q2gHZZD714RSC8wDKiEAzFEvf3vXmvkUj/XIDwnR3nzvVIbjaSa5KbIFlqfPi+EmjQT2uxyN
DwdzsD5U2xP669Cb5UXkKDfGYcmCRshyB1Knq3vjJBtZ9iJs3BLcuhXJ6FJ6hkBcKK0WDNg71sGQ
h/K542Humb1GO7o4dl4DTIHRvMCGYgVSb+t580ATayQ/D9QSA8+y7MxLL4nknI4z6V6R10/a2KV+
P442i9bGl7Sa5P+w9XkLKE6t7cO7HL7TFYxD2SNB1huWF5at/FUZht4z8Zk/WIe9rU+tBxw1TyDi
TJu7Y5SjhhISRKqsFn8ipVDKno0aDeq6tfWppJJwcIHszi8BDMEqBmDaHa9Si3W0KgwpDsJ0yM9q
rFDhSpZCcwclNP1KC/WT0XJvVaoSvzMaaraYQbfu492399VEMiuml/iVHPvtvscx0C67CLac0qT2
33Lbm+/GJSvPyGp0TzoR3JHA2O6AzK9JCesnAuLtgJaSpmHucG8qNlvLKOT84yKlxROim/GHHJeu
g1Bt79El0UFuAYUHbtD19/waRMVDptV2mgTFgFKFNU2zN2K8kLnlkC6ktmPot6muffwP0wq6Y8V/
/izzvx01joj80xHNodYZ569zjcJoKcXp62SENGuj5KhKvffK06r5yY2B2rR9ZdWmLeS+tOPAakzh
5hNSMUoxfl3M0MAdsRCovaICvZAtu2W+/Hj8sXs7GRUnzP1glnCfbx8oY6wo0zvVmo3IRe/GkYLd
iKKgNnSRelOci1EZArVVrTOK0tML5TLtYzmK2DpI19ebcnOTUspc2XWIgmHDtVlrszGQoJ+HKMjp
Z7s5Aguf6kmSD4KM3VHIMoFxIxJqb5Namxm2c5te0ZI02g8qc18aJAn/PJjTnQeJPB0lbNr8BBjb
fatR92iG1axYLiVhuJSJKCNiz9C/DHJdg2ylQhDIdmz9xcnNM7Cv2Ne45Qi61M0HML+uFIeidReH
zegqZT1EnjDnqsSXszF6fyhHwB9zlWXS0aO+vpXbZVhLdVyiexbsOXG2kxQKqbipN44nTbF4Tue4
sy/JkOjyNSXGqQg91f6vqJBHw7fsWX5Swqz+J+qH8NmscrvwiQWq3zaC1PAuJIrCeg9g2V0Zc4KH
kZeGBKhMiqbz3PTaOQZL/0PNK/nDXIojIby9rULkQkERnYSV1/32GmCrWNKI3VagwksPDDVEfGiA
Q/v+8WbZ4cfhkkgABUqJbPGuH4bejxRTBYuCIk9z24UkF/8Th6b+pRNqw04oQtQMoSZF/6iDpcwv
0qIVVzSL2tETsF+7V21B5PykFmtOAr1z/hpbJgiB2lYl+2oZud0iKjQuf4Hyt761Y9rLF2XmxPsm
ngsIH4ii+FTZ4ZJMLj0du79OKIo5p2qoOqge0FBtV2ADOp2nGYmG69LbC1LGelU9ge5zsD0YlexT
udSq+SLH6VBThh2i9qKClfjb4n+S/a+P4acDrW0j69TVhEgn+DJN9OlgJne2LvGvqhORUoXb3mSW
KrJKLD0MXXnRAtDb5uvUdeX18Sg7bxJ9w1UeG6ozidHmnhpRFkYAgL5LnVbyU1tPzZNZJl2Qi6x4
hX34xalC5a/HY+4kEaRFXCXgQmgnbjHZ/Vh3alGx9dFZQPoZ1edbQw/Yh0FyZKKy88QDHYB0TC8d
86bt1QXsMc0bAWhoaarvtWOPrGm2fMJ21XkXRk45HASJO+PB26FmsD6ANL03kdsS2hGgkgKIQKgt
EChXyMC5wUkgdSNJa2cPuqWcfnk8n3uD0pRYQyYSzrveoEJbslmGMbz1iaScxKR+s2LRueZSI81Y
iyOJ4p3lg7/BXMIc5WLdVukbK+kgKNGfGNpqIt6O1tubv42WeZVoRxLcO/cWYE4qt7yTP2PDt/dW
pGt1JDcr/qNqUIjAl+EGZlA7eEh3phDJTnCwqIusYO5NPUTTIWHXJu3VVqaJcm5UqhOfzMmJgUA7
rahOdVtFpv943XYm8idCiFyTci3YiLefhny20aEmKN2aSW/QPBTSOasxNshIdk+/PRR9ldVJBC4E
DZbN9+XdksaIlgFYacbqbJG+voy1Fhfe6lt1cHH99CbZPLprmEvysoqL3ZU+oIDiNyO0PLDQXS5P
Y6hAxzSFbIyuYYyt6Sakkd/bwUr+TopiKFzMa+YMmlau/5tlafPCjVsLX2thLp/qTEXjeY5i+4wW
vfIHXB7b9GKnVh2IVwMcIQkfk28K7j4/NDsysa5F0v6Tja95cpCg7GxFTrSFGjtKy/e24vo8UCGY
pSyoE6fFdnCp/RBT14MbeW+Un7UVqh4aNN41R/8lS9B5iQxMRTIUhER+rSckbhxtOaqF7Y0CqhFW
GAEq4cf6LvwyChbsUWJrYx6ABOyfE3hZXlf188G2Oxplcx0ODcNMapcHiQGUQJvN+KyajXwwys45
4m4g3od3QIizfU+A58Nkh1wS1IUseZNGvYj+W3XWAace3BPrD367tcEKcEkghvv/xK3eThuokbnr
RJoFShglrUc20Z5Cs7A/jopZRL42GdYZ5d+rZmXxQZJ+/5VE+ZRNf1YucVvbHGGHuNCUZz0LRKmX
WGwnsqvp4xLE0rAcJC97XwlqkQaWtQJtt7iwGPG5kqw7D7QYktsl7tJuOLfWbEdeXkKg/65aI3oF
eqGFQT8vEHAf31a749NnhvRMJAl57e0sJ2020YlmlvvaKJ90MUWv1E9l1+6M+FrEc/oKjU0+wyjr
DkbenWRErcD0kzTc8bp7FWsQcOKMLGRFeHh72d8MGJ+Ra6v10b69Px2oAnH8cPhhyLs4qJzqfOhQ
8g8SyNgutMb4GWbecHk8mfcRHowBIEjcW/D771xcU62c6POWEKaR1CtR75uNwkeHoKvcMWy4W5u4
D19MCi9HTaOdkupKVkAPBPU6gsvtPmrlqBw6LSuCCgmKL2HVzi95npryqUAt7HvcG+OHvistH4X9
4SnTJMyOsjKvcte08Xf/D0tL2Q5WNRiaezJ9BKI6RVMjp7ZZf27iwrrFRqz6sI7jz78/44AlVpTo
GgduZZ9AGav9YMZFADI9R1vYkT8sUNZdJ6+7z60zlGcLFORB03mn8oHADspPayMAGcHt/dCNDbVb
jFCCcqzq82JGaEwoxvx+otLsD5b6Y2kG55K1PaKMeVeeqHkc9YL3NjQrzU6jbrLmLZtzK00hegVW
FrQUyC9DY2teCq734Lrf/VJQCUBJQaLcd5wl3Y4UOTSyYMaS7oMGLM1xZXV2UjdX6nhFmU/Lc9VH
8ck2k6Jyy9qcvgg1LI/AyfdR4wpoVelkAbjG1XSdj18e0VCdoKsrGQLTXZIJt9as6VudQftEOnOO
TqWS/ZfDTPeMS1kBCn1HA2oHtIQH4oKVQoyPsc3j+jR1NP29bArNxh2yZMy8Vh3bI/eXvbX9deTN
t1L+VhoDD8zAriTxqk+NGcx21R5UvndHIdulREGfDvTz2xmdKZBGRROytJ1jlAEkwBCd0yQaHP/x
Gd1dOkAniDwB/rsT9Y3liWzD4YkLdbU5G9oPlKi+YbmueqWDdPPjwXauYG4D7kFqsGtquAnphl6e
IyvT0iCbVDX9TJ8k+1PFMUN9l5lWeMEIobrJ8jBfHw+7841Q+2hpcS/AC96WfHp90elSG2i+dwMI
6FGQHXhhSgksUbPuSS2H8aD6c1/7RbwUYUgUbNEOvBN8B9Y51klLrdksJ6rr7tRMavNs42UKKtau
xo9CVkft3JRJHv+vQ5GqPxdT1Ouff//DAcuuwoWU9+8WF0UlNWPoJLABRL9Aaa38Wm1HYHJV9Bxb
w5Eo1A7Lhe8GSL/aBZrqHVdo5EKkNYLyjK0N2JXHYe2PyaI/4xvbX1oLp9MmzpBcWtTOwyun9YYy
e8qkSPlKWDceLPveblvfXdBVK3hr++oi0j7oOoWdoIozKpr5oEvF2eic5Y+mtRN/HPTu5tRK9PvS
g+Cd4UuBX1iBVtvaR4SKW5gVdK2iKCx8XZS539pnpQDun4zPY++811KrPHj2di4MglQMadbawH1D
GqAQCIbRoVUmh8i31L316ojqiAu2ExYyCiqAq4TCqpr39lqKHbVwSJQQPDWkxIOc0Z6FsoT+UthH
Eqd7Q0HUW3fRik3elvRLAC2VJRBxcsQE/6npW1yfst4JUXMe9SNjlr0rAooSBBsK/Cui/e2HNRIs
4y6W0qCQ58EDkqwiXpraV0ck3wS4qt+/dcnPKI8BRqI6sI1RolRUetKqaaB2RXOjzW375aR1N1LE
7JSGRncQ++5NJin7Wo4mY79DxJWIiAyqxHjj1MVBPIXi1KOq41fIC50e3zm7Q63ITDr2O5STXJkX
KUEmPZAKgpJaYKGezZ3yZ48P08Es3u95CGW4QLI7uN8gIL9dtK6LHCet5yxAlZ74kszzpPbQIR9/
0E6YxTDo0a+giJ2aERB8k42vMgwCw57aptllTWdOtRPZ0Po1+z3yYc3FQtLUlZRZ9029bQ9ezvsH
Zf0NFo5fZPao7m0iyjntkRJaiCgNY2DDcItf51FanlPW25tqZzZc7vPKxfULbZ0lPeJCr///t/k+
46M1iDotO/auPC73kYnCoE08onZt6ppm+5TZXXuK6O95A8gfd6zF8qHHkvb8ePp3F5mDSQlNW9Vb
NovcK92AzHrB7BdxfxLIpl+6Utd+e9f+LIzTLV2BJrA93m4l4KRl0mQIWc2xFOKEqcje1CqWH3Wt
5D7+oL2pVJC4pB9K5HoH7l559JLT1wwV9tV1sqz+3Btz7VqycOBNzfIZFOV0NvrOOOJo7Qik8Jnk
2SpZGYyfbUbWNXqvSJQxgmYsrQ9zpaffsToG/bt2IsYLpUnMOfJYSl7ovNXN1emxc+chGHxz7pLP
nYjBmiDu+NslHX4WbRcAR4TWdziPSBvHUtIM4sLIbBaQW2n4USAL2flS2wIafrwAezsKVgHwcXQY
IBhudtQc1bmVZVyGIeLZmos+lv25sfvu9yUA+SoO6+q+Dslqu6cSi8a7SKqUrH9ox3OKpOMXG3Hg
Eb0Oe36q+oLcHnJyHqFIqIUHGYSq7BxZlIfQmwWyeS+lb+ljXvdOkQZCiCb7qBb9jGaZFonIV1bl
wT+LuR6RciqVBG2xKZ3UxddAsmmuqiD+5ia2XuPVaqZl5UoJyEB/Njq7u+ZCdH/1s1pDyRjqET3H
JTTPdbHMyVWWRy10xaLH2sEFeP+soMy2ci5Ih9i729qmgeptUZVZGrSyWgRFhsd5bxv5tRfa0f7Y
vfDBjnNMUNKhBLa5bNXQUZpuHNMgBkz1rhp1DaUyVKpOC/psp6RJ5hfbmJBzguD2r93HIPIUbJN+
f5eiYYQkHRw9+kybGyntkyEyDARkwRn2r7MYJRzDC+vg3ts7C8SoeNHRhSdu3BRTkSSOy94GtlBk
zXgzrFa6ohlmHxUI9laPMRDCZPHQ49jMqBjtsUJuju5qq5h+LCem1/UwNp08sg5Y2feRHAUIkHHo
fAFDv1Pc4tKeIKZMRDmi7l8UBOJvuU7Jch6V0ReavfiP12l3t4CVpGtGnYsqzmYKh2xGe3F1YsqF
Jn9DDWgZT71VjvpTrlil4rcUwxs3R10wd50yq6z3yVDa7+Ssh8L0+LfsTTOavGuZk4DoLvOgZhtJ
9oKkewxJyLf1Ngzi1LHOKQ51B5+9OxQ5PD1ezsmdaqIOigQyKLDeCqzg6Cu53CkvEzpfHuYt9H0f
f9jeopJXUjplQe9BIjHWKLIlZaRUvVFikiwXT1EK9sBJQv07IMwjeO/uooIPgWlEvoMk9eaNUGsU
1Sm54XwTTmruonGYP2m9rtdXdI5F5k0V1QPUqaLPSxmnzakO2+iazbV2VJ/ZmWfEldfiP3pmOvHX
28CkY1YmDb0uSiZi9gpF4CgD3Cq9juXUHDwZu2NxuZIf0IqF4fB2LDUfWGq8aALgzerVdNL25Fjw
6TIFEsrjBd25d2j1Um9iFFro2/mNJjy0oRGzfdAKvBRFV59DOTzio+y9gcQ6GItSjeEp/LnMvxQm
tWWGtguBIjBRa9VdBCnn7/hKKX8DbLJfNaWssOqYQrV8Gqqx5jHEe3D+B6311Dmh1l5/6Z1FHk46
8v3Xqu0j2Z/qdMoUV1MWbFEVHdVqLyXzbl3MTbIVwGNbJ32pc+f3jzYQGJJhcm9Y/dvITa9KOsyo
FweSqWHJ29iKmxdRds3M3Dg42juHjaG4Onl2wKBuc41iTLRRnZI8qNAXf1Gkobe9FjrS12SQ5rOm
h4tycLz3Nh4UF0hDhMRgvtfd8ssy4cGOWkdB9I1LxfIydLp9aaSoRzRxcA7SiZ3oGxcPQKfEv2Ay
tx9XL5UYofXRBbKj5L1UOulNtJlZXZh8/QXKnBXQ12ywo4RneLCGe5ueJIY4BpQRsf868b98JlpS
QDcKxk7Q8TgtgDFPvZH0B1+4N5mrMhZPOtcl7+3bUSptVMJ+7aY5TdGYLrAmA412Kf2fKfT0oK6w
t1XAkYJtJ2e6J12hqZkic9/n+LSZ6SlR4/pplqKPtTpWfmnZ04E20N5wwCjW0B1SADvm7adNiA/V
E3C6oKwK3e94bf6IBujNkj5ml0IzjhpYe1NJyZgYDM0oGuubsMVIMqvV9SIPBLr0fqZOoc+WLP1S
k36/ZYRPAOUgSodw/O8wMOQraKmA0grkcAyflHpsTmlUHDWUdz8IsQeaJoCk7lQOgVcPg25T5uqX
yPJmarOvVe3orkCf98vjG/6++soHQcWBwE3N/a5UmI0V6Kg6zwK77cVZ4l6kBxbb74DOFpeu67Jb
3oTyb1dBGRQ5C+Jl7sk7hG4Jgq9pooyLpCFUNiJl5C2rfzz+sr1dCCmFuiSRFm2v9ct/PcYFlukq
lNlAA8ULBb11K6dZztEyNr6klAfzeDTaZg/qTdnxLKCCPVaJ8VznxT9pk2Xve46eV3dLdnr8cXs7
BDAbsTplHrTWN8M56gKvooyyYBnhGQxADjwphn0aVZyAx0PtfhmgZKB6KMTehZD48AoEjdmMuiQ5
50RT86vaRb2XpIl8auN5PD8eb+/6Zd/DZgdlfE+701ThWKVN4cXJlPxMKF8H4aqq/HiUvQkkdkLc
gmf6vsdV61j5OkOFCJw9OicDGu5poVJ5jQa1/Q9rRYeBDJV2C0HiZq1sSsb5ZHIdRqmanKswiTVf
msV8Qvx5LA4G21stC0ldGjtUye6KrVUkrDbSuAulWIakqMSTl1gIOcuCfp1VdUcIlL37A9QNyFRI
gwDo1t/zyykDdQLzpOQZW5yi/NIWfecioJuck7qTv6AvI05qIh3BVncGJUjkhSETZvW2URb7sGiz
tU7OBHRBlaOa7Oa92XuL2UeeKRWYGQ9t99fjLbM7KnfkqgzFw71ldUmWCsfUEmnQlVgdJmTQl5wW
0TlvY+sJmZ7yLESl/P4+XQU76U0aiM1QQ387v/XoiLFOWwZduux1KEX8MVWSzC/U/+PsvHokNd62
/4mQyOEU6O7pnpmdzWFO0O7fa3IoMnz698c+B+8OoEFj27IsW3I1UHXXHa4w6gdgsZ0jQd1PMwx+
EbXF+lOqVqQ7fYAv4WhFin0OzEw8hSnIyWtpUtoclBY7G5V4smA/YEUuKhovH2zEzSPTooB6PM2s
ZxGJ4NJ3orkY8SA1LrPW4eDS2ft8DCEo0RZ57Q3smJc4F32PxSO0OMmLY7xEVD0K77RI7c8F8HhP
l7HCfn3PLGd71ZBfyoFlrPsnIVp9PlXYXW9i034ThVK9t5TxHWWseY4tfDmtSMSXKSzGy4hZ1+fX
F977mKxJeYD03bYvpRR1lwI8oRGHsFfi4deD9G8+wGLqTTP4D99yAa3T9idub9pTk0rKgDp8fNPM
Mmo9NPKrxqu0KqIZVkKpem8XXPQH99LOPcEFyL2OYjtohXXWh+dsvmS80OGWWYvpFNmjjQfXwQfc
WwUdMQosMj5i+OoDJqaAFtXS8xa5UfnptLQbq744iNo70DPOGyM/C+IPhdX6YZIwGyqkswHyKSQR
Xk/d990RlfS+5hgmXopqReE2hSgqV4EJ5IehbkT+HAM0kS2tfWuHAQgcGPYl7CCDvuGv/kEJ2S03
lpEb8mOuTHnlBo7V6m7e1Oqv13fq5ogsi/FqAT8gC8Gl9TIQmDVGB3LOYvyYMqSDO1QX7rZgdoM6
0i+EvejdKGQU+S3RHFS0myBEKEfDACEv7hOGSktz/q/bK6qykL4DpZ6ZKvpHzAf+ScfM+Re0YdTB
BeuPvOU2u2m13mo3Yc+p9ggXoMaYKfhqFGo7/XJm9cgQencZBpCwHZiSbczgwDzk+FSjciGXpfQo
iRSkh6P/eP27bZtvy8PQTl2aNhjIrnNQvqYcGTpIzZ4I2t8RS43Qh5Fq+macmYovmSYWLUbRmaob
1W2NcBh4r8zPgVQeteE34e7Pb3FAL4J7gOq62kSyldbT0HUwwcv8WTNSiFJ2Z3oqUKW33pLLSsuU
F0g1wId1E0QO9FpLWmrprsvLr21pty6jF8dws8mc/8NaC6MK9DDO3htAap8T+roMIzy7MudPlZUa
T1FSBb419tZBnrGNQDwXCdyCfEVhc8OpBulQSCaKrDcDGxyczSYVZ5u0Kn/VsqgexkQJzkrWiMsY
AhM9kZb16MsXneIC1z3SYN/7mmQhFDZQChb5spfHcmrqypYUEJOQysNvXT0pHgLN9S3Lwukg8r6+
FGj5l0uVMLl6HF1TnPECLOW6Tvjcy/k7SUO06/UDs0lAljdM28BZTKsQDFvtUbSMYqkxHJZKldIz
rUi7G6Mkvjpjm14Ew5+7KQoPRrbbSAAKn1uS/Yre7EaddVRj0SZFnd+iMQBkGoTG5wzC81HbcxtH
F7A/XNtlpkM0X37GX3FUi0JkyZ0kv/W9PZ3iMNYem0Eq/EAqzIe4aY5mf3vrIQoFZIzQs+UHqako
tVmZ81scVYrbVErwqA5R+g7rLNMdVbBBr3+6vdcIyp4uCekjeLHVLinM0Wkb0ec3vOKsT52Em3Er
K+Jgle1eBAfHbJ0ZO3a4m7Ad67nJIIHQMlRzg8miCM4pXpiPmpwe5MLbO5eVMBOmwlYw2lxLA6Z6
UzlTVOU3SuTqf7MDMMyzWtm42MFIw4nWzNUwpvFrbIOJPzgGe++SNUkVGUsto/eXe6WZ4knDAA2U
PcixazOOykM8VvbBu9zbIX+tslYM0oMoyie1YEcarfw+VKf0XEXTdDaV7oc0H0p+7C0HhHyZz9LT
AsX68qGSrsEM1XTo5k5V6xVYXScuM/rwPja75gI4+EhzY+8LLuqYkAMQwdjg7sxGUxDshrRWK2J0
zcjSvtuz5FDNjMEnKWRgUjZ98gPuqnMUx7bGe8ye6O0u+4ftuhm8j4CGuzEt8xsGYG3tVRYZlNtC
eFS8foyKz5VIFaKo7NxJWtDd0rGTHsQ8g9UD7/6NfM78SRcphRg95gkqkUrQH+zvLcJ1+YkAZzBq
oD9Akfnye9hqaoBd1uFYFYbxMUxLZIeROP88m3n/AC1uvsNgDZ5eBmpC5Lbs0pbWvLBv7EdU945q
3a3pDj+H/urC6qcWo5h4+XMMOQn7uO2LG1azFUR2Mw9qL0k1/YYBOwzxLjLw0wXfnU9naSir0rfR
78rdWNEy2yvTTMc2NahNG//VEHJdqLRR/D5J6sbyWpQfe9fK56Ly48iWQm9sa/VITmY5lS8K2WXe
SKcYtiIzhI0YSCTsqIwdM785amCedHRWzt0wRZ7V2fWjGmTVxcGtwp2qoaDNVB+163bO1x+9OvJZ
4AmbigSekQMlVC1udl9LT4Pct2fFyIxLjZedR2V6VNHuJLccZgQkQGISjtE8ePnFOFxSEYZgWETi
yNCxa9sThvZNh7ovPGOaZ5BgFebTnlaV/TshjPwrhk5Hqgubt44XHqcMjTXAtdt7tSxMqLDgdq6Q
Zb6LWs/fp4i6ukVsGHd1VedP2lzP320Z0nSYITX/+q23SVgM7vSFUMc1S3m6Lkp5MBM0xGheHamM
TmUT2k8tNjiPwFfHc67C4qjmMDi4Hv7Adl7sNGYCCx6bC8qyQaGsajK0u2c7kRPn6ujYWTxAy2+E
1wypnt7rBqL5dNTtG5INXeyatS3e910lmy7E3CTy004Pn+jHyNJdgP536aKIFX4q2LzvZJPWz6w3
8z3Zg3pUf2z2Jz+aOQP9ZORcQA2u4n8YcY9lJcT9XkTfEjC0F90K03NDDx/XOF0cZK07y5EXL0qv
AGhQ3V3++1/5FrjnJlg4IVdzLsaPgdU0Xi40KI5TKP2yRf35rRsBFanFj4+ZFL2J9UawcYfrdSgu
V+TjtdZN06B7YPj8XcoC/X2eIkuhlPhjvL7oJhsCdAC1BlrLohEAqvXlM455JXpqI+dKc2S62rqw
PX1Kp9Mw2EfOzpuUhKWY5tFfRWoE0PzqdfZdOYZBM7LlzLJtfBu8VXinT3Lwz+uPtP1s8Eyg8NCW
p3BU1lDD3uA0BepswaDPbGwt4dJbXYgf7BwjCFqJI7+ibfj4Y6OoAksjfFBQvXyFrYrUcK429tVA
EuSDk5btnTDk4i7EH/WGCknvSlZZvkMumda5htfJ64+7jR80BCl2YP+qRO91wSP0zIHSrFjXXJOD
pzqosx9AaDpWNQrjuQwjLmXHEkdI8O3GYVnmVOBVSJA2yXqHrXSYwjS5RpY0XwDMdV6vJM6ZcUly
EKx2PqiCyQ91D3CIhYH88gWHeYgVhdbjLSLkL4HRqdchlq0zjMPC76sx+/r6C91ZbsE3MAwAy8XJ
X6URJcRxbO1UjoRZD7krj33zY7DT+N1Y5swah+moZ767oEZzDC0u6ELrtHbCaXWgE4AZ4lDYnySB
elKSlsp3S+mQRVDqf19/vp0Nw1yFST6bZofl1gFpplZVnGuwVHQDevfvprRTnjTJwr3ZUbrrLCN3
8fqim0waN0Eyd3qPhFSS2tVL7SjULXuunWuLdXF4CQFzVq6TRxbAWSW20itCPNKzkRXKzzKv2yMy
1jb2sPwidrHofxGGVsvTN+8GE+mOa81DnydbS+8CHvKgk7S3Cv93RJO5xzmMy4f+68KwE03rcJx1
rqIW+jdhW0C64vDNfUdUcmjjKoi3LfiZdTs1Dxv8rqUeLbUYQ59GatRTV6VH2fTO+X6xyuqN2WA9
wsFEAwj8c3MSTmX4ZaDhicFs2n19b+y8Nqiyi+Qe2j9Ampf//tdrC0u2vR5KWC60s/CVblKvWmcH
/n9YhU/DAAXk1MZyZsSkZJDI6G9Wnc9XZUwH9BLmN0Oz+TiQ9tEqpABZSFQvn0UJFSUXdcuQJim+
zm2QXfJaiT1hmcNB3KcC5f/1MocjT8ccDFbl/2kyvFwL295BHWNYYc1gW09WKcLvvSaZT8qMRpXb
aWmEQ0YR66M7lAhvYRlpq9lXFEK792nQd+atnKLoqvf6EN+lU8ZQWacp+RRJWfJvqoZ25XKkx8Kr
7bFIH2NTRU8L8Sv5fzLG3Z3bKJH60WpxO/QK2nqA55Nef4zsPJtc5JsS001JaeGpSUAYrDaaY89p
4149Z0or1M8k5bns4hw/9/iwOxaJZpbLiV8KgNB4PMd5gTFQab4357RAT66SrOwkDTo3m9Mp9j+6
ncqVn0FYSNy0HvX3NkZMjduEszO7EXbV0zuSXOPeaNA4pGS25Z8ldPB/o0izPqhRGgY+QDAnck3A
Hb/1Ois+Zpkj5ktB9H8CLhyU/mBaQ+XKnZRqXg+w5VsiFeVz03e54w3GIl+S9VUwAPK3os+pHcyz
3+pGddICe+jugm40H0Uvje2t7OI6Q6oz0L4nrR03tOo1431WRKjbDZ02hq6ZzBJSP0osHvIRIrc3
pFL6HAdo7N0VKL2OrtUotXOG+oeRr+1IiK1m0CoMt9DHWvY61RBPQDgV4Qdjq1aenuVCv85NmP8z
w3L5VjL6EoDMo5BmQDx3wjWa1jZdM416CScV2+q8pOQPlNSM6glWl5T6Iqic3jdJ22Q+kinRgWi5
gN9NNQBRZkWTdo9T8lg/Smo+NR+aUJN/F+WsaF4qFMV0eyFm8V4N0vSSmCUAgpCeleTKs6hR3srC
3hvmNEg80RQT288eyw+zNQ6Wa2AeVt9Jqir+nZEzjK41S/Ip1NxIXSO2E+e9mVSq/NT3Jq0ZCpPm
gVjbYqg25NXojlZm/QT/EaWuk/R58jEIo7g8EOXdBi7i1UKRpPkOL31NlAxsG8ugdJavi0HSjz4M
2q/cKv1bA9fir0GeRV8UubKNdmYVzRJiMgBCAT+l75Jssp+t2DgSUNg8y7IKsYtMDhAyKmwvg0ne
p1JgSWZ66wm9p1ivuxsQvezu7UGY1oJN8QYbCLbny1XMWCjypFrxbWrD4V7RmgAicFEflNR7dxeA
XUoNEAEMe1dFzcS9NQJdiW5xN8S+MmTzSUsxzq2xETrIa/aWohNPq2YZX2/IHOC2Y3hNKBtKswRE
jFrtNLZxeqFubA7IHDtLkZSCIKS3tTPZkNWmHIwEb4wgadHQQFL1XAkzfNDa3nmzryY5PTzxRTgE
TNoGxtEaJlBZEYaM/fXuZE5yejJKI/sp5WH2MAD1fjMcmGyJbjXfihWZSa0+WVaQU5V9EWDC2Ix+
zhDeFwSmo47lZpcvyyxTIdgpeEqtUWJtVFsZjBgyNHJPP0P8xHNqCKr2UNPfHVT9f2iRpXcmMsd+
boblfS+mXxzOzA9ns7gbKrXz2vrt7HwyBiZWIJ7AQ1NPrQ4fMyVQOnNoXxuzQpEgdKIfmYokVmvZ
5bM+mcaFDLZ8+9Zl0UVGEvwKpc4qwwsI4XNWJPa1o8vs4+Mrzv0cAgvoJOsgUC6//2WmQhN7GYSQ
xDBhXU+u8CeqcYuo1KuC7j3eEOEYxF9rudLuhiJq4p/lEFRvPi1sJ6byzAoYt9LbexlpwkLHeL3p
lWs8DrZf1zGaXGpjnJJCHAVo2ETr52MRiin+XB5yg1+pOjwhbMFMKdF7W5wgxZlnVQ4D02ujKcrc
aaysf9MCvuk5zaDSu7KeW/ZZK4Mq8UymXV9UxnmhT/MvDvxxCPMOuSN75J4trdJNNbURftTB1IRs
U6pPcZwoI9SxkgxPzQY9PUvNYLx3ajhVl6yY2udMmM1vJUnzr4YzheoF+6vSucr4raQPGiFL93D0
0blQnVH9x2xroznbTTZ8t0o463eVkTfWKaAT+KMA3xRfNDtr5nOrZRkaB0PPNLAuDetKVZVVZ8VJ
Jts3e1OT76WuIVUJLTgtvqFnsePJ0oAgeodUV3DCCAXDNjzk8+fcUcfypEa5wG4HfwbDj22pVd0a
b9JPDYxDlFpbGzjDOCSW4pVBR3NhWtxkvdLq68glrSoDV3JMJDX1LEyVHyMepKVXiQb9qhBllV9G
XMeBRxaQ/g+zdk3HF8lxvkuVXYfvnLDI7hvFCepLTaZT4l1vNtG5m/T2V5orQXbujLH9qKQVnjVF
GWPhUmjjlLml1mkPwzwP871WIV786KSS3XsBykffjSE2yWMjK8u83Enn+0iehsy3UY5tvV6uoWfq
XVD+00K5AbEM5Tj3lThIJT+TterBdrK09wp5nHQ3GUPt95zl+XPattq9OVEmndQMG0fXspJQ3CVp
I9/BK5Bbt8PICIhAIf2jmnHs2kptPE+DI92lvZr96upGfK8LvAndqP+ILwMCibF+lwWa82lKtSk5
NSH56WmJhgMc3Dwp3GhO+t98dPGYaN2svJez2TRPttp32QcAfvA0eoHNmS9UafrcxyPqKXnW95dF
C1876UHeGrRmYufJridJ+A0vhhmKObcovqhJdC06ZFc8Up7qOctSlkUBwmjPjTPL6Z1lBvrvcqyw
8aJqxNWgj8h80CyZ8w8hsmDBWchhhSFwq3exXzRdyBaQpbGe3EEZm48Bsh8LvbHUxIMcUji4bdEY
lj/IgYZGdRJD2h9nqb0z+2x27hhNOOl1hOPyJKRI5zSYw0fsrpzHBkmIT1PEbPOuCtssRmzDzL4w
g8smvqYe1ifR2nZ4aSyteQ6Zw+IoWoi5/xmq86D4uSMUKo90MsQlip3ycx43derOrSgjD/BnNfh2
1ed3Y6xUtU8QVj+2SmTM77A1an7Upen8soqolO4hvMrtfRSFlBdSGJf3Q2RGNgbFmL5hLKRlipt2
dvtUp1o2XppqMKXLBA8k8hr03L+AKx2HT1YT8irVhB3O+STIP5WkEO0nZaQe+TCryOx7XUZtixNK
pX4O2rn9FkTMOy469PfPVVmLI+WPTSeKnHNBEzGqA36zyQbtHO+BGI+eWyNibwzG7KQiZHXKYsy+
IFabp760Dy693SWJJpDHTFr6a6SvVTIbBMOQ3+x8GM64h+enCg6/T3+ivlqzhRSOnkwHpfom61ie
E5I9IDhgP5uso6hKY5gD5qSIfwRfOzXVP1DcHTkTbfLDP6ssDCR0IGnvrW68XtFi2FtovWWjyD2G
oYpnCkl87PSyv7yexm+6eX+WosGKvA5Dg3XHhnKHPriFbN7iqhi7Q1fVXlanQBdDSQrc1oqIVVOZ
nVPUY76/vvbuF/wzsmIuTvdjedl/dYvKmDZe0wGhqtPI8pqqteiv6+Mps1oE5sc4lVCPLuXn11fd
eblgF5lQLrIxqFit8tMcgUmlHGYQ/1VsP2TwAF1hSckzZj5HDf29pRZGDZMgYDdkMS8fMJLsthiX
lzvPeurhdtFcFC0vUMTPpbc2LGkDQ1WDmkHOuR05aXbQ6GOGsppaKE8xme99LdT5IOneJH8kR8B5
lkPnKEBvNjWfVXRFq2GmoVqIPIRy0p9sg1lMLArddSjlD/qJ2xdIgxnBHdgStJshhbx8gYMcQaZt
ixQqCDuilWTtPs312QujoD54gTvPttTKvDxSW3uzGXHnkEokidNbHor8TqRFeqqztr2IUq68UE8P
57abnt/SPCdwUUFTbBrrRjboCsNs4yG96W2cTb6QMJCAjKdlH3IpmevfqpKSG0WaOjCWTaPpfTGO
4Yc+mhTFnSakloCKjtZdZy1EtNePyDbKEcKxTOFsOnDq1kEh0KO8j3TYUlJmIzQ+K8EHfFi7j/9l
FSzO+MAG84vV6XC0mnZIatP07NTKl0IRvSNj6f95fZXtFuJgLLgtoHYLeW4VZIy2wm1TBrCoNFEA
MDwIXSMLo89tN9YHPM69pVAqJpDS0l/QHy93awCXPYCKjaYPGrOP05gZHzBEwb+1xdcwPjga22+0
MEHo8TBhBoC67ljVMs4j4YAOimqmqPpoSNhoSn3E39x5JO4fYyGmAvwm8X35SJOZziVdfMReMuk5
bYrcH6VcvZZdNBzshu1KkC8WRKS5SIdtmvpwWYyuKiL8uYwSDQIx/ZNZ+EIXsfZmLuCy46yFTgkK
hoJk9Ux6MsxNH1npTcuC1u0LOrRzLiQXmu8RLGYzUF6W4mFoxi1qputqGScJZCMFMpROKXdw5Wrr
h2MgYYrXrf2tLE3zC4/cX6s4tCpXAoZ2UK1vlZGWHwBgkfECA+2NQlrfo1xYVtxAU2uJ8ZIXsem4
mpCd6mRVAR5oGnM660MdOBWSL5WS+q3DtMErisD6kmepjUhEG5mWGyqSccQV2X5y+mz8xbidIduG
Hz86jaM1Bo1KPUyUWzWb+oWGvHQpR0rR16PAXqpBe0RlKKuS5Ky/uci7ibSODwG5aDzbuZK9MwvE
5IcBCIgbBUwBygYxx9dX3fv8AEZBnizzUkLQy9PTJqZRMo/NFiqocaqngEiOsuoFwy3jgqTb8EVh
xIG2a3RRovkgu9peaKR0CPTTIgNmvAniljZkuO6S5wjJKL9AVpXcMJFaN8i1NHVLJZIP+jR77xg0
MyR94Cf0/5a38Vc6Jw+RHEgt/IbRMIKvfRRKnjDZYmk75I9dlcxL3+NIe3VvD/3/RUnoXi6KDDAh
MkHVYa7L8mJ0dXY/iEz1K2EpB19zJ+ICeVjok39qnXUsBAMsOlsgFtePKs0QertPcpAeXSJL9HnR
YOPE0hBCdGcRet5AlbQIsz0TneUbAzL1Iyy8/Nz0qMPgWK0rbjnm5iWJhu+S0hzNDXZ2K0Km4Gy4
JYHIbgoqAZJSTFN4E6na/wrRd8TMa6wV5voqeF13AgcvPlSFZf1Pmwq5vs/GPjnyAtx5yfCYAdIB
U19QIsuu/msTKb0m0iEvMNZKTYwYlSg861IZ+68fzJ1VoKIswCICEPpsq13TzuVIpkuvP0n69t4Z
xsjwLARPjnbn7jq0EWVelrEti0FkjK0p5yHiG7Fys80sfMqcVj0oSne2DIBHjHDo8SOstt6Yip2a
6pAvXlNdXnjMaB2Yi8pMz0io7+wqUT2sdgF1gxx7e8ZDdWj+YdwAxdhQYI1I7uOeSXwcImCqG1Jw
Uqgo/S6co4PosvMqaclyNhatRvD+q2wRMb1BJXgjgGUr0PwGS/kJOS45WGUnhtHF4CeyFMPAdU46
o4LWSV0Q3krbjPqTIkL1t5GaTuPmY4bcLYSVaryWIbXOQW21E8j+j43FnAuI1Bp7lhV9XdoqKI12
oFvmoCfsx9Nc+SNuftfXd//uUhj7sC0Re9ikWoPSxBk4NmSnqri81dQPBRjFMD5LQaH+h8fiQliG
asC+Nv30FPt1Wwus8GZUYRe43Enm3dSHCWPluMBn7u1PxtCFcgoMMjIWyyb6K3oMteHUUtxg4im4
3C1hM/gXgeHbsXQkw7y3H5eiFKzeYp237tGgytTamTpTCxdB+Eh7cbpI2vDv68+zhVVDcgXITMYC
qIbh0eqBSqc2BpOs7UZ1VJ0SLa0/DFWae0U9aCfkU5HmCCznEieSeQriwbiMxfRmIAy/AQFh9Io5
fGTnq2AZxVaXyAGZ+SCj6ptpQrlog6z4Imymg92y91I53QslWuECWMeTQYodOSlyvl8WtXf2mEyX
MbXjA5LX7ltFcwz0GLMstKdWT0RDkQkoDIKbXCmqH5XYRZaYZLtWUSZeJ3eZP2BT4ZXJHLp41Ocf
RKC/mby0vFXYIIDtF+Wf9UUXT1OfhTKa02ZalhDcdRvAZTm4gF6yg7e6d96p44mdqAsBvF7dqZFk
9FXX1OEN4Gr9s+kmy63HsX6e8Hb2X9+wu0vhwAlkjtpqk70IC69Zo+5ZKpaTkyoY/mpjDA861t4M
WzUXzhcXK4NrGW7K6kIoigi9nEzBhsPp6k8AZ6yvi33Y6DpmZB4Upzu59AKnYDlm6FvfN4nTbenF
kNMQafszlgOdOy8UbFSTpYtcVPavN79G1mO5Pxi0zbGXJWyoVbnNbxhl5biv2Wr7gEhJ+h64VnCw
O3auPPRclqUW4PiGoNvraE+N5kJ5ZEye+KjiNn6vtE7h2nGa8y/0NLnI7Wx9ev0Zd7IWJPK4EcDD
QFxd979ko9SqKqM+mdVyPtVqFRPf5OxJ6xsZ9dakYTDVyU9Flh/pbe1sUhqZCIRAWFk6NavzMOa5
xCkx0Ntqh9E3wijym37OTiNSzP8h1LBHDeDVnHKqh1WoacxJMPCPSqjlkS5cKzbHU6Uq4zkpTBP2
voY9RWeWFiobAK/8chSdeS8crfv25re9pIa0HGmobq+rSjLiMFMlVIKCrn6M8G716L0x602D36ka
N59lM5r8cYRl9vrCOyGdhXFzoaYBXL65wdJZmyqTqinKVecRqrj+2FZJfHp9lb1PSueWeIrqBMqI
yyb/6+IvwkxwR9G9VRnMfFbkbjir4RQ8MPcuDrLt3Qf6a6llX/+1lCFVvTUyfsQaqzJ9B0Ef35K7
o87RzumgbAfgSucA4MMfTuFfq4BwjapmKabTYch/QtsNv6jQdy4VOcdVTwpE2VvFKJjbmt2btbkW
+vxfa6/Oh6pNfS1T2t70NC9OWuFYjJ9onhI9FDfm3R5skS2XflmQ9gzNmSW1X9+FJQIoUyMhLgXw
M4wAEYTZNWlT+xvNq5QUDr2uxG2A/PjyhOCO2zqZ9mCE5fxomHr+H+6wP5IFtOYX0+V1ZzXRZ76+
5CAFMy0qfPiixY8mWIbK1bWh+/z6xt25WaAJMR5i5ABoaN0iohE4ag6whtukVM8FM7ZzlARod2BZ
7mM68GakEG8apZLlXiHUb+aXTmQJ0Km4DyqxU90iXUfn09IlPwpN46D3uLeDqUjJGimwkSld7yIU
ioZI62mz1qArgIsG0YdBKuc7OeqAvAxWyAijjs1g9EEapV/e/F7JPpamK2Fhm/OAR5hGo4qR9Ihn
E6iO+C1PIjwZatV9SHCNPdjCO/EHQRY0irlDiUHrK0UZUGDOQB7f+rpv3ztGp/8rwkH8qHqpO4qo
u2stzFIayli7rdM522Aa1GF0fGstY3woAtO4IoRlXDsDeuXrb3FvKbgeJOQoA6L9tvqGRYDvvKYQ
VqO2j97N0jCfzTDvPyeSUC+vL7UTVslxidywkOiYr9O5FBs7uQyY02SjkbwfAQbfAfj4D9+JtJQ3
p8Kc2vlOSEuZwpaXmZOIfkxNK7wWwM5j3zXawQOpOweAAR/XLeUMlJj10ZZikScBKg83PD4tCfBy
ZdWnciCUnEcgNrGn1XnSeXDNwFmphWX+CrD/ynAV1uTndu6GlNKkRAoRG+n0c5Oja+lF7WBmp1zq
G8ets5B/bo3JgM45kAgjpG4np6mzp+Y0qvjPek7kSDHy9xEbPixz7beI6iE5y0bQdC6C6CB3Xv+K
OxuGwcqS+0OCWsZuLy9H0FydM+YQGVIdqU8YXdPJKWb7KWqG96+vtPd2NQp9xur4IPFPL1eS7DRo
aoENktGosQfWWr7Yo5le2twoPSvNc0/rwtGVGz04vb7yTsgGJsxHZa6/cCBXz9hZbR3kKgYIep/k
p4T34SJdOVySNmzdvJD7gyfdORkgXBm369xIW8wJs+4pkkow0J2ph6eyDObvIOudg3R878stktWg
TrDw2MIi1CiawTDGtwBN/muCVPJHaai7iyZXR5n/3lIMvzGQAEFKnb/+dPQJjTBE/myozdIXMXZL
cEQyN4Wsf/Ctlrxv1U1nqrig4OFZcZkv7/avNEqaIN3L6qKapyfScDFbTXxXMebKPIzP43M+JvkH
aKbVkUT37iMuY226JiT/6z6iGBRrDhPE1rIIYCB8qfFHHozvusASH1/fjbsrcesASyKD2PQRmMsC
iDVwgbOkMDklaqh7CNDq3qSUR0n23sZftiC9bDoWm0uuHf6MP6YY7Z8p90y4sj+zIJM9wwmnB0vQ
QHn90VRt5+stDgS0aSzASeubrmhnE2wnCkAYHxjfGTqo3wTI2Q8yqNZvRpVHn8dMpHh6WHXUu6Ea
qP+WYCc+2RBrZE/uLGlCXG/OKt/qRXFFi6CbcJmNUIwJ27w9d4nV/8Sl264Ye4oRmtNoiNyv1dLA
lrbQ24PouDNhgaPPg6BnxN/W7Unuil5HMSa5FZ3dM+iW8n8q6t5fpZXUvafPuk3/p1ZHf2ZC9EUb
7GY+uJT2YgkyQEvbaWGOrs9DY9ijVQv0mOfZKL9pJsiyMg3HAyzN3qlbFIupeJnlb3jbkITa3liQ
HVI9FQAV4+YyxvkXxxnx3lHH2nOcWL17fbPsnQOargtOnAnWptCeqTybQAd80VvSLyhHymOVJtEd
7uLdQcNk7xjgPshAHerBVtpjDmlQkHCBjpll6dmWdOWnhsFZiK7ZXD4MON4ePNoSD9dBDBHO/wMc
whBcBbHI6QuuQKAeVlRXTxyJyXNiqfUrydZduRrar1ojTacsY+++/lK3H1KjmQXREsj/Diiq0SCq
lCWRunWGDMPTagA0bY8nW6DHMnYdIh85bgevL7p9XBaljocOiZLb5iaaBRlMkiDFKQVtcadK+q/B
THUvm3Gvk6LMeGqC0vBVpy8Pplk7aAlW5mTiurZAUdanw54MrY4HRKl1TI2+M3DNDHeIMRpy6TXG
JyjJ8J2TGjOwtnWkgbhjOF+DpinfiWIaVLchhVW9ps+io9C7Fehh7gUdYWFCaDuQLAzJVJWikHrG
SKyvYDlwuzWaDI6BofTFb8UsSgN2gZQ8NVNb/MpD3EAveqtqP1JAozPODmZ+ZCeyDSb8JvRtIOJQ
VW5Ic0o5llLWkUzLedfeaX2in80aTuLr22F7sGkrgN4iN9kTZ7SKhNF3SbrlBLlx66XUjrwqiyXV
7XQnP7KR3tt8lHAg8mhGLKpbLxOGTsljGz8IEtgolu7zzJBdR87GE8Ukhh6yNp27sNTvdeR9Tv/h
OSmmwCfbKESuNdOgncB87IBagUmBDtCDnK4F1xja60ecsL2HpA9IYQzPDeO0VQYrtCbJYVKS64VR
fo0ggMReETiS7tuZVIzACwP7qwia6j6ZNedoKL6Nn4xeSFdQ9VvwOOv8OUxCM9H5gjehTY03ZXH6
wQqtyJ3LIbnoahod3HnWXhRjqkp3G3GUrUEFkKcpFiU0+6bXksdYbYcSDnBVtBAt6jz2Wy6nmo8L
s8KbSxtyasbE8qeVOo19suxuLK9QNKb642J4rj3gtgR7Nhri4V2vza39rUeCuT3RM0vyxxnVa6Ji
B8rGp74zMJ4y0zG4tPMQp26DyYjjR3qjJOcRqyHtlPdgXJFyDYrGpVXRae7c9uJxMPukdes5MFH9
UpXgPsd5IPJKeza/MY22Q1eORLHQZUr9Mai6SPbAxfYVpP62/JhZMaqiwyhp5Qn9pTw+1TP8CNfK
anpmIfdi74561i8gJA2dsZ7Bn8RDxyWkG0D0s9t3/4+982iuG8m29V+p6DnqwpsXt3sAHEvRyJua
ICiJgk+4TLhf/z7o9m2Jh0c8TzV+0YOOKhaZSCDN3muvvdZsTeg2ucNnB9atuRmdyaPC2Q0lmzzz
Zy8S/aLVkenI1Xm318S4WfQe0eRsGgo3bBZnMDdlH7v+zlRZiq8L9kYT+ze1mystrya1U3Lp2gNx
nPWuEo2ubiraPZpNOw36S50Kfxaq2B2Q7ZWjYV0Im88sQtIC1DtXGIA1sa6ZnxKDqUmEazbcqUXT
Qpeg1hLN7Wjf5jz3VzfxhrfP7+4zaxDBYmeFONHSRkTw8XiVUS9Sa7P8qqyxLI3s4LpC0bIMYz2x
vg5C719XA8r9zw967uhcpUlXQTcq1aflVIWABdcznII5T6wN2FWy1YiB9+0o5YVI4exQyFjQQUkf
wdPcgIp8m7klnIJgqXac0l2EqEz8oq/1C2/yzJdDPIYkBGGG9WZYb6WfvpxDh/5SZZgxQ2J0rFB1
bv6aTMvdy8mXn51Wv8TiX//g4/ALtREaIQAygXKeRJbSWwaIUS2dzpUnnFCLUWLfxhrnxYWb7tzM
6D0HCF+bOJ+IYumucqmV2NnVouddNFJz3iijlSGw40AGM19SSzv3zai/0csCyE1ssT7PT29ywhs9
nXwXhQt9afbj1LWbuhj614oC7t+43GjfhspAXRN69IlIWcJtOuhYil25uhpeJB1JpNFY/XaeXftv
rESyAJIc5MwpnKyz/mlWYoZKWeYTb1EIe6v1hR22SdptU5uWhd/fXyvSRf3VXSGGk1lJ152stEEt
eq4mtAa1ccoPaKXFMUkmFpzPD3bmBKHnFok9MKDvqluP55XZeHNVusuJZflFZC2Br0JoyypEhqLZ
S1Syb8ExLpE/nqas1AzBhPAJhtKJddbjUZsSD4dYJx6qJjv7TFmq3Ra20fph50wLxsSTFVOPcWm1
Clcs/l2Ct9XF4PdpUy6cLH4dlWSqFuhTPn4IT++4d7g/r+gy84CkRKvdasGI1GqTtuU1YjN+9Tqh
YbkL5wF2fmRoVfOu0vWK+CJDlObCpzizUWHFk6FA/gGEP602TkZlDm6GSwEqF6j9oTAZdnlthk7a
FVtXxpf6Mc4UyFAJItkkzqZeDbHp8QsIuJng4REypWZuhnIOpkOr8FnMm9TbFE5bHFyvbnY2Lqjb
YllywGYVXy0+5hvPL8IzZyEOAoCfkPXXRriTBzEGR88qn2szL0t18GInexVUdrx7fpSz8wVGpnhE
2Rw1xZON1VHuRPkZl6XcX/kWfhXs7Da1o8ZHBqYffHH0gob+ffKgqHPQT0l6iDw2APv++Sc5c0RC
wAJWW6114KOezBe9vrr20Gq4muYp2SBnyGHiFEvkmtkltOvspKGs8Hqpgqw138cfueqzOKtos7uy
49YaQr3ufYdOV7P7SozY3NFBmb+rM+UcnHS+xt1vINUT5rFP+0sy/2eOmrVMyLQ5qyGurz//6Qid
TJfgZGmYtdNr9Nam5fCC6pZ66apM7UnGu/egDliCP/+yzwyLgAG9ZVxH9HSewmOJlCB0IKpHQ0xu
HNaLnxoRdiNi19GuJCI62ZEP6hsf+cbfHpn+OaqFKzbG3zphaTRe0ruDLIKj7UhvZzZCHIPRm/aa
TYtujtbPDsf3S7pcZ/YSlFkcMIGRUFE8na6F3oiXCgbN8HHYwZEpt+4AxvH81M6sYDzGKcmAToA9
niLRENR96oQoR+dQVzdamyebzrZ2PS3Uv382rMaia5cVIn9PkOhkWVKoihyIDayLcLI686XEwunC
KGfIe0gCM5uVjMhApxl6n5eOlGaCxusspzEaZath8YNrezSOSaaFi2pc+0aHOb92RDUtwrNpXyfX
LcBO/vthDZ+OEypALIJFe7Ju0JaNvRgX+auYZHFXo1rwbiy81bR+uSQteGbea9cxrGQugDUQWJP6
nzYlUW8J5w2Wtyu85VoE8TJzzxnG596sljbKjaCV26ZZ4jfZqg0Ribwf7gLZWV+fX1DnH4RokQuJ
7pIndU2/HdJBcUJfodEQb2q/zqKug7oQApTFdDD2xq5PmzkyM6y3q2wyQzO23Yfnn+LpsuZtoNTx
vWOTqtW6uX5+G23t4PHSaEelN+g78zwIRfkuosNOdWEHnZ0wC40TghuYJWc+HqvBlTEdEkc7FlAA
OJGSNrfCrLZidLtgTxyQFTDlvk51LQ+9GPPxXeUk3RUayPQ1Pj/tM5cEZEfmCzBK4x+aqI+fheGC
QjpOQu2sT6Ft1437Jkfn7bZKmuFLrlnZgdKT/XouuxlDdmSut4XW21aIExYaXc8/zdPg8PHDnL4Y
Qyd5XugYMYUuXqeOh6LXaMzedZs3Y1TOho/gEC1kgZ+8xH5v/v2jgFAIYis7EP1ExI0ev4y2byw1
oHx3haI3Cgw2Ef53ZvRnzBsI/cqiCW5nfFF3aPmtAndacMW70C65ET09yFeqOdEQbYXYup0GCbnN
YkxclVwVjicPlePOWrSUWa8unDZPw07+Nmn8yluktHL67WvpBak2GnST2BPNXF4OL9Op1W5x3DRE
FE179fznPbfHVj8RoGUM3PBzevx6U5TSFjuYON2qRtv0UzPtu2VQ+A1bwYW+i3NDrX15kGeYHvn9
46GEPyTCHzlTckfLwoSi3ibxFwT6BOIcF6L3s2PByYQpuPq3fBdj/Ono8HJHVEIUyZXM055mYEiR
Tq9PcMucS+W2s0Ot7QEYihPQmCenlCggEEypi95tqaevEJOx31XuONzWVRV8fP5jnVuEKx/aW/k6
LnD84zfYx1q7CDene8sexq3dxNrOK8rqQmTunxtm7Y6BSkowASbyeBirSpw6Huf4GGRqynZeZuvy
ZqYpPXkpHUN9yLqiNKLKW6g+D00r7zM6d/I9inqiiNI6qJ2IC2LO4PAF+dtqnvp8lwxgxWErZ/3r
hDfgEjbxVPeIA3VZge+LLO19R2SxbIZlBrnsUzf5ltl514TcRbjQYFM/5VHdlTi2y16jx3HxnCyN
MIz1vwka7UkNHGd6iT3RFIcgROV018Y1y1lHD1NGY2AKcsa887xD4uutHQ1p6gqu1NLaoblRtUjb
KbfbDHKagi05fzHgxQCX6EY3F/9dbhRTdT33gUSoGkXM7WznTrXp8cg6lJ6o4Id4TZofFswB/3JL
zADCWKgk3hbTUC17r8TBb2vIGsXORm9K/5pwfz4kCVqdqwdwemtpNZzoedTU+84vq/iYWl33lfQ2
SLea3hQ3ZitbVJbGCuEc2iGl2ko45Og+xRnqkB2SBnXY633yhoQJ/Yk0ycwu7M2ArnQhjBnxqL4D
N8s0u74H+8/yCxfFmX0AG2gtmuqGAwJ6ErvEGeVgE/2bY26P5QvudWcJywTKxwLanF7Y30+rG+TC
qzEMVzWyG8H6MD/t77jraisRXXYVuEm2pZ4wheiFL5tq0eUWhYGNqEq0BL300sBP8xeYMyAQK5bm
0EB5ch0ps1ZW5/npla0Xxfsc54UPozHm6LCbvjxOVcFdLJvEvTDfM7cwbmwOIM2qx06rzuP5+rhC
qrawQXnTur/zeSkHVOfvRttfXuSB/YWyprbvpgEgvlbthYP7TM0UOA94mcYgaAXogjwePXAWw66k
yq6QERUB+lpDs8eXCVxKSXoQ+84e6ivUIc0+RJCk+guekXqprIBkErnWIpyMztpnqRoPz5+HZ5Yc
SMVaaPK5v54QqL0qqZas02FN1W6K/F5A/piraTNRFLuwus99d5wyOXTJArhWThZchvyaueRdihJR
5tJSuqioDKoH3UrqMFdBsKVmfKkyf256HMF4yEJDAHs8uTDTfK7K0adRkc59c8cBYhxjRMmuc824
JPh9bijkREkiyc5XzYTHX7iQ0M8IsFjWBuVWh9rPZuiMYTcVYt4//9HORDjkw1SSV/nS1frl8VDx
GPiQU2wusXyOrbAug+R6VPUgKbvncp/RGqZf2D1nhqQcudYjcTampnCyfhNcWnDc8xNcxpp0i8eA
85b6U7ILUkTRCmfSLmyYM4tlLfJSvKAh6ym0VefWCIKBRHYWmFzRanojurL+C162Gy0ck6EzzvPf
OJkgJ/Nm12Yp2kxPTqYSOrjnTgG5Y9aqqBtM906bBcnz1JcRussymprmt80b+YqGC1aNhhVK8e7J
oC4Shv7gEtNNTo1QYgIk6UUxG8L7G59wjUaIUclJocE9XjVG0tcovS3a0eoXfH9crn4rr31Mo7t5
X2eltn1+lZ6JgQDFaelZmcTgwCfjxUVc5Z6ctGNXdM1fHnbOkV84lxbK+lcel53WTmSQd6ppoGKn
207LhiX3Cl87lr0w93hfi6hehB/1def8/rajQkh/jsuiJKU/2eHzNAeqDBjKNpP6ZtRo+Kis4GOe
t/4Wb89Lqk7nttxPw502lOZwmF3qw+TuaZCFaeoY+9kScuOkpbmFnXYJrj/3JiGjcTk6gP/eqc6Y
tNJ+9uIpOM72MoYI09VX6JbakRo0eYGre26otfuYZudVB/8UnJob2jgMhC+PWNivc6mbg91MvEVF
N/nzq/B7IetkgbBCVgIa9d2nOEzfsbcKL8UTTpji4CI1riAV5OPRp3h/M+kxcd1YdEGxLQMn/9rZ
qhvDEegZopKa2ZG2NfvLQQprtQMneXbf6FmwyLfo9tpya+Mjo0dI08ftpqoX3XmJaZq590XhfMht
WY+RAzfnRVoK941XL84H1FCJ3V13Ka1bQDkv3nHN11+b0qoQ1Rx8eROTCyWffQLPOaTvA2evbIJY
Fk2mkWYbDw67Ho5a7AdhY0ORD5H5l/7nfhmkvqWLNfkrw6xkDktn1O2j3wl9jOJMHz4WZj6qPUI4
znvwOC4pMhRU8q0U8TpbM5IiHLx+hnswe/m3CuicytHzH+NMzAkMwf/W/JWLZF0XP8Wci+vmbtag
6JyahfuiHIt4Mxsora8FIpIPkmYNkshDSYvvhb17ZsUButI5RIM9UjOnx0RvEEDpOPHih+HUu5H/
YlOmPXjP7Eyvn5/kOSBspREQ4qKkyXjr3fbTLGWjSXhmlnbUMO87zOS2tIhpxUx8zQrUylkLubzG
qEtd+84W1j3aN+2r5x/i6Xwxc4GfTnnCpihzCvxVOCEqR0BJrGQTRC403ijuvOWtJYvlwlX99Jxf
xXvWIh/iyjRLnRyLVWULL3EpVY8Uhg5Et9qhLFr17fkJnRvFR5zJZ4gzKIuzwOFpBOE7po7GdT2P
9hEVW/MS58t4euqiLIMyD+QTdyXIngQ6cmrRIoJnBVvPV68MKC73xTAtboSMXDlEUKyB0FHGkHdk
s/Id7gLLfs5oi80Ww72neTX7ko9dAFlZT9/O2AgcRpbzu+dfxnf2xuNDDZiVkhMqfAS3T/BN4JrS
9MWYXiFg3V/VYDVzqKu0+jZofnIgrUBo0KQ18HoWyUDeWy1vq6UYt02ueRtn8PTd4Cn3bkjd5fj8
o51ZeFRrkOagXEONwzlZDalasglfGITU/X7Y4zDYHZwYexvhGuXm94eiawDKr0m+jFDZ433maz5l
sBJZFakpfaOXCs8F0cbb0iouysidWX7Q0enE4BqBy3la4BeEBTDiiEcTmr7vByDUKqyBGYt9bKnx
3kV/sYkUyWsStk6s7qC/DEMI20feu8Aa8lomSF9Mdj/YUMJAezbTEpifGyheuC/7NMuEyLAu0y5N
dAm0p9VtEbaD1b/FvTH74HfVmIYWZd7DbE55ucmT2Fihl3r6K3Ag4250R6mXzcrF3ljugqh6rxmo
olbVhE6ZkTiNQ/OUbt1LajDAv2XtdOHAHfJtGuvUDyXC+i4FiTlvIxPvkBg0us7etOkSXOLvnFkh
K6WSDBs0mpLQ+vOfjkeNilfRp+iqVH42ROa0iK0JbfvVZNWXqDvrYjvZJmsRHlcEKg5Yg5wsRhWU
jhUHpH+LyP8ylJXuF82RkV9Z3cb0e/1lQDfEBjd6PcyEnC+sz6c5DP2AAA6U+xDjoYD5eKIGjANf
lQDDnVXom6oL5IY25DZKggBjYfpCoDW2l6R5zk3ZIsJf3VsRPjzdFMnoVYWGPPjVpOf+tqP+cpRu
v3Lp1Bi/FnE8Q0qJq3ifNjW4Qqs6KMLf9+V/fZn+T/JQv/yfF9z/67/55y91M3dZksqTf/zXTfal
q/v6m/zv9df+8589/qV/3Q0PnVTdwx83903/x06Jr/cyq8Xp7zz6E4z07yfZ3Mv7R/+wFTKT8yv1
0M2vH3pVyu/D8czrf/n/+sM/Hr7/lbdz8/DPf3ypUWpd/xoi0+If//7R8es//+Fxb/zXz3/+3z+7
va/4tV33IL6kf+xVdi/uT3/t4b6X//yH5hh/csGglkE+wa1JOfgff4wP//Mj+08KtpTZv3c704bM
RxZ1J9N//sP5k45MyjigKN4qorkGF32t1h+Zf3IOUmfk6oID5K/Y9v8+4KNv9uMb/iFU9bJmZff8
tvP4JnSQIiJ8IYYgUFtjdct8vHxbaWBpKUYHXlg8FEelLSZ+fjZKWVHQF4Mdzman95FZOhgijVk7
frK61Fb7UdKM7sdDvET1NONHgslVrSP+DrE1TKwk2QOOGPaOGKzYZbmUFd2Zy3iopdna275D8z7M
Clcbo0YlXKkw1YpQdmly19H9TrUa76w2TBpO/Sg2m1SHtb8sxkbN5LY1Bb9vAbyy90NTZQBLcSOd
w+LR8xINXVW3W5xzYjj/dNI3+y5XSxFhehlPb9RkuFdjP/RTxMvvPrHUUgnc7buv2nqyXrkoP1eH
aq7zr7iltq8LPSg+wRVFtz8Z0vZjYkoPjyjE3rRbT4zTYdSttgvztJ0f6IPUzY3wa++Lqs30o4SV
9Nqx8OUlZ/AW89qOsXWOskUsMQqLjv2uLYOhiAgbSUCI76uvBga51Xs9ka7/vi+X1fVIs4HsfLTg
3g6impwo8TxAfX1xlEC+cKDAIN0pA2GctZUfTU6bvURljTi/CIpqRKnOUnzFdJis0Kd9oL3hXK4q
3nWxdHsFNhyE6P23VwCz7VcUKvUs0mcrb3edN2MvLPPSorYad+a8bYKlvq3U2NUhmiS9gixpTQj1
I12CnTq+txg+YcEE+l65mrOPA6e4E83Q8zmh0cBmphs2jWhIk19THBq6a1UkWnw0Oak/zrrm3wtz
RKk+FX0Vup47v6dRMflQ6mPObHxB7cFsbFeFk2y5gq0qUF4SNWPfN1FDG82N7bX2QyJaUd0VbW8b
O+qA9F6GA72N7yQdPDb8duGUkVZZC33GincbCjcrbozUxR8go84MHaRslPva8xqKKrrm6kfaGhNj
g8DwlG/Q02mqTYnzZPq2A8rJB7wMZ3Rt24Z9Fg2Oaj6SjFVohnfJ9Nnk2o0h4k1ZjxfJ3H2s2snY
THipTZQiXP9VjX+TtrOQXKleGQDi+DkH9Qj6UNrjt07GNPWWfZ6m9xxg0mcTxJb3our1LgnxDJbx
BmVv9AjhQ7jxTqDmQomjH5oCI4xJuKEjy1yFBgpSAXmfiCWeVG3ZREWeJPl+AfH7qAs3fWhRMoQm
4XqNEdJ446BGYFljxbey6sPkJOIV/HR72lll27CaCtb7JvPshcarGtEuupuFb22yfISirg2B/U0r
EnoHjFxq6ILkvtlfu0Mq7j2jb9NwtK3uTTFatoamc7e6eiGuvERCBXZ7o9JaTluzamIDIWQ9xSih
NhU1/qlucMRyk51hNnp2mDRR7afcwWQgLfXh1VK38ccmTTotQqzav630PkYkIzDk27Kr0moDF714
myQBip+DOXkfEjQcXzeyNF/qs9ZhCYFtHm3kqt7wOKnaQC+o201XVSNUilTVik3bun9xQmYfAtlP
97Ez+/7RD1RSRpzUbRWi79TNEaCYuBt9zAy3mO+wNxORjy/nsjGssDJUjEvJXBQi1DuS6IhgJYhZ
oqNvbHyzUFOU5bTN4cxDMpnOWj9dlXiuDRvM1xBstgAPSq78wZv//43+9Ebnkn3mRr8vi/JefP3j
2K//1z+61PnN/73UvT8Bq1dNThsAmYv7x6XuGn+urelofUBMCuBD/7jU11hgleMhvbXpaFoFB/9z
q2uO+ecKSK9qRGwXPrv5O9f6SX6rrYTcNejQT2qLXYZg6lAV5YHm3bspXdqwkUUWZU5m7XB2t/7S
+0J75+Gn8TErOCTqbBl3VWO40RxPcwRqEezhv1Ou1mPjfdEN7YVo+cTN/seTncAlVE30offt4oAl
VPXCtOfmuoBkH+VQ/29MUcSR3gXOtk08PTSGuXwjreUdDTLGDsehFq+h2Fm7gstko+uluYvNDDW1
ujf2Xk0PZknF5vcAnh9PukZMP2Uueq1cTsuiOKjY8NGlQLOk1BoSQa9Iv+ilnb5wbTx+Bkz4ytCJ
bUKftq8vwC0n8NKP0U/SCcvv42CAOn3QW9PZcR6PGy1LHLpMuV26VFaHvm7KKB3HZtMY4/DCban6
/7To/x0l/hwVPgbwfozNsv555jW8NTguZnFYRMJt2LhD9ipJ6v6I3LUTOWOgv86sbA5C6Xm/R0T5
MeZJeo/Hm25qhpkfmkJVu7FSblj7orypY/3r87M6MYf/McRJiAvthf6UZSwOg5GkL5amTbeU6/Ct
cbPxkC/xWunCoAjquh55TSUOFSDrzk+W26IcN4GjTRvs5CcckfrPonXtXZ3hlwbdML7w0U8Mt348
4QkcpWllLXp3zA9mkU8rcpBvXb/ud8iFBgdr0cXV6EAAJ6WsIi9207doxuTbxGgDwHQ9YfMmfTjD
+dhbxQSoNRrmbbOo6YXVNvNR7wOFcaW36rbO8oKy0eM8/8cjn3Bfqn7MZOk74rDEUxXlgdMimJYP
e3FRIeM76vIjv//fIcB1Hy9HhZkpShVjfSgHvbwCcG/DVPjawSmb6cVAIBWaZL57rQ/qzSLm7qi6
troaKgO++KSMV8hGzdu0S527uuBu1tKh+IC9t31ImhS+fj5jXmWCr8RL0u4tuE/bacJTBk16sJRe
GdsCQ6TWNqdtFcfmbkAa9oWNNv8R8le+aYB9Nh2Q8ws7Qcyuh32I1C+5H4DIjZkofzcmnXWhK/v8
2waBffwqcthYOXYd9UHEix7VTeZtZnfpaHifvd2FbbJ+uXOv++SEbjuKIcE88bo99AazstU3A2d1
JIW6bZLqwxh3n2yJNdto4agNujK/uTDyuhHPjXxy4jZarDy7s+tDkbkKw0Int91oBBElE0qHB5oB
KYP5eem5G9+baX9XjRHsoRiRIbbu5OgHnOLlRZD4V49zcgRTomrqpXZ42XRj4olWDFRf+qw6zLPj
hbWwr4SflNsWXhgpBP5lmoGDXdm302GA/hFeeCvr5j/3Vk5O40E4bHfdqA9JkGCWa+ZJWAyoWnVJ
/K61RqLtNSGadUkQPVKcXLrA3/s+hIvnH+AxQvBj+52czMBltkaaWx78cfAig/Rsk9Rl+0LoPt5v
pvt7bXE/xjk5noGq2FmDXx6GfKr2/ey6XPbIPutG+/b5mTyG6n6McHK8dmUQIOcTFIdCYpcaU0bc
5IUW8AVxhW+t3EAqZjY+PD/YL25wav6P96qCmI6FxpIcJtFbu7lwi1dl4WlcPJw6heH2gJJWetTs
5ptSdrdxp1xc2Eknclv/mal7cmR6ZOzz3Eptn2WpuOob4AadPulPMz5GN41hiK2D/tyCdITT7ePG
TGB6GgOW1Kv1+2ddEpGFkhefbKwxC24xwI6tTefM6pA5Y7XTbJEcLFz5mmiyg+ZzQTfSRxtBxn2g
dHAUVDsJ1RC6nRDstukSCq2xme9a6QaX7CToFf7Fvjh5v6TySiCBJQ4Q7OavVLhRf2iZ+ZXrLFqw
61G57MOid0uPftiyfIGysJ9vpIonRSk1KEGGQUy2hdt07pGWyJvcHVl8mcTXshz84gZxcwSzjXzW
vzimjO/bKjaA3lMr/1TMvfqU6kOyQR613jnK1buIK6ZIqQJwV4Wj9EQbziINij3OBd5L3VcdfMwg
NtqIqtcAdXEyb3qo2rdWXJpqu5QqOJZz7xPeZYa2bOE0elhpiqKZNi4R8N4VJsBXZlnqpWY2oE2j
J7y7xPGrmfeb5i8yGAtGNEELxTYbFPjDbHcF+JhWTVsZeDV8zHZKPjmEbS8ylU/+7RAIAx7nZOO4
61QJNWbS8CBU+QjzZhVGdLdpI2jEmepE7mErum8tldcZM6uXb1qca1/GPAu2Zqz5zqGdhfWq9UET
wgbhhOsudwOqYrgAbA07zhoGnUW8SYbKtEN6vruPZLwjKnBYdKdhD22+w0DR6pzreUkiS5P8S4CT
g7LKq1JfEBgQmAkCWVFkGSLDVPl9DvD0lvJncVeAdhxbUcq9k5ggY7Jz+PLlYDV+OJRNOoNnrFbw
qGpm2kaYQUdNFg7mHv9146OrD4MVIiNOG+louMWdm3uBhsSf0z/UrlN+G/MmwD7Ma1A5hra/JQar
t/QtDz3mAh2Sea2QMSV9R1VFZHST/7byF76yUYzl65VbXYVOY2Kh6GaV+1FbsroAoLGLMWytoKAf
ZzCqj2OV4Q0yL/S1wlYuRBOmJraGh2BKcVZHeOBAm2v3Lhd5fm8UrvulsjVM4VHfmMW7Vurul8AZ
FhhUtjvJDXplmGO5Ga2hkdFoSCUU4FRoD1FIfW1XVfU+MWuBGX1pFvqBIm7bRJYh9V1cFsI+tkNv
HguN8uIuG7sFKLV3BaFjnV33zhxYoaUNRRdmTTbEGxeiOnhcqqtXtmTfh0Lp7RjhvWi+UbZmJptM
0ksbGrNASLxxXOwj0T+ADxW8cLpabUBd8EkAOpQh5S8QkJzkNETYdPkU4DDZRmmARXFk4v7+pm0c
IULHnjVk+xTeo6Nvp3t7Gim32GkgXyUG6zpSsc9iL2XyDRZmI0PbGVfc1MixnUHgyQk9tbQHLTCq
3dS3TX43SsN9I9NJfYT428it5tasQ5ZOsnEmi2CI3s/8VZ+mWRn2Ff6VNXsN/eKy897EGDV906ze
/eKvRcNNOg/OQztbbhYZlF1ABFs1vMu13qQpmLL6Zzkg3ho5vSUe6sTO32V1X+bYx82W2pT2NNkh
NMfZCFtDiXscQdWtQs7tw4zC0M7UOvXW7bKmRz0joebjY7W7jbGaMKI4xd8CjY4EJd40bJTKvk0U
BLd55TuhnzrNVVLO01tpVGCMSL219zBWwFVTevfbg1lX+Q7vHavclLVvfRp6NaVbkdRXY6Wnx1bG
HUBzbrQNSvRlHWJAmk8HaZeeGcXKWD4XaMLKw9xT3tyaeOtcx/0y9iGHQvU6bsuJU1M2n3TDm6sr
vYn1m0xZy7FVKUaHVuPV722a2SbAz9m/NtqlkNuia3e2j+4e6zzObo2W7cuHRCSjHZEnGx36PyPc
aHPgTW/ZzFVWclDIOTsMs03htpuC4MFBsCneQg/Vv+DxTf8b+bpTHEUwqc/Yog5i5zccnmHjGQky
bgB/N3NQSxjZbueO2PU0edgJL+WyhBkIIaexP+mBrO7pwea0LXvTqsKgarMmdIuC9dwPQ0xxuuLM
jLI2gNCtQ+q6Diabffh8hPGLZOBU7bEdLQXK3BGfyrnfOcJKjtjkzPSIWvHm+SHWGPNM7PldReYn
DGRSVV+1VV0fwCA7aj2zdUjyeT48/9fNX83gJODPUDkPEIcRBywty60hCko1AbiycpKZckjdvymd
ctwtpo2x3xjYuKha7hXqFm4Y1Fm6Kwwn3viOMsLcRuop5Rbc2UuevW8GnI40U2LNVvbZIXc8GvKb
nFt2LBa6Qfz+Vu9y+2+G6Kfkxwm4O8Z1ujzkasyvqcnQQpMjMpqb9rDLltlYPYjX3Rb0x5YwdF/G
7XRtNIO5ff5NrnHdue90kiN4hHFV4bfZwZlz/S4f7PhmGpv8o9ZqCz0SVb+BhJAcYIqkewwc5gu5
4ndlmHPjnuQGszeXQ6rs7BDDi/wKjVc6u0x0oZF6Y3OtrMp1QgePkzYc2mp8Jx27v5ekK+CRah70
vdsUdHUvQe8hxLNM1XYyxoy6kz1QjaJtsH1P5k/5Bam3Yd5CzE3eamWVkNinZR1ssaNxP2lyohN7
9GruYNuKOUBsMVz4sr96ryc5ibCbvOZwTQ+pmkyinnQFippSbhXMQiec8FEhTzWbxA6FHouvaZ/X
v+fp8J8Y/rTfH+8uIV2L/CEQbvXJTaZ5S3li2uRN3vyWet9/hjjluHYTIpGt3yPQMZvRlGsVZngG
gayWfZ2s+RIl+Re73D8BLRJvyTCybIpDNlj2dULRlGIK4fcIP/DCUXjSCvpjJieghRCLq5XWVB4s
Z0l33YguQplZ4N5zbXgbj+snQkIZv1ABw6VRmMUjQEyrIIyQh+e34Enzx49HODnMPIiAwQBCxS6T
9bGJ53lvBiJ9aRQye9XSyB8qAN13whAKaMNybnJ0Al8tbdFGc8+ZiiNhtX/+WX6R6Prrl/jp2BZd
krEwZQH9UF9Cv9QpA+oOOoVlrUVGVedbL5iHv4dJfe+O+2kw0DCvQOa3PijfGqmmJ35UW7W2tbq4
fv38fH61gk6OGYluqzd11goy5uauTQpBsFMMm2I0LrU+/OKmO5UEaOZgGQpAblBFmrOtrK/pVZPG
he7cX2Ao/gny4KP6vlSeKw5t63QRXI+3dVcFL/pyxNR9TsYL2+AXx5V/khKLYfRFS3Z/SKdm2epS
H2/L5P+ydybbcSNZtv2hQi4YekwBeEc6e4qiNMGiKAl9a4Ch+frarqzKx+ALJ1fmuHKQgwiF4AAM
1tx7zj7aVdIu65F8D4ppC5+3M2IHd3AAfjJJmmeG23tNaD1Xs0hl3eyrWO+eyCbihhwt52Sildb6
nIGrTgNBZPfJr5dkCkp33JgBQOq1D+NOK45D2cslwJlX/EY30Tw1KDY80JHYxXZ5o4qODd3pQK0t
zMVrTcjepWl3zW5pq+m2hQL+7M5ZjNGalvuBqISGLrtrpUR5QiJod3ohOZu5WofhyfCW/k4UbUvj
3OrRKs6DVHdZPBZPNTArPbDqrlk/eSFnnozzburzh4luVlnkexI2k6As1nbbymE9mmQIh3lW5M9d
inrr46/k9Jf+zWL83v7kANxvIfVl+8JYf5nmcIdORnJ8ya9LTYmd9Kbyu5W4n+WLnZtz36OywC4t
OEpoUdVjehTeON7pTYX056R0cI2s3Y4y9begil/i1dWeEYHowchqffvx7Z6ZFJx3k1wh4rJd57zY
W5JKll46VSTQo6IiKbNPGjLnLvFuW9XTcvFmVad7WnHjIc4MPRzQGV1yrTX6+C7OjZB3U9uKdaBq
Ry3ZDyZ0LOIR1IY5oji2vWgPc4dIvhOW9vrxxc7dz/vtDBozTu5ohjk7ytCbdEBNpu9jedLdzceX
ODPTOe9mutSt5xXFQrGvKDjdirXVAq82kXQhRd/Fg/ps9FnnRvu7uc4fOnxoPdsjETv1Zd4S8SZP
7A2BDmVba6Z2NXqyuJD6eCP48G9dp6o2rmjap7E2xEsz4aXQU/Gr5oiBQ1M0gTfoj8mU13sVOFrc
7omKlUGaFF9xyjrbdSgJxa30Opw0DRzomBRbrR92Kb51zhaVvVFgm6h7qOJmEfZrTgmWE242cPrQ
/L1qEjPQ3bQLxoYN0Oyk1V3N690Ao2E5zqfishgRm0tpOKCu4+/ukHVblzPoJwPt3Of6Xh47lGjy
8G9xCvBajvs5uW7BMvRO6JT4MZCgebu0N/R9r00xMVOl9i2RGOOI2NL3H4+NM2P9feBwo5zKX02R
7GXlJt8Nd60fVqMrQ2PURQgekWN531jq18dX+2Pk+5v50D79jDcbE7dTWjMsRbIvB1e/ch3ZbMy4
XvfYq/vDNBvp7qSV5dQo8cK7qsJ4Q00QjJkVxESwhHT3vwCX8ENZQW4c7V7fWtOMaBGq6HeHVsup
RXgKBztF6/YN+qSl+QyAe+5RvdtM+sqXmpuNyd6dZ7kxDRhPTETL9VrhKcqK7G4tKXB8/KDOjozT
dPHmQRFvW+RV2yV7o+IsjgNK7vRyWH6AV1SXUCXVhXIKiaspTR+mompQg+WSjILss7s9s/l6b0bL
Cz/LNJBBe/ckE1sypFtVlnxmST7XibHfzbGd7H2FvQmrhEgo3xoi2zfr1G/clVXYn2f3stVmA6nZ
mh8gp7kBcEnnkyPWmSnXfjfl6mLNWtWyjdHtEknDONeRXuRZNNXGZ8E0Z6bc9yYWik7EMy1auneX
xXg2Y2O+QvL2Kr21ViG1k8/qTeLcoHw35XpLjZwIQuu+cBF/dP683JnTWl1OPehUo4kxwtmlvp1K
VJIrtMm72hi1TeZkbPmcNqeNQW0f0SxcdpW45sViG3Uk3U/T+848a+td1wuxsTksHst12df5XWxQ
DharUdIyscXTx9/KuUucVqM3n0q2eBAp1Jjth7Twd4iSVZjqnn1jjZb9yXb6zML23lAmcRDNrplx
CZlLUh4EOhwNkha2CX9ntZkRFokYN/SM2k+ueO6m3k02iGC7tfWGbM/rG0JnNggMaHsZWkhcP9lJ
nRHfENH01weHPDgBHe9ToXK1FJtLV+2U3xu3Zd+3uK01M1rAUT9w3e5Ak52QgjntQhvgDfrjeoxm
SxD64+JQXf25jKzaGUOKCEPU9wDPPn65Zz6kk0b/7csdgYVNNIcyjk821dzJLsIld5dt49DlcbP1
s1zvc9d5Nx/FTqcZbsL83YvFppleLZdr46NSppwWptXy71mn/lWReB8f5Vc1GrHOzqjejuuhVHMO
qNfXNv1UfsYDOzNzW++2ew3dQIgWiBOUmuLNOvjW1QD3f/PxCzk3MN9NOMJRqLQrv4YXnjkBbkF7
ExusEN5C1/4/usR7q1fRNYM5knu7z2sMsKcA7GvZrjfIeP89+Ma/3sJ7Rl3iE93QLyU3kfreTVs0
SMyafr1Vijymj2/izID6czB/MytpabbihvWrfdLFw1Mc6y1C7EIcHF22AVLQ4fDxdc4sAOa7iYKf
3s9jYeZ7dJYPjmyvk1w6gSDxIFJtHOgQED+5ozNv/v/3DrOwTIij91ZNP8CoIYvmbieoIqT+J5c4
JyB475odEqOGEqzyfZ6j45u0Ob7Q50wLc3ViC0wSjfypZWNQXthkhQA9j739oq88d1NiCf1sX37u
5b2bDbwUdmpbc4xOm66dA3AfgwyxGovvMVb5NiC0rD8oIx59FAbjSyUb8d0eZQuvf7TM12HRpgu/
sOuATFrsXmldcozwEkEB5eO3/mek/s1G+r03qNEym+M9ml0TcFKRr/rDYo307vN5a4B72Awz5Vak
h4h6HUD/0lz8kD7yuPWTcQLHb9sR0q3lOit5jVNp1XR73e7rmAhvN9hGiug9njdoL+ER4R3ZkHPS
BGORXvaTPHaqkkEjsWmMUM90uoVHtSQQ/1NP7arELAif6C95g91OAbOLrCwxrmddRqL/bI44syKf
9Npv14Wy7XKjFQwU+v8GzNCZcwrJdVFLOsJercZvbW05u/e9/8mYsPQz8+p7+CpKzbTwZvhY0+rr
CJ7HxrvMukpvgpJN2AqxZzw5q0rHD6GaVVcia9RI4Z763sa0M8ABQ4YkhZxvtpkZK60gsxMwdDjl
BNv3MK1PEcMYMm1tq/okoRpV82xDLSmn71W5mC5uC42IhsKTByPjXBDgXZp/pioGmJCyat/anaZu
kDWZD6Up5tuxc+yf5C+kIpK6KmU4yMy5mmhDZwEuiTENc9OIbypfs5tIQaq+T2itqihpHXB9WvJK
l7RucETExnU9iAztR1XQg4CPdAFjoc0jMAwdAS8mYiV30VGoZ7QP543ICvJRF88t9+M60xXUXI38
WX8RBbAviTUpwDxc/XIo5ESza+OJzmZTfuuVnr14g4eQUuuwa4YTnqeFn7bGL7oY5ycsbPeDk04X
9kJ/VQr/pk0U1qp1MZLAItWvDdXiaHQWpGscIWpjLAVpZ6kg9iX9eO4v+zmWpTjGGHjt0DHHeIwQ
yfRbp2vSF8PtJX3N+MRGssl6S4mVtcSzPXQGEWl1t0lTT3Y7vYLNFQgycHLS4KZehF4bd3tT43bw
Ajdu6LF0pbcVs4EgsmTMzZBa+fyr0dtB3aOc7O5J91S0yj2/jE8iF/+VIJPSDFfbL/cJ6IYmIk0p
xqDSLpWGWivpp2vSfMqfddvbz+XCKTTQnMKNQ+iH+ZOXZ3oWTEZafJ2y1HbDeQL9Fo3r5H0ZcO3k
IU719kc+Lnwqa1GuDWrFRR3EnJtjoNNND9EkdMYWic7IkF4NhzYlXfgyYEBOz4uA/ouRTHlfWoLq
fmtIn7IdbrCqiNxKxvt5qHM7lH1NW95akGEE1mTmyB08Oy4DJxlGa1cWy/TIiaNGwzRmXb7lRGKv
KIQra94Vk5URNK1MA5d8YlmhnboZCSP4+jmpTfrdlKSrG8LQ8YLM8NMvCeDH7MqDwryEejvr5kGt
qy6CYknKetNgQfMPHYkfP7LBcrpwHgf/++T625hgTTQkc73cev6y4F8rfXenYHSZYZJZU5g75Gzj
HSvlcSrbpdhS1eq+LSpLXqS+ZltNlSRzYvfPQ8ORug8EICNjpCNFfNNOtEEvpkwYKjSpdNzhg2s9
GATAb5HRaG65GfuWF8rsbf3w83T8osWEZgZ8Fe5FTuT2HBY1QRsBiM38xmns8Rlumrqk5djHgeH1
dg48NPEfkkxqBXpb+qG0tv0+v6fS3OzqXLNflbO0EWNBq8gmATwQDEWXfRnr2P3ZjHbBop1XM4/E
lzLZZEPdoJKGn99tB79dE2btuL1KpjkrtqZWyrsEksUSetQ97HAt/JjpyuvHEZIfLMygSVcbLcU4
FY8aFjqsVqB+vyCJ1qwA87v3wxMNJ83CsboVq8JJn4PD0r5ZvZOInygHBzu9O8Q7xHI9pEA/ttct
pED7usQ8TwQMM0iGZXIVTDWt0nCXlBI52QjIY7OYWisiiAN1s4HEPWwtslkescwg91a6eyzMqfC2
KQlMP5USth+s0EK3S+brtHkEnn5hWRLAn2WUHhFwjAZ/UNTJzWG6Upb0soC/z8MlHyf7PpZwosdx
ba0Nt45ssE378qfvK/z/RJuOW0nR8Ztv9TpTF0AynlCnlHcwLfRRQSVt7oDhqy5JUk68AHGOfaOD
GUwCvx+mQ2XOeRYAOrDv+Oo7JISp3+UgBPxxicBfTSey0tjvEqr4P2xbXXlV95ToTtZHcBP8y5nI
yF8V/z0jATFP4Ig6u7Eq13yNId3NkcqhZwW5Y9iHBHm9uzVT5qmNv2Z0YGuQcXftLEkNa/RT1XMu
XStwOhbUIG1HFbPVGegbyLpYIqCYCb33SogOUKWrP8fLZJT7oYpvusx0bypTicesodu4FnragNRr
HYZijqk20Cn+xGivautY0m1joLdTfDvr0L8Ca2jFN7fxx2ZjS6RGaKk6ctSM4WrOli8IFk+yCT+v
H7Vi1XJ0lan8Wc5Os4QSYVeD5ruovpd+yY9rsmIRYR5b/QUVxmoNBUM2WtqGQLQ583Qtgs8x3qNI
m+7T3J+/k5cll503mJqxcQq7H8Kyy6aFvWcJB4glXac91SRkXvEIAuWX9Q8shepxberqujXLAV+p
nqwtqMqpy6JZizUFgH+O9yDyFyhxRTMlkEvmdAyzbMzMXYsh7TXl2/3GxqA3ggq9cYvMTpLMsaiE
fCP0ukUd6n7sE6/iuPHBGmuKfXR0xyN9bTtAyGXiFDbg7Fr5MVM9sKLZNuT9f/mKgcGuwdupOq++
otfhp6Va3X79eAt6Zgf2ntWWx8ySI+mzu9xjshKZeIWZKW985q5DlcQWzS1WGlWM/x6D91+HNmx4
f9nyMXXOdXq6IOtRe1cgBP7NOdc5kDfx+vEtnatK/jEBvTm0TbolUxCs/s5VVMVq09SjpkoLkqSE
/DGQXRHJQZVRW8l+nyE3jIaymX98cvEz+0vj3claRyXqaFTxdkpMjwlB1+GiUswsmHFDIyFax1B2
ttESxrbBrHwou0m/nLoJh69V1BHZjtq20NXLxz/nzOv9YxZ88yjm1WirVk3OTp8alh3Yt9t+reW1
n6XNDuFiGcZ6Nm4TNimfXPHMoetPmerNFVk2h8IxCowSWl48GfiEIrMC3pExYR1Q7c+f1L3OnGP/
lFLfXEc0cAEIKXR39mDVG1hu5RV7SxW1BglvHz+8c5d4dyhfy7gFued6u3VdqL74zk05L0hcYzBG
/9kVTld+cxME4wlou7q3czzty5Cb5m1eihoRy6J/Ulg49zpOw/TNFeABAEa3LRoAWWdsyHitLglS
FFtcoc1OjN78yVH2TAHjj3bnzXWggVqyTWdtR/jSM4fYgyYmtMZV+rPLmuVQOIP7iSrmT7n2bw7N
f6oOby7l9GWvI8pP9/GIY7NryuTW9Xt1Q6fJCdZBOnvTGVGnyry+woNmwmpOxAYS7ByZLB5PfumD
ZevZs2RDcVTxLJ7yajLx+JhTZHAy2ngJ6gWr0RZQ/2A10EQ7G6PMnFtzmNtt5tJrdahLo1ir3cOk
EZ81LFYFHNlNt51YkK/7RnmTrCLbmS7A5Bi+TAgFbzoqrZ03qatXh6osaA+XsDVYQtdNPZHuXSBV
j9wRqQQn0QE9oVw+GWjnOlF//vmbh9YlJfjxvNR2nVPLg2CfuWnmMo0wMcrIii04xd6C0bYotAuZ
Dfp9KgQbMu9TbPE75ta/Jv4/s/WbX1AYSWf8IeaoSfpm5Im1vKFLaPZBj5ti5wqnMyKc975AbSjl
izJUFTmzM+68plWcIJZCRFNu29d+Tn36k3F7ZrrW33c20kQOljal+77sxK7OWJPQchrRf/R9G+/+
9rEQmk/wWbK3cQmETZn6nLKXYcsh+DOZw5+F828+hz9OpTfPdcTgm5rpWuzhSfgRL3XZtgkFdlKu
k1dgdXnQ5OuEt7ZbN00dJ99GB8VxDtcoMIx1uSgNDnax1ye7lZSdTSWhKsXJSFx5ueDJTPzbxirL
u2JoXnvbz7YfP5lzLa8/wtc3PzttYuItS/o9a7wOmwnZXlipYtr+04a9Du5tbzqvs9eZx3Kx7L2f
0ZoxMt1i3fb8W1P48zUSWT692PIfrNQGzCV9cfnxzzszbRrvpn4vmVdr9Xmosde6d74zIragVhoa
/oq/rSeG4+PrnJk2/+i33zyFItFBnZGcvUv95ZZYhGZHDOgYEEgTB7xE+CG4Gj6+1LlbercSVJ4a
Rd8Y8U6Hzn0ksUOeotunLUFU+A4xe/zz0f0fvuoNvgob0puHf8Jj/YVfdfvSvyTjy/KWcvHnP/lf
zIX1D5IyfToIkPccaPW8q/9hVznGP07ESRBJDv8GzoXxL3YVQJ1/QCazAEoRy/HnX/4/zIXh/oNA
C2Bp/I//py/w72Au/rrzoZcILIM8CZPoF5ssyvdux6VoPGOC2LQxk/KhxhcWOIipKIwm7r81Q/7v
lUgi1kGuOf773qxFiqvQrLzY0AFfrtsRACy+YItFikrem3dw+88p8S184e9uiihpg3Q7+PVIJP+6
JSKBbSRBh5tCpHSb4mIg9Ni+7/r4kw3KXz+0f96SaSL8Ab9NhOh77QUgO6gVhZ8TvGAAvpZzzmHE
SMUlHWHE+zn6p49v7K+TyP9cEEAvdG0bYtJ7Obii3EZQRUY3F8j3jd9433Eb9lca2WfbIvU1EgM/
zTIjLO6vSyeXJVqZqFKgpbo4BbK+W+TiSnYa4cLpBj+5e6uBFvlVt0tMZwfBAFRc70HN7XS9nHZW
5iDbfSa88mLGSXIdu6Md2T2eKLstqq++yOQ2p0R6AVrTuSVDiDSDCtdiuoz9wcc6theJ4z7kVAiD
RsxZIKUs43CtWB041TOHtar0Lpy5Kb6VtPU3rpH6JWiGmoSPvmiHSCfpugqWchbPMRAK6rmF+w0W
S7VLsUVagZykduMpTvSxHlvfLV5dhoECp0TVFyhNh3FYjifq74vblD+J5shDUnSulXRxiZISHyLH
9xFpmEPO83BdihQ2GxpqQpde32P1FohV0K1rX4WVete2200bUUHDcEAaZqeC9/xUA5zagbLKborJ
M4KydbKDRR19b+vVi950xj7uppMnV8nkCcaveOnZaTy0A2kpgBnwYEOuWl6B3DUo8SavJLMHYrFm
YdsLykqpSEOpnAZ+huUqLI18vLFzvRsoE80lB2RfD2OcoMe0BKXOvlUvoqLS+md6D8W9sMrp0U1b
cfCW3I4MbXUkBi7jh7OadPgyvQ5knWRmtMaZdpyNBDJ6pttBP3nja0JYUQAmTjxqZntaUxsyHcNl
qPKj09CoU1UZH3rKOhtjxSId974Enm0WN3nZE/lSdvFBkL+pAsE/3I+VrlEbqsoy6pvF3hbIdRy2
MnMcZqWhLuCiDQ9LZXcOVKt6EmS5VC45PHb6LTlha4PVi5FcqRIWflqA3lp188J3zfrFSCT4r2bI
jVeFNXkMikqO+ylGyhGkKPuC0ui9vciyPA+ogy2bkZZbZFXALfQmu8mku7K6ruPPE7jmopp92nu6
A4qfyngv7gd96H+Nui4v85hoOUfn4a5Q87eZXLs01LEJqqDuJjTGxglSWg7dc0da34GcbrLADLBX
o68RxmmOdPZKhWdTVWSOmIuasLQK+2mYVHNLtY5WR0IUDvEz8VdvWPMQEAwmWavSiY9IiyebeoUX
dF35fdHovnaN23Ls8H4Noq63Q525z6JxRGQ7w/KY+VVyXyvbATRm+V/iqjBg9jneTlIwu/ABV1zR
nvJmYClC/2KuqX4zmm18LUTmYRJb6/khjW09ooAW/8ygYd7Mdp2HJCwXl342F3dAcOSzh1dxwOra
Enus8TPk6ynDO90Yi1/l4MMXHe50rQY9ctmgDYruxskO0RfS7HbUQ7sO/6QzV3dKN/I06uDx6T9r
v5zKranUGO/qtfPqXWwjpg9M32yaqxRR174wpZ9/KQqiiIJkKfWfUgG/2y76lCybJBN6S2cAc+sV
SwrPe03mwgvjZbC+r53mDNFsrK67RXM8DpEWF9Z0AaIbIgyujVvyvqGhAN/dlYaV0O7GikeAuY/N
dl9jEq9eKPSOj5lqrCKy2Xa6Gxv89xWsCTh9bH+r6SK1p7i5qHGXfK0rbFw74ZjzS6UAUgacl2w8
WoacX0c911ZKidJ8Ambmuxcw24ffVSuXB7FUqfmYF38wwuADx9CtjDU99JpWWFHlVkBf0hyfcsSO
oLynd+nBEY+/IP/vdzrVKQ69lhbGcjjaiO8pZTdA7KRLe2roEbaqOAl7n9jHrpkuEo+jMB2zUIA4
eDJV1qMqyvPfVrqsoWrJIl86H8wSw2nmD7aeG1iISneJbV70tReHVBz1S210mC94HgdNab8wG6pj
Z2nt7dBmAmH6SBOlsY09xWCq7It6KBhezaCHU4K2S+d6OzGfDIqp/yhHeYO9cR/XlddyLU/fVp3c
EZBzYbhzF3k1uMc6tsQN6KynkQIAGXY7ViDAUP2lO0yXTqodqta9LOfyaZq6Z7vpsh3Zb692J15M
1RGNbO1Er47Cab94eqq+sA7tusXZ605SHpyeYiS1aECSE+bZ2IDlmCTjoamb3UoxNFDO+lQsfDaY
s5OoddeXMuuPTVFcsUruBr//jUBh15jAzq02qsr2oenKu9r068DXrd3kkGzjpuP3kbkhqNKYc71L
XZWuVlDU0rpWdfw7taZHTPU3rmCQ+PVda4CecY1+06T+VxC2bejHS4N6Oa62iZR3Xss4Uuve1TtU
qt0uXjqUj3n6Ouv0x8clSPxfY0uHpLP9iCTsJ3QVA8h81PVFmQ9BgaEbwgVO7fpIKNa3zHH3pmWH
Jzyo2TDvFmJT5hUdg+GlV/ziVRzTYrnBQHLRp/LkSxHsN9uVP9FtZT8h6HZvBjlh+ted66QxWPfN
8coG+fZguf3GRmzdqfmxSibSvDDAX3VevK/6inFkVHscrdulxWLvlss3bN0tXcLyYpoIIMiIDjQE
YzhuNCOcOFZHE72v3QjKPEpmDWhKDadQTByeGw9zumtDPvD7sPFKLQDVv2tQtQT50t9qad59FZ7y
wta0+psRSoWpLFSFMXDmY7mOaQCjtdwid7yw0BBEeZcOuHbKx8xma6gX9ZXTa8muKOvtyXihr96l
LdOXsil+1qbe3adWsllcyAuWYVzkTsIXhUwCPeiDX3mXS5eYN7mW1xgREMhzAW4+rzduvCCnNvUt
YuB+q83e1yVeflkAjMPOdsZwbE7t/nQsw1VOCEsH4d4Zbt5eZ3oOkZMieaDr/XXbguAh3gVXClD8
AyFrz1LLeWRyufTdPN46pX7o1krfAZcd7lU/xtum6cDgafHeX43pxdDm9KpzV/eCmthtnNX7RY/H
0OqN9arQ7EPnac0+m9ZDj6cRZYH23WSt31M1UUHliSu1Onf1DG+sh68S+FYON0T3EGm015RY5DP9
BTOc+hJXjDR2SzzBiZAFhJLsmSqu3PYzNUq68vwZ9BmzN99JlT01YrqvPOvSnySdPKMh5dCPd+1k
GNfC1a7oOcNKcAbMfkP6MC/6tTDVwazaO99cLsZMHhV0CvgMDlZSP62nXdd4V1S51o2n087qErB2
/b6Zp5ums+vtMsKrtedHQjx+F9m0h75136XxU1k69ySTXydFf3TL9LbwR7VV67gRy3qSQaAlyZb5
1dGzaKFzahXewR/6vZygjXbWUeNzRdCHtlIWV02aXJd5kW89L7tulPhhzlW0jhmt4Zz2O56xQGje
d2F198kiqtC23Ju8KDcQlbdGISAFlwW9Lvw/6aodHb1+HFb9B80CPahLFaXanEUn6yNDFoi+PEV7
9Nx44vkFFJaZ3I0Sz3I6jeg9eS6sS+uR3vJxzfnWMQswFzbEmGaZbd673QCCYBaBZ41iPxQaMUH9
KZyjxcg8tKMbkD31RSN6qqZDvtH71Q0qXS1kJ8P41Hrjp+7xEouTKkYDUywK7bUtLX2LTZqcLHPS
mRTll7KxHup01JCdKipgE/gQadh+Co61z+7s/tTcNjBNJxTHwqKhkzt66lUlTRzWqr0anUm7IFxj
gzDpNFT8Z1nW3+e+jlyZrw/rTP8Z1AsVXJfFCUdat20nFKg0nL7ag1r4K6dvdFyvqpL1xnUo+Aq6
zYB9pNhbK+bIYZb5T0O5P4yh3C1Su1z65iWmOruZUfkwTW0sh8dbJuWwbZ0Cubgj1m1O1sm29+hP
d4l66Bvwgeh/Dtw/t+LU13nW/ipneenpMaow56S16Ey4lcAQaQuhCJsh8F3pue8GdiW1YDBKeRkr
CYvvlD0EQwcGbiwaol/yot41q5PrUU3uMXvWpItEh/zEbEA0r2MbFRTm6LuNJ5pNC5a+7LrdQLW+
jiDL4DmX+vyEzWK+kAkqB+hbxSN0i2sJ24JKel89rCOWLRxOoNDS2DhWFB85Zw3O+KTXrgiLiv2x
DiHvR90bXkJsTCo2ldl4DxjJ2AEknPlO3yKjLkmSkBpL84tkzPWotZn9RLiu/9tFvbMbJhPDESF9
LdaIog29tBj8jXdyvSWqTO9TIFwvBQGO+94yr4A/pNtJ94prCqPZL5jX7hCZvgRY6/haOFonH6hg
Wx0OSVwMJ+zOofZSTK+p1JdDNgpyEfPZoJ9EQ0EGiaiMI8js/AIgVBZaU9dFNbCD29hz1NaZ7Pm6
L5rhYRikfQPku7rqC/8bDIo6pEBv/YpLqC4YagaON6QOhEnBGG38oTn2zII7QnNOZjdydvqlzjc6
TIvrodaKoDHKeRt3fRe1WgdLV7fVTZ1ZztOiJNxsK4UQSZqPvHLAkl1KmqZjkEPNvGv9pIoKRKmh
GWd8ToBXvmZLalzWBEPfURxAM+SnJgGRa5U9asQFySDW9akLCzsutoxY99USWoMwqPG+zozC3647
9huVT8aP2TfLo45gM6Q+3V6mFXGcyOly9hbIa2TKuJ4qyud8+xeItZIdzUx331nxcEUwRrkpM/3X
KDt3m0APoaOReo/5PJs3nS+6h2k1tGiRE9uzShxSe40hvXk/CZaLNzTo3Qu5+rxogNlRqrfNcmkn
63jf29WpquHmc7dDMtLV0Xx6UxeZlWhTwgdG+oKP0F5n3C5HvTJIz/tdIxLwmo1nMxxu3dRYlvFK
J85ETFHnrCTNutUAYHUIFsg+5qZbCtpH5QSVfINUo0T+MmviSvZwT2+dwhNfB6tarMBG4GUFymqS
+8pajrT0mFyrSR70NFFIWaEe7Qaj876SxGNy2MqS0IonDHSu02wcfj0b0dTc1lDGt4KcnGPrGcCT
M09GGDH1TbN04wbZ47IR0Lh2I3yJrfCdaa9Gne3Jqja9ueCnT82omdp6W1S1Swkmt2BumQO53IZ3
JKSKmKcxvu0mdksCWRISW3/eNSz8a4gW+ATW4nUVLYkmbjlfFFDwdxz5H8B3g2tKJu8QL+jRFamm
5HYlV7mcvxEs+cshcjVYNPyEyhy0DVAr8yJt453Vr/dewSHHMPWLBMsyAvBEHedkGSLg7vZ2npEi
KVg9F1B6+6t28KbdWK7lZbpYJT1phM/aYprPsU+vge95lxBBEVl6Vm+b0hk3uJcXuibWY2ywCV5s
uR2z3OdEYSQD2jM/DVE8OZeDQVSabWvqqq/cdhujOj4MjQ0mqIoN1sp11q7HauNAoIYS3GiRix4N
oNn6A34NI8+a9RA+l7NdBHIAEgFGIkdS5862rMveXpyNhziX3wMjdvGNqGccdQHxtk3UevoB5JV7
5FOeWTBdlKaF4MEXqXXTt+31nIFkSB192CbW7F90/iQWwjKX/KtsKshcsk2mw3+zd17LkSvXmn6h
gwkACXsLoDy9J28QZLMJ7z2efj7wnJlpFjtY0bqekELSlrQ7KxNplvkNMm5vZdEYnpG2CcqoSr9q
rKTYjBNWAloTIO4kiwxQZPMaTXO+BnBEOyuypHXoB9EunK3qsiq6GzTPDc+sg4deBmZjTkOyqqvp
BTV5zSnlHp0ggKVbzjvq26MxrdQKSzYgLpjZU4boc0U8TVlerf2lsTNSJwBZKS4odU4X0LkbXJpR
GSfF6A46HVJXoLVMSKTr01pVNacg4nAzhY0ZyInv1Oj2Oiby9wcStVdZTT5q+KyhxdUMtyq9iMfJ
Oo9s/xJyDulErfbPwpbinT2FY+oUvfgAlY7AyqITdY8cWUftLLguWzk6sySUv5JZ2OtephFtabr8
rHAx78pErj1kusxzrvjYxbmk2ZLGpCseAly5gNKiBhKpq6k2dWRj9YVtpIxPM+XVVWNY0xl18Owy
HoeJRCfO3yTfH641SvOxgwJsjMJcnqxKS/F3PpNfNeU4ryq11QZEu/gvO1TY96qMZKlc08O1Sz3G
cbGWMEvJJPneqjoeS0kYqyjLu9scMu+BXLxcFTWo8UBCXQBGb3UeD7m9g9CigAGdYwqbMRJOwOrs
EiBoZvkXkjEqYLWqh6lL5t3kJ8Ltkcl3dVEDWFTVDL51+qqCvXR5LthvINxmTVwoQSlfoiEgcy/Z
RGVmlceLmQV9cC+ZbPNBRQ7TQ70o2Ix2Le0x8ADUhzANRYjiPikps8/wkP0iXLwdC41gUZLcwddU
bxqF5Sj6/MR2iDGCnRdwXwyeOIYA5Kg9IWjI8XD0np2iESg3ykumIcAkWoWis0DWn/N0ZYw91GQr
s9ZdQr0+xjTDta3SuIK3m11otbgAm5U2zgxQ2rMjeN54ady3qXKvIMlG6TMkkS904r+p0jFerrkl
2BJWjUmCwIpCtMZDhZqZgwIOIcy8RpgTkGG+s7t8pY3lsxlb29gXV7jlvcCPeCOU0glxEf4FI9Re
htr4rpWzto61Jlv5mkna0TRvYTDQu0eKGA0vkrxKbndKPehXnLn6fC6S9qzmid9msdJ4JXiybVgF
48ooAfkHkSnJVyjXJXtcRs71aHoU1fQqxVVHxjZMt/ksNzfaQIGjagPko9D6Bw7RqpdlB9vYQR3O
coBNwkeIhkOndsM613P70W+m8RExTPIoYUnnsPvOuzTSHLMcWyfAN9NFjO3W6K0H0zYOmOik6xQU
cprovHA1vsX1WD3nxlR5qj9syn7cmxAkCRo8Crpnk6lZL9XEO5qEskc+tcWJ63aoo1U7Wh7mxzdG
iQsDFfi1HlMKieTiHNlAldgXkJUe491UR9H1UDceBXAPWUGv0NmLMerDQx7tzFG/MCP7ya7lQzzo
bqmpNGPjfVBpW2vO7kZNttZplLnAp7Z4xq4aO7pupO6uD8v7Go/OurC21FTXIdpLHeUQO+v3QRNh
l2esB1/53dIgaFDQmYzmKpdm/UVVEQIFM5MqPLYoIXpqJa2KoF41xTQ/xma2nXt4VKGOhuZiFIIE
YyohnMjpze2DMJV15vcIA+K8PEqjy84AFy3Wtp49lIgqhFH9jB4KUExS4yW1mTHhykM300vUviBg
S1P73GfgwxIYSPDzy1ptHeyR7P1kG/d+CZTeVlep1rGLZg84AcqrJQEtWiAmlX9D5X0zTRQDR1rX
2XsmyupizOxmO6iFx6uxH9ShfBqE2Gd6vQn7YaeFvOqRP+4CfLzCAjaShuwhxd2ztsg3JKbsVV+c
5WBqKRi4Y9i4Pb80CYrnMq49THpd3g8vy8sruqFPpsQ1aAU82rJxlun5Td5QQLJl9IHgOTqQtdZm
odAVUPgYnRubxtloNpvQgGnapVdClADHcU9JQ/pGrbWW7CQ/YynPbd2/a9uaKOOXGNSzJorWYKqv
tEE7VHGXeE3a3Bl+ejVZIdXlkT+E6jPJjq32UGiCswCtARQxs1ug2efpRPWLF120qjdX2SJYIAM2
HcR1EEKrne0XiAJgVgHl8XhQH5W2oxqvhJhVAKPjWVI3541Vcl9Y51JXHlBF9rAOWhlSsct90v6O
M2aPNP6cckBZn1f+ukyDM9HHL3h2Xk1BHtFCaPdqPLshfp83FNYnwoDUK/wOy3LdOEc1F1aCtBQw
kavFZHu8FolKWRvDYBxJ4ise/OvUaM9rQspZTiggqJTWmD0efwT7dnuAEnKDZl/n1GZ/KNMGpgCF
WFQCNxHSJaWmHMYMj9lmQDiGstMVbMQzDUUE1wiGm16fbsPU98xYRdkUlk4ummHViTp1Wpvb1JfA
x4ZQJNdtJG8jHMnpq4g9ue3KiLUXYfnIuybdc6FhYa9xdUopeJukMQ+aip90kGJnP3S8Lt3HGI67
eoh3WmF7Yx4996F5TcfoXtVzi8p795KK/jAnlr2jF3GncWuV9AbpcYIHDN+mftqHPVyE2Lia7Hgb
WD7XJc0eJbJDr/bttanUN4NOUUEdbAQro/FQacpOT7LFu+femqVLUyVOLqQ5cJpAu+2ivMFisnW1
ID0f+ux3jJ7PWKmbcpQubSN8tZtecqm77HyNxG9J5QqmPkjFJbmJJ+TkoKfhwbfHm8SobjqZZl6o
N/u8bC54/14woNZcQ7Hu0yAcN5naEj+ZaFrSFcTQJr806+SsBn+98aX5kQ62M2TjAeT6JbyZmbzC
l8/g9US3ODoqroTU7cU805UbrAKLlqlXu9s5yu6SeBjdEAXaVSJLwQQMuibtwp1pZ9pgoBQ5mc5Q
mOqd1J4vyhopD6vhXHA+0l0zVeYmGDUL3oAot21lKvfYj/s7pMqp0CsWnqym2iLpO2qY7HU5BR/c
WcPNQDj7JCGdM7Pp7PkQyUI5V3WM6pK2Sat1gRzlSqnrJQSyjDWNZJrIVbqIVqfhbYYC1lsi1Pgq
nSqqPok9VYj/+rLXRZF600+RfiXMEL7BFNkBgkyJ/LvvbSoxIB07LiI/it3AR4eoksO3NBz9eutH
uJsAvwq6Z2moJl7IoRiuUC0tB0gbVsdjhWQsaprRG1xSdD6zvL6u6B5ui0Q1b0Vkz4/YPMFtRaH9
QrIrBRpXSsZsR8HsNb2GUW2djleUDsWzL4Xyy0AleVsMqT06OvBV6FCy78a04TDWDJD8zsw2W/tm
NNxUfJnV4gm28suGoErlDcubIHq1KxMsZDN3gO/a0aWrLojHkbEz4nY86N0o1rQTVAI7376BFIQm
qNyQN6YEF5HTSqpYK1RJuNj74VzrVbg9k27wjbCeekhzf4TQ2Jv7Xh+s1xAtm7WuUgUNkk5zLAsA
76Cl473ctbEziOB3AE3OK6YpQjYbz1AXs6ly26h5t7cWwuIQNe94N72Yrd5eRlQPVsqQVHddpsmd
oxVNjy5oUuymuUtua53CajlEFGWoq3pzrSiuWei5m9BKkTMqPz4XJU1JCqi6Ob/l9AZh5Nn2sBul
Jt2UTcv9I8/m2rSq8lAVdc4B4mqrAtnTCuWioOa+Him73djynByiVt8ATLimNSRuwmwmDkaislnJ
oHq80crzVU+0/Tg2IxRymC8rtWlz2JU6778epBTUo6lftZRQPVVQauoFxYYq8q1zvzClCwS7CsMx
+xHTJh2BFV7QPr1Up4GWWa4FB60eB96OwV9eExAXDiSf7iJqhEBxRYkPfqjF6EqZL1WtVmvqP806
SIx0Q+xku5KpZ3BmcN91OwT2LuTeLCJ2QEOzKUFvag/9yL612wQmSNMVzfus+LAig67O1pU5dJdW
KWekawZUum5Wu00/2Lilg9AdSfFNbTNrTd0SFsQ00+sQyhoC6UI79+tR2zfgb7H6LVPoH9WM7qoR
lkm/zrC/2CJf29eeHcQ+sb9aa3dKGailh4rw7NIxpALQBrN9iTsdpKlykiYixna6GBPYcJMStE9K
o2TbpI9CfEcGaIttq59HNOr4MyXjovQbjF1RWGNNpwyFv7hQnf/CCL3Vy06hlGCrEywmK5BVn/va
J5UoUl95slFcDJ8EznEBWs10tjzTWKhs/9WGSqVUtCJXQQ/AivYGBGJ6Y20lXyC23bSb/0qyBLI3
pn/UxfA7csKIsdyJPT66qC+FD4GP0PT6Eyv0/9F5f6DzkL3+A0D1DZ338Dv/PXe/U4gN/+1VuRhS
fv49/weeZ/8vSzYMQb0D1iA0UJBP/wPPM8XiQqUJzQZopVufBlX/Yy2p6P/LMCk3YCypAYui5vd/
0XkymD7L4O+xZf4mAxMq81/QeZ/o0P8H+dV1QzepQKuAA3UZfPSn9eQf6FE5T7tMKibfe7icncx5
f4mcq8i5DJyL0Lm4+r253388ve9v/1ikv8DntAUf99OoCwztj1FnvFr0DFEK76VyHq4L5w4kkvPE
X7z9PmP3L3/9e7N6fny9ODxcnL3ef9zeH96vB+fU7zjxMxbKyx8/g3LrKM0Jk0fVUJHf6vAE68P+
it/7vrpHuDZ11FpVX+ZZOE8P19hTOS8PTw+Ht99cS84T/3zJnNm5e7u82V2+3O0CZ3fjXO1ubnZn
Fzc3Z+7F6mxzs9vc3OyX/7Ta71eHl9uLM3d/u3efby/c29vD5bW7/zjcXuyvvcPh48Tv/xRA+uE7
HeMcLYPLXcKt1jt/OX+63m/PXy5fDk9Pm83d4fwpcFZnN2erzf5sdXNzeXO5vlx+4v769vpwu7rY
n4A3fzoJ/fRblK8fq6A8XTZEU6zl27JtWMu3t7vfV4FzV7Cas3Pz+y5iLUlN+I/F8q+b33e/Wd67
cdnNj/w/H0vn6jl0Pl6fLz7en1+vQ2f/es3uer76YHdd3348fLwXDmV5duXHQ8WBeLo+O3t+fT98
3IbO9fuJ9RVf4Zbf9ocBQvfPDYh3tWrooHI8b33ubc+95d/XjrPardcb13GdlctfOFtvewIq+6mK
8NNiiq8DlwEgf9JmHJc/t+H1+8fh7TJjvm8Y8Do3F6xV7pw97x9er14vTnzJ5VT9NPYCBv3j1LWD
RkQ2MWnJ2FbGYyS/BMkVVihLh9Yp5Ief75ojM7v/XmPDtAwTJLIirGOBDIQtuxQNNd/DVOw8Gs66
Rmwza6AR8lGZ2WoQycs8vkaSWOX9jdY/ahpicdpeml+n5H4grOzuAhGdcOT6671LzVXXTBWLYAwu
vy4CtPtcxsF+2c13bxB4nJvIeXu7ej27en2+uni/lZ2H91PH+YjN+D9L8cegR9ttDuuKviCDNjLt
Wf0RQxYnIY2ebi07cDAyhcFzUNoTIOavYGlGBU2MCyNG2Lh/2+axkPUkqR0+FdXsFVXQeKYSzeg0
ZEPgTW0///r5ax+PZeKPrC1Qad5IVbM+mUN/7K26H9q6aAGMIhDQnzfDJHCIH9SbOo6yq/9gKEMB
Yc/DrqPE+fULFrjsyXYfW15atfOtPgdt7E4S8b2B0e79z2N9xUfr+jItHR9qYdqWpRIsfB3LxBsb
FyLT9OjI6pd2o/srRJDSE5vyb6MYnBNDMwWBhXx0KfQ1oBahyCZhbYce6GCamxyE5Im759suXCZj
WIQ+2kJXkI/lg0p8LkHoq6anNqOxDjHvfBzwjBRurpv+PsrwmnUKv429KrFABxuW/SvOCahPYPj/
OlsbYjXYc9r3xtFszS6scDGglgPa0fBCm8Lu0Myt+49fzpJ1EO2Ed6qMG7J9FOk0eohCmt8JD/3Q
aJNYs+rQ/Aw3/zqKBgpDBbdvYWhmKUcHO6C2P4SGCdCpkmUQlDmAgdD+N7F7dqGlaQp5ogWmxLTx
Nv+6C42GJrC+VM8BQtv7sFJst2tF6CkBgjA/T+iIivZ9rKPTZcOwzBSLsaY6Rv0gAVZlYovcbrvO
38Vms0ql7LHA7aPC9wyu/ZZ9tpIqY62M3Vah6UxzeKWP86swNM+UVdoz/UiJT7kf43+8CEBG2vCE
eV6g2xDjHy1+qNjDkuB2HkrBmFwjkT1exxoiBND9/aZf/bwy32645SPAb9FtYnegiEcLI+MtDdaB
hRF5XKxbSzwJi4ZRFIMf+nmkbwdkGQmnW5mJLZ63R1s3aa0sFYUYPR+riPNE1+QzSRfmiQNyHCIv
m4qjQfrBXCC0LL/ijxu78Gmqj5U2epHVm9Reo2GdDr16YUxg9EsEuHY/z+rbzoLRREYlQ9kn49FV
7ejcR60Ef0ipJ085QyfpsnvIz+sn+12jze20j6hVPUxX80X4On9EV/beX9XeKbG5IwtR8rajn3A0
52FEwDcd+AnFg7iVb8xL7aL4MDbBXlwP1KyuLPq89/JVTLVn12zFpbjTTlz1x6t+/AuOHpQ+FGB0
6Pd7QRWjrYz+XaCtVX3YF8Bffl7w423E8RACVhbWyRZxzjE9VsL8W26bdvDwsJMcxZrr2zrI5acT
o/xlGFrkXAmCncq7crSmQSl8BcDz5GlhtqO4NnhTrzxZND4QLYEKUVNrTkB83Atl2IzQdDr73syA
Y5Zo7UvW7JgAZO3qCa/lTo8wSTmk9bDNtMbLpHMVnLGyuDUAgxXxqw1sdkIHYnhWlOcROUq/3ClY
Sszyu8oHlKVH3JsdCOsrkyJ2Er0XbfnCe73W6YyduCn/Mm9DQbzPILqyTOuYsVXEuOVhnDh4WTHb
b2MSaC9Flp64dP4yCBGcJnRuf9WErvX1kMaKAd+NuqCnTZmMJll/DcxoPCGN//dBiA4gkxlLbePr
IIA56kbSmsEDoTA5dmLlDhbx8X8wFdYL3294gtRmjgJvpCN131TjAYRhI850U8PMCBHIE7fMcWLH
prcUyiky1RVB2XE5f3/caiBFDSWs+sEbk2RRR0qpdIoY8RoYPZsCbpObLBaDP5+B48Tqc1AThBTX
G2fg2OnIDzBqAtM/eJh4F3uzrl+rXAWhOacSGBewhBgmwlLycKpX/n0XWopJjA8lnAj889L9Y766
yKQ8S3JWVRegpGvJ96giq9ufJ/i3HcJdAm2VSS5p09GqIi8gz7WEt0gWmOtYT7u9wht/grCtHF+O
yzou9u82uRmof/vocsToua+LJhu8WFMFKOVSd/HgCa76YbL2CV6oDlSvbI3jnsr/RWAgNRTNM8q3
W61HokWbBtOJ0+yuHMwVboEn1Eo+g7k/8+fl58HqJRsgH0Cc6WhvBWpHKZrX0lNEE9Dxaev8TR+V
8hKj5eUuSvwbAz297Uw2TBqvBM11M9Iwd2UDM0FXmtX818/fZVmQo19kq7ZO14FYml91FJPQHzUA
FHWdR9kehMgkwMjQ6FqnOG6dOL7LH/V1KG4GEzqszRcibj86vnppBaWi9Z3XRxaYHPS0nTaaoP0Z
JSbRZR6dzUJGI1i9KWV5PBGrfJunIsvWwoo1+Ldlo3/df1CUagt2VOWh3otpkakhzu/SnU6RJEV2
UTkx12/7kH2uyuAOIRgj23X8pMnwPEU6ySCL4+oyldqnUgzYLprTCx37U9463y4PRTEVXZVteNpc
WceC/JKU5WDlzcTzY7NdyRNAxLybu53RNv1NA9KdB2ZIN6glWuufd8+3u/Jz5CUiYXnZ20dxZirB
TqgbO/GMyQSGKpVndVfifFmGL7Dctvlig/nziN/uEUYkhDYV1ebOgir+9TtGohmpqxtcVFWNJwoq
gbSli1PKzkefz1jydYNHmUMh+MexhlQGUQhzg7n0wLjq4iyzorS5MZD2EovAIiSjIhyTU25hR1uU
Qc0lPRDLmJZFYenr1HK9DOg01WjAlGXzKwKLuUExic4VbF3x+k/LuIylo59OOYK3RuNF/TpWT1rg
iwT6QdtGyrUfl/5dNGflv32sz1FgfWtCNQhBKIB8HcWfJxpnsLU8AdF6Myth/FoLEZ54O7+tG/vB
lm3eexO9XO34zo/GKsBQlHWjcQZyLxNN/ggKskzXXV01J6Lv4wSAoodMLYCHjF0mM6WjDTjRzkyr
HkZUBE3G2pmlRiUkDwT4DmQdU+1aBitgdxB4p9m4LHFOekYEXurhyHVTvELgCTiQGoFme8nQMnoD
KJ/Hv61cqs9RiMmHVQgLAElDLVKR5RlhAzQHtHAbVDrwc7j+x21A2I00gUnUTY1KkY/iNqnpuroO
fQt2RRiurZkSh4+zrvfzKEe3hEG2xnuFfoRAtwIphKNtgPtXVUjoVbj9UOU3KsiHl0qy+mcFgMRC
s5rQvFI14+7nUZcP8cdz8/mhLPpi7D+6ZMpxSFWBuEE/mA8l5thGfQdqehYX/om45ttNIbh2ybBV
gjYupW8x6WRXPfaB6OLalQoVQ2txogC5I1luK1fSi0JhQf+3aJuZKYhc2otcBiv6bWYta9fOep55
lBur1RCjbAgEoDhxeD9Fu74uIGEwZrgqGiDUEo7V4xKALX6/kD6qEXg2EObgYrBiGGF9Ne+VwSpv
KxRm3SCMgvWnnW1rNaOjwOLamFUTbGE4K4//+k2XyJwUQzNUnptjI7bMarUoi0GB29Bwt1GsD+tY
qsWJmX/fOYxCjKqQNfF2H6sigiOPsqxilLjWo1tEsMKrIQYh/O9z4WpcSieajOzI0RUsNcDIRa2h
RBipwJU6qdsAmc7/g71CtKOqClGnSmz89QpOwkKX0tJOiel7iIDjoHo4RUz/yVyYCWUtBtKP1b1m
ZD8qYtaU+0pJPwohDyt4YeEpU6pvFwkbH0UVjS9DtYlk9utkiAmQjF2GSZtCukZhEOhkNMM/a8N2
Q80x2ZkRiKqfv9P354VBNUJjqqbIw39Kif+RH80RHoywt1LPspCZVpJR3moJuPM5rrN/vrK4QIiP
ieWYJbv86/wSXW90FVNyj0oxaZiSw5uO5zQpvX+dEnsBur5CKK/pPJpfx4Gqq8lNQZE5B/PzVA6k
HMj5NpFqrGy9VcXvn4f7/tlUWhPqkkvrJJnH00qV2mgIRRiuAPpVc0vo62mYABOVUO436ElD1+fT
bv51WLYLD/XS56GQLy9X9x8fLob3JqQpBZwso6axMpRGqjaoq4OV7OpJdxQsuGMvyLL6RFX5KNHh
fl72KbsRAQmevmNvorFW+naUQ4mbcvAPYWFmu8QMIOiO0+QG+VSBSE2ki0oRsYcK+XBi3t+fJOpJ
MlA4m4KMTKDydd4gVuoRcDia4vLiEIRoWZits0yJUcvIBOXnUrV65cSWWrbm18eCQWHKGrxM5N3H
gpxWj0ehZvi+i7SGtJI6rCWHGMHonz/p97PIKKyvqoDoVdlSX6dmx22MIq3qQ3Xq5+GsjnKqgW0I
DMaDSAdg+h+HI6JUZZNQnLFoTR4VLYJu1PQOlC7szFmGFRc/pELWtmqFEMw/jsQ+4RX4TE3ZNccj
0ZG0Rd2plpv4Y77PDXjETa8kMBTqYP3zUMvh/vKliPQ4DHwjsjbgxcuX/ONYGOgUabOGvH2omjXs
C3Xsr40ulaLJiRMhB+dktED0WrxnYVyKHuWWfw3YSTqW+gylXv4k81gkN220ml5Vqrti4DmSSkT1
Aepn7UNRWdq/JjrLWGBIafHwD/UYJDUBUs4KC4p1GHflvkuk4lzVolP54rd9ySjsec1iaZjXcRwd
T32eSVT2wMvKSbWSNMnOVgF1VtmtFqz0P++W5RQA+lK5u5fo+usnHLWanjUvCNheoz/EiQpoPB+V
SzNDh/Tn3fJ9Zgy1FGvo/lNQM49OXJCIPEzRuXEzlHRwcdAr7XmqJGgjVadKJ57ab5eI/nWwo62p
RGUCrn3S3GDoh3Wp5oMDm+6Ue/PfpkQpnDedxjzHbvnf/zgAXFSTOqm95kJggpEXt7WJm4MJg7W2
9PY/WD+TS8vkUSez/4SZ/THYHKGWrnasXyh8fa21qbySI006Uydj/td7X6d6wIO3mFxTeTouws/+
BNE3ZijF7JrrcBaWhzq/jDhFOiGRlWcnjvFfvhbVCpm6k4qUjC4frWNn97WIikaDCtqad30mY6lu
ZoX38wb86yjIzHFhUbv7VjJtFLsshjjRkFvX4ss8TtGR7uL4nxNh1o76O614qtSk91/3xBi2UFPN
lG1uonOSNBAKlGE+5bf17WXWSSmQ0FO4fAX86aNzyx89N1qOQ4XUBuY7X7BcdQYEiaRq6GCqedOf
WLy/bHU6a9iPUn8hPD+2MESpsZYo74PPkBC8d+W5wQ5goAL5m0I3rcqfP9W3OI/pAZSQNVaSu+K4
xh/1qalXAaOBx7aBi4eg+PHOtnGhwGamNuzLfpCDEwUZUt9l2b68aBYoGxMyH1kO8fFxFbLt41md
E7w6rKJq70oFfbxtK6L2DDiPgElXYmmN9mIjPYu8QCgc5jy196m0Vpk0x+Y6sXOooWbRRjdBjMmS
02jKCNgs1kCV1zqWDZ0IstsEexjhGDGilG5rIFu4JozDcqWvtPDW5ygg69i2xcEqpRQwPCjxyCkN
A1W+DhvMe7XSm+esjWeIQEFZ9i529uo6MGcfJE2rab9QQSrOk1KbLS8RJoYgqQVfxtOCMqEj2Zlt
D9+6mO4g6yi7OlwQFoUeFHs5ls3ftmQjjZIJv90klR+fQeQMqB8K3w7csNHjS6AsWe4G1ZAuTrRJ
sAKDbrwh7lv1TtdRKnbaJinOmrKuKkDolYT6WW2q6FrFcfCMVmzZeXrQMKdGjsVhMuQJ6SS/s6iE
9b1VuiWu1Y8JRkbYY8R+d0dCmDx3uJCkTsbzmDgBOhE3XVHGE2xfnnuHilT0pKtWMwP/x/9hrcxj
8x4oEg66+tAkd7aVimmXYyeGOtWcX4NoQocsiyTtrhdFBHkibaNDVxpmgcODiYlQ1YDdSAP8TVBz
gvjoqn6LbJBcVtKV3szxU6BQbnLbsLC6VWXANXDNWIeSKi2K1A6HZTifG9xNNiYyHiWAMDHgrTUG
SQT3rRy2iGTVo2OFmhgwIgqj50kxwmf4w2ge1M2o6jsJzkrvdeAffjdgv86IhVm0qUGMStarsUYU
Yw7OYFujLS5i03qNZS1VnSQIzMxtyT+FiyopduKtlrZvZjmg1ZhFifbY11P9OkyNfg6Z0Xip6Gyb
hwIG9+B0vVlB4u0G/CdsA4qjjNnZTeAjVOGqmo//iNpMaI/P2E8oDuaF6BibU59Zq74pxU6P5lDy
WiJoeumyqCH8JwzmisQSu6Yrs7dEHdMrG1nB9y5M7ccwhfvlot08HYKyzl6UUmse6aRJ9xG22r+C
HAAaym2FFbsGRb9qZZq9vAsjjUDMiHptWuGBodFuF50Y3Tzs5cvWntHXanSh3MHx6nWnyO32CmWm
0nQJ8KBswX9qSBlDIz0INtBHCFHD98ZAamTHQB6Pr5WI4Lbnhr/rJ3t6QuWtQ8sJ6XX4n9M4lE6q
We3ghiZi+Ni/6dma7DGI1wXdUQz9+hD+OKXmYT3NUrOxVSzgwJMmZk6kikSyO2ja/JClfXUIyCbx
cRCl9j6ZPfI0JlJzydaw+wqpjFH33ZrYDTMRBNXQmAlq+0YK7bnby5STHqkmzfo67zHTRsAeBRl4
8O0O7EJ+kP2oRNrJwGY+sqxUWzd+G+ySuYpjj1aghSwSIlBYZIPu6XeDSkSxnps5PW/MXv+dGtZ4
Y1T5bMBd6WvVqVmCxtGytpY9JI3SO6mywgep17RLdWhUDuWU9fgYtVlruG0aWS+zMlYXWcx5RCc1
C+wVPctCX2e1ku17gamvWzbSZK8ioXJRCfNTYc/w69rBKi2PPYViAmBH4hDWTu/1NyyrBlSg4nl8
4BEyzE3XTDCiR0XKx7UiqfrsIBkw5uvRSuIrCDaW7A2drt91Coo0XimmsHHGtu4umjnDY6nXsG5x
S9UMNBe9+gZSKodecYdypmc6ZJUie1bVotqHOMo7NCwL5lEats8dcrFXsyiD6wLtgxeVRPwDIaOK
W2NMOypwSobf4mQnaAPj9Te5kebnv6OogsVXF3MaXlYyaFj6TdN0G+OZpQJ7joNfkMqyD7SmrMkb
Ccr7rTKFOY5HoWEz77Z/UNuu2Qe6pKYOkibxnVY1xisBfBWtUTYbLuj+Kx/+mOWXEjIP48qapuJ1
qDjUuPU14s2GhTduO7LOEqeyJH1Bi2+QAbfgeBWMpN048VZFtm+jqPslUPNPnHKWxjewSqO8tlnv
cx0dBJ+ly9i1BmjqtZHRql/5Y82fqQQSIlsW3nHJRs2i/jqMfemarqz0OsnzcLE0B15wEEEboc2E
8pD3VtbRSI06OhnGDAt4jEbqo6E+0gXR5opeY4oCyV7kWfeLYKq9G8aOzWZYeX8ro9P6KwwFL8I4
IMHm2KlSvQZGP3E1xiiuuzrSSDzNOQwwWOBh7vYynDWX/Nh/qGbZzuXDnEe8w5u2TbJrIaNXiIRN
I3KvHNMydpPYTq5qrcEuSuT+bhzb5ldYJ37qdtjoZOw3Nu8nxf2Oh814Q7ZIh6vcKOND0Iv4uUyN
sl4LXqLcNQM9+5DG2nixU5StYMmVde+ITisjOuVS/6IkEeyzUZKNFecKmhsIhPQsMVFDcUJshtH6
KYaa1TGHxiLnSJL7ZLa4b+xWilDVAmyLxWfFzeeqIZRlyKPmgMg2v9RBqigJcXNDzIqfOwfVfggX
ZQl5LPPZmwhm1fVsBIgsWBjI9XjCKYxqR70arjWjhA/H/a4/+NasT1tD6rpbVQLMtwqksEDmF4Td
DJS/CCrHH/xAOKJq+hdhId/HzREWi35lZmJY3I92waWrWY9N41tsgyC0a6/LeyagLdZ40GL7DNoy
8QiCN5Xd3Y/JbL439IVrTwrwS2RZGnt07XiwfqW4dD9WFQbhWj/FL1Sm6kupCeZf41CUKL4qQe3S
5OgLB8S7r2z+N3tntuM20m7ZV/nx39PNKRgkcM4BWqKGnNNOW7J9Q6QnzlNw5tP3Yrq6y1L6WF13
fdGoQgFV5UxKZDDiG/a3Nud+clcXGsy+KqlSbaWmKLoPbCb32NW6eNoGzPRh5RwvXLK5qiCK0aHV
/V5pMNFMpkKx6MXS40vXZuaXqjXKzm9SlTTc+NFl08nsI1ZwhEJMeQbTzkn7gXXIiB+SxiwdoxU6
LSNw/ZiAD+ovxfQ2/mp6qS2Ztq9TTHv6siw/eeRfsa9xvpQ+XCjxBNouxK5MhBE/xLw9CJCYe79r
iz78Prg6PKZkdrV5q3V5/pGwk4kmEoRs3jVtyhuDN5JpQJwuY8z5AB/y2kFyagDndRFIOMuugE/i
J/c16QXGoPQYs3nNsQSwJcoTWJ5xnGvJdU8F1vZBdXhMKDpso5LCRJOJawqJDV86S/TkpmP+l7HP
goH4xd0KvID3DjM6A8rg0Bby41jn4XuZjmpYUz5VaQiLRznhFT0ObT642Os5Dy09t/mqKuo5u5ZF
hg40xSVrjtax55rZjYaRqQYuGYbiDu7UlL7FvAIyRgJ+wg8tXdOve2Jt81rkIm2/2QxcZ+CelZZm
oH2Eju9emXfTumBAeNoNnRujAKRJ5gXYr8R66Ed91UPVTJlS+RTOcxWMexotdQXz1Qom7xr5Td7c
4g9N4Md2YndPGfFNdzP2IKHeWnAeMJuMEduoDb/bSrZTGQ7eB4BBiM0G0bvefmCLsN9ZhDzBeqBH
lzyVVajyD+6AewzEW6mn4VHiraOvWhm7+sekgOmn854AQOHwFKQM/EnhXjV2DValyCOYtZDNkd6k
wDUBpnCOGiA1UpCxBGk5OBkOA4H1DMflTuXs0++ZKmW8uZvhRF3LuFE9WNKWcfWpjmX/wTDSeX60
IyqA1VWYjRWCvAFNfgwcqZBR/90NAqAYYAGHYltbWg7Nb2gj7SABnmcPQAooJEFy6jB2dCoR6Nck
wwvvqANi8rnF3BePZWsgbWGI2u7aCDJVqA7lAK1sE3aID967oQVjmIlvS9tFCvL3HSTSyq5XY9hr
7Abggz82HVw+ooTIwKMwmBWRniOWhKxpF25MNYZcmMcXX1XwwgmnPBnU+B4SXTT3lV70bK4MeDDd
30Ozmm/agBrCD0/3pmxjgUwzn52iUO5d6eQ4dlZuJqxdq2LYEmPY1P2BWQq5HP8DZifHyWj7AliI
7AL1AAyBkv2q1pJSrYsswi6j9eKy/aanEKSuQB6LjIqEiBj7Rrm3Lkoruyr7uJ+vzEQTJmeW0eQT
jMy6yLZxFKXJrddEMfSOIZH9o6GPpVq1jt19wk+onB4sReF8ZSmld98Y5BDFxhV9fxwTky3alYNd
+7arsOwNs9l7R5PIKDYWtLRyHU0Igje1DrZp19WRAfTIbiUZhWcLpW/nUY0S47l4dKNNooK6IqSD
6CZ/MEduBPdjoxHe9dNsfQjGPh5wOiW+2XYQ04DNmRgP+q0JwewGdQAjFnpugW8CsQktp6mT3nzf
8hCLLZzs3PADQLP6F8PLbGcvIbpZ0K7bVoI4rscyezs1rqFWcNTa/C5N3CC+gx6BemgCz8WsuzbM
1RO1fMg/nWYJWBZ9lbQfBrssErD5UAlgiES1MnYeGv34KuxS9rnYGixt2w6q+hGIsfloyHkuV4Gm
OnnlTCLMV3poAoXqwyF853kRTO0QrpVa17o1ZDehVqflGhY+U2yYrofXtGStdg0jhjSKSppmPDaY
k04rwxzJWSs3BumoFyD7/M4hOuK/8BWvsrbkbc2mEFRB5CUYJdJSSGL4wOPUfxmntPAeU1R/wZd4
NooIbG9muTdNP7npcUwpaoDZ0qfiNsJ3U9z3fPD5XrPNYbjLy0aQfXqZghFFTGtnQBpRbe4rfWT9
N0NlO49RLiTMlzEZLUlsN4f5ASKLVn2ek3r8Ho+DgJFUBFznnau37Fx5TFV8kxug4KWrZjYuYiB3
+tAxvl7/mAC+peE+br3GeHT0LD8YPctlM3Z68GhXBbl6jBHppqsS5ja4YcmPkFfK2yRl4lrbqBgr
tQI93mGhOKXuTaYnbnsDTYn0PbM8+xruZeLhcyW6W0cowavQFG6xqUUEhBiphvmjHfAv8CkwcDI0
aVV/FX3okog1cnxMJEo63p4MqEbppIGgYgdGZsvvQ2WHgab4SIpbzru5G7MPeDVH8yafXDtfu3Xd
BCtbtPbtlISltSn70mx2zTLvtCIBybpdg72riWgE84iN6lP5Y1bJDgJGWe06p+pvy27BKVQerG3O
5nxYzcYQNBuIgrWGVWqS3sgiVjHgEC8dNrFZ1Ruj7vUvVhMXwMqT5T1Xeq2I2RKJoxIdysmPGdl6
zxOhikDYELxr4d0VoFsGbKaTeuq/OoPhfBtlWGRrrR/nd1Wb4wbOp67vpIIPsQatLI6tSqAESoH4
rx5zY163sRk/Q8Irm20d9yO+fG5WVPdK0ysnXMX6qIerIIunb1I26F2JTgLAdZoj0mcx55i0e8Ew
r70RuMJG6En/RIWkNjZ2YqinDCwh5Hhzjsf1YFTdYdasDNHtgLjXHxDQfVKuJwGwDqCd1yBWG8g4
VqX/qHHttTejQc9iPQ16O+8TzaDsqqmk+s6Dy+QKtjEu2oyahZ/h82kUBmwFlJqh++SjgW12tQYC
w+EZelXxuWyM1NpiKjthcuj02qehmBMtArabGrCERWcaWMyGRCEJSWK3bprCMFb92Bvc4rGxqWAX
ZfVFWkmZQxcKoo3Xjfn3xowbctiy+4jFbCex+4YXu8arlsA8ImX4wBzfkK7chmKo3wDdwFNjdOL3
eqyg7Lat7Yq1OfU/ooICz3qq4JPssFy1vylrQW9lrJ0HKxhRMDpExlQvXfzX4GsU3Q2WV8Y3TSTd
4lsvu/cG7u5vx3SyiC9qyn37rNPB1Iour4xrMxsicFNDWH4r2lRC5S9V/LFoqSGR7xD0+1qizwVR
PJbOIGO8/lPgpkadkikQb9gxumM8T7DiNeXNbCmrWmGUCwQHb2ZqZ2wsLQlw7pWfRhMPKciiWkXz
JF4MWjWrhT+a5rkzgy/T2GyNkagWUFnomuyzg6CYqaYBoy43j511PE/Bt7Gr2c/7wPZydvVEIxUS
rvVIMEQ0m7nBOK8IDpvvdTxyZbvMw3wdu5zbiOIUqoW2NcL0CpMFzYWCirXkRlWLm3XemUAI3UR8
HFMvbvwg72pe9rQbNL8rDQrEdd2r6B6vAmxyAra04S52s4zdBy/MYZ2qyiTuSqvqllgRK44I8A4W
I3ozH22rphMrJ9X1a8ChvCQYrdSdHzLUtaCiRvk97IIBohp7qrmH1phaQFgUo21xWDbP09yM1Br7
CtZva7cALovWauDX0VyDu6gPAC0jKi1UZISdPVV6NuX3mha5Kd6FXvyZxZjh3syRa/gOSdHOiqqk
u+prByIqxuUhxiuc7gJ9qhGaviyrPNwNXlnNmyBwA7XtGhtCIU3FQvhhO1bNKrFwleeIk+Ca3cKj
ZNGNqoyIYKHZeCo3daCsrbIxrAE05Xe00oqNpsFr8qXXOosZrh2pvRYUtncFyVt872IAQBs42yMK
LTcM3w2tOQKlz4FzdXXl8+vRNAKxaRgT9VRmwIsVk+nrOB+qTYWBzgQjulSBb9Z2H/huOjv6phdT
/CPvaxeDnHG2oquMATtIo2Qr/fikgrTp1j1SOMpGDWY8gUsGs0YWqH938yAjzydcvKlyfWx21gyI
eiXJvgy/tcz+XdtJ6wOvB8gtRZcYvlppYPKsZd09Y63UMbQ87WlwaTByRVKFvjHEvD5UvT4kZmma
rAVX/xQwrxRvvHKiJBRZyJLWuIlk2S42sL4G+VnAZRVzQiXcKKUYQd7EWBe7WUBpl2qJ9qSSPA45
3Ev9qxHEDs4bVGaiq3los3EXLzPGK7MvqocR3/gZCjkFETKGbgJ3YPbeDU739XyTDwTka5JfvdhX
rchDqOsle1XoNu4Ht/I0jj/iqdifUey14TsaG1H+qMg27mNJ9O9LKIDglKfya6VJO1znbZ398Op6
fi/oUs2rxVcEV886zm5jzCrRXY32Mmov4On3HYPNaaeKvQxcEXOgcZOpKU3Nw4jZNhSzYiJA0sco
vVFY+Xib3HUIe8Uor9k554+1YJYNY5WKUWlivKHfUVLV9u1o4ZdQwgOlcKUNKvqpj/tHJJyH6nvx
hOfO9/buufqP5Ue/lhUGS2HU/td/nPzbQ/9dIQ76/i/+YPOvbVd8e27jsjj/mZNf0fzXy/8Ov5cL
g+bkXzZswu30tvuupnc0A7Kfl/vrT/7f/s+/8DXvp+r7f/77K+Pk7fLbQj7Wr2SbRZL3P16+zV+/
/q8fu3/O+bH/mX9X8dfn4l9Pz3n5fP5zfwFx0ES+oX9p0tgDOuM5y7zaX0Ac5g/e6DRoF6mtZNh4
0Rz9BcShqfOGkSbmB1EsuDivSX6sKckJ//PfpGxvaBQuqjDkbvaiaf0nRJyz9qoE0WMx+m6IRRuB
2mzpT/7Sa1ctWlxb9PLJnA3Tx9LAoY00tRuMNPSrgJzx6pd79Pizw/irlZy1iB9+aTxCpkDizrQR
QxfOMoxwJo6ApevV+Vz276U3WQF9MCroK2VE7vVM18F3B9u8FZyzW50a8r707HDXMJ1R+AZL/joJ
epw0uhi6r8X5e2XF1oR3Wvcpd0U4rCTCtnfKnrLPlGfTXRgYGvVh2Wsbq8njqynpk+fRxkMSFluh
+5HDOQIxurgWZbQ1gsNSgpDUt2ZzU1G6+fTn737WWX756nSWhU0WyfzvuaOsYQZ5QOugfQ+qjt48
OHG/m6yPYNXEhR72WVd5wX8s6nGa8wIlFmMEp0/Va/VMwc3N3xcybu+JOsAIkub6gWwl1cewKm+6
ITQvqKSW9+Ps2S5NbMRJKIeYyZBn8lyc60qsysf8vaotg8piJ/0MFx7fph+xEsJMMRpYTGba6LaQ
41dAruP7P9/i83Hnl2/uoCVchrMci3fu9JsD0Z6Ubeb5ew5q8z6soRCMbuvBxc/vsXigeWyRYVQw
xbaRPr/Vo6aDFcxC1FN6GCla0g1GGsPOyVT6KbUpOEy2jK8SFIHXjveJ0rK5baIBtria/qFqFtkY
AhuUgLqF3AGd+pnUIZw7XKRQ4D8l+tExw3WpXZvppaVx/sIvFxE8JRSzXOzVC99TxNHiMNWenCjf
OfH3Nq927AK7MTm8PIp/dErcxV8ZHSx/tOe7/ekJ8aez5P/Bc2ERp/7358J9qdrouyo471T8XDz/
66rJnotvza8nxPIbfp4QqD/e6GyEhs4sM2/t3wcEwpo3/CfHYMgUfIizyPD+Oh9M/Q3iPGa6dObL
l2X+9/HA6WAgKkUib0lkTUx2/pPT4XQf4dBCmM5IHrO9IN1e6+0NLS3KkQrRY8rEgK9rxmeZ1kjo
gPlgwl0QfqsmX/9yt35zQiyyob8PiOWa0nQQz7k0ewXS2LM3uGpcWViFMTzOPTY+uCNCYq7z/MI5
dLZXvVyGkTG0xi4mC9A9lo/xy8FnVEk25KbRP3L2UEJKgEVHaG+zGTJ6opHDRY0Z3tE6vBoL98nJ
qnD35+9pvLq5xNe85uzSFgNFYHVOP0Hp9t00z5hfuWXb721cMLdDJcQWzA6xOAWsa8rYph9EYbzO
695EJZGWWMZ42T41iAuFo6Ybak/pnUFydxP2VfjFgnd04U692GGfPBCEeDbqOMmuhKTsXDmpz2Av
HfKYxwRd49Yp6OWIItR2GAGJPSoiWpweGq21Z9X3MdhpX5+rT0YUJevcnr+1hIxfC7O17skY6muy
i/EuChJvT+YMjRi6NY5y7uK3xPAjDNJHbMuHj1T93BWUmYnHYPTkjXrx2UnGpwuP4PTAWoIyxrip
ZeF1tgRo58C3Igd3SWciexS0pa7rwhjXchbxrT7gckWypa87aij3dpAvM2aTvsUW8ZI+m3f1dL2j
w/BAdDBswtQQeKyzZdA4JPykvo9D0Zo3WSaOSWhSqB6cbjvJB28OKTE56hJD5/ULAJdjgZAwbgts
msnq0+u2TA9Ads/Dx0FO0Zru6jEjmUbzKzSGYhtc0DDtkgGRVh6mja+pXlv9+fafHdbcfuGx97HH
MOSMG+75oE1heEuVuvAeUG41O4wnbJ/MCWVpEQ8bN5DZzpie7DB5aIAx4Iw0rxrqRHjBm9C14rq8
Sa2aEbw+m96myt1Hcb4zUe0RdBgfaVpSNFgp+qAX1HOvNigU+2zIRLEOzwwV8+mNS1u7GkbN9BhA
9+TTJAbK8FMdXBDBvkSDJ68dv53Yf9nCmaB5NQFijmUZltKdH+IkvxrDTtuNBovUpZ/RpSLZGq0a
nxHTfHkJsxboa94BDbrwiE51gjwi5OaLhnl5PuhWz3kbWqrQZZSz+VBYgX4vqOXqOHZ96lvPfWyD
yqYTxEzsrZkvRrKJ3n8RonaIayuJg2lOm+CTEHdR4w3luk11r6NFo8yrQiiMjmSC8CNq6+UssdXn
uVOXpmhe77HMBiGXBwLLPBcZzhIN/bLLhyXKXzyg9AeK/beKwOdTY7G2EgQE05qWJjqevqNRntRN
eSdjWwarceyDK4RBurW1I4oTNj3oz2JwmjtXl0G76q0pvCsQpF06D04js+VWm5ag1YkUmQDQs88O
PvpTeObi0/pgJXn9zhSi3Q11gJQgTI2tpoWawu9F3hSI0j6gbuEG5kY5reLeZaulrdSsU7vAUKrK
k/ZBg3BNT6GANvyyIv5/WPfvJcn+78O6bZzEv4Zwy5/+30m+dN8gHifjWAZmf6b3DDa8gVFjkddL
Cyunk+zefMPWwdbL9ApjxEsG/3+ye9N4Iy1SZCYigDV54BD+Sfy2XOWXw2VBmAECI8Xn6P55upyu
/9rNEHOZjX2YcCi5xoSr+dhHtvalaJR4iKxifkgdWq4BwuZ7jWL9FboNOhO1iTcDE9WXRnbONrWX
zyOI7kjPAGcgyzzbO7UkjEJ90OTBNhPrqrVLmnFZUt7YMwaCvQfgTNPKYjsnpos/2Uu1vFqYH2l+
gdJ4uom/fJAFLUj9g23NI1E+vTHBbFpB4XXGAcOZDMvnqEFgOzf7X5bIb2JZ6MTn95++s0l0yaPk
jBdnMd6UOVrQmn1w0IIMf7GFFuPm+ox7tqQ7G7TubnTaG5vsErXpPHynBxjRERa0YTGhREyqsm0O
/n435mHhO2A4rtwhCPYFWO1di+6Agn0/3jiZNm5p+Nlbg4z2Q95WObXtPPE2dqHqTWhhD3Thm70q
ZqB1Y7aT7GDJDCisnN5AMbVmjiRSIlAsblAa+CJW96UR39YF1uWy2BMxrmjJ+lVZrusoXltT79sd
+9VY7yM8R2w92JpWjYRfEuiW2ySR+7Hsn1ohVpUW7DRzWjvaP5u/4H1YPjUpEwU0Im737FObAf3L
oW3dQ2Q69V5z0TxPVd1cuDmvFxdXIZLjcKHMTDnk9N7kY1A6bly4h0ksrcUE4dxED3b750dg/OYR
MJXGVB85IkHk+VBOiIAxMjMzOhIAxW8Zt3XCnapGfCnSMGveKrQy+tZyk/gwqaqD124O6g6pKJoR
h6Oi3rTKHHDDwmi1Q/3o5OUm96Y5ufA5f3M3GD9m4t8WxJkMpJzejTQD4W/JPDgkVaVtPA13GRNF
9qVg8jevGusQLgPzm7ACz9/ooVLYXbRacAC4Zez7MsZwwMSDXC/ws0iYkEBHlDQbQPUNdpKju57a
2nzy6rT4JMx48rVCYINNmwH9UvEtJmbZD2MxPyatgwoz6tv11DnWrYeUF4thXOSTysEaucsLH7co
/W0+zSMWMWZ5CYD02/vnEr8AAQI3cX7/ijxGrwdD/KAH2XCNjIx+m5q+cAKlO+wCClyI0Vh2I4bG
SZ2qu0KW9aosM/udBsnsukOAuxYxcog/L7/TvIUdlFofs4Eo5RiooxRhnT5WMYa2u4g/jiEO7Tdj
bNCe1XTrxg0IzCdl0fTE6/muyanq/vnKp4HSX1d24MibsF+Y+D67cmvNnRNHSXjM3fyWJMJ5klpC
RSbQrtrEuTTQ+mpd8T1fJj85QTnLnbOXWQxlalmIQ49oWRVuiXL2O3w2ML3OcVuqK8QTcW1dODiW
pO/v4P/lKy6R65JzL7HDOVBtiVtdr/TcQ0D2dB8tgv7Csou1aRflRxl5Eu1EcbS6ed6JfugvvLGv
NhYQIAtRmL8lFhnncKTEmFGTxRX7V9gzceqgntbLYp1N6XAhv3ipRJ9/UWj8dEDAxlIMW+7+LwF6
TWVMZCL20Nerbl5FdQMYkurPl77uon1tDbdycOXeGOovrjdPb2G57Wc1Cswn5I9ez2sfKlH5aMXm
524M5r3GrOXSftjOcJhXExopf8oKbZvZ6Y/U9uJ7DArqtVGkAh9zjCsRiSosWqzjrE/6pmJaGh2F
aW+MTpM3cVPGm8lV1c1s4JRkzs7Glt1jnXnqCovOaTWUcf48lcIDXCLaq1IN4XZsKs330MmuDXu2
AEBPl9hVv1mR0L11F9YaClDqF6f3rKEdavXVKA+kUQh4+6ze5LjrrCYaK9ez4yIBRml/4XX/zYqE
neKSpiz9Io6304smItQrq3K8g4VXx+3YO5ZvyELbo/obr7CbYf5lpl1NHiYfGCbrLrwQv1mSLlsN
IZTLxsNQ8unlW6FPVpulrJPIwqQcG6bHygrfGnlZXogMzwojL+8eFEMCBMvV+ec56QEX3cTB0dI7
OPFcACfVO582k+43TlOuTPRF21TSLR/cCaxhXzbYvg/TBQTJ60CZUjBoT5dQeWEmnU8hjlg1D5oo
tUMGI8BX6AFv0a3Uu1QxzhFIS10zmWIxEhtPGIO23rbDWnff6HV0odrxm82Wh06FhgOcWtl5Q4Wm
tT2KspKHsTGynU1oirtwWd4nk3jXzvolCNxv1jaEaovmFauMIvBZsJBMg90XheUeVDw6K8bcg23i
lqB4rcnZZclk3g+e8+3P58mrA5avtdD1OMygpInzOGqATTvbxuAeGj1yNlNcPKsxdS8cWudoIM5L
k3YvhwhFbZ1ldfbWtrL3cOUe4mOpAWgt55qyUcqo3jA4zrtAqmZvWN54HeY155lq4h2yVO26ir32
Pq87e9NrQ3VpqZ9Wd5alzhEqOCFpNiNasc/CYUSD1BzLhtCiw1zJoR5yC1obbyvmPhCBTfousqxp
E8R1jATFHa6bAZxs3aKj//Mj+M16p9zPIUBPinjCPg+Zy9JgcKpkPpHif8SWHbV7hDj9A2lr8JlZ
tn4TjxIXdZqrexHl6XXRozVFjNPu/vxJXoc1cOy4MzTW+Swk6acbDWJQ3RyDOj6CYK9LoP2p8R4e
Aalww5QJA14EfCh08zA6tm5XXuIoma/3WZuE1LYJ+JisJnc8vb49YhvQe8iYgxQPvLIyrc1AJXDt
2k29Jjod9oMW9EcEJe46SOdihxq4fnKNwj0mgc0I7tg3n+GKVQ+pbYZP3aQjKWkzdd3MnIV90eSP
cYNDWOFE2qpzArnqp1Ht62xxuMyFsUvwVV0V1Or8JFOYLRqpc+Eoeb2lwMBmR1kYassrcfYV0ahG
U2no+bEuA8gqCp6ky/Achglev2Me9BLH8vX7TWJNoLogBZZC+9kqFyqbm0pGPNK8R2tQzIiatMi+
cEK9TsckQRk4F97vJbOUZ5dx6ozhDc8qj5MDMzWsxbWZe1D2y3lkaHWy/Hoeu41OhfohF9ixY1v3
bYhN/WuSZvEV44TZtnCb+AB6/RJx7fXpSYYOt4RN/AU3fBZlQUjW2tws0qMZYxxahCWdeFVab/VK
u8QvfP3+gKsjTiZO4GpUXk/Xr7K6akTlVRznqSgeB4VIFIZfjQVGNeyixo3fGmbbbTHqk5d22Ne7
GeyZhVHBi7Mcm2ffcnAFY9Fmkx1jR5pPoWCDsOSobfTWmUwG58oveKBZayLH8lsbIEaXDOCsw8a4
xBp5vcCXZA0mDJ1MC27vsiB/DWoZP0Y4KoqjRgd1jWYyXzlO6cvCq5gEh9z65y3rJfg5DaKXTIxS
H8Nn1B3OIQLCzLOkMPPiyFTdeGyRze2aXG9vUEvSq3Nl/7Y2gPT2ucL+0EyorYx5vYLsat7KMZv3
egAu14vIjgu4QNdxBbMTQ0prJbI4xDvVZLSJofydyJnXTPJAX3lTN95YTPy9reohvvB9XscA7OLc
OrQyEFReuZqEcAcDI2+iYzMO2fsmkWqr25ic9LXydr3ZKH8WiXsp4jrtBS5nIVWDxb2F+8g/vbPI
A+KNiy9qlhw5LNPHIDPkNeOb+i4Rn13ni9ILxXxlMiEczPt75In/kG23XF8SGPDW/Kz9nq3epjX1
wUvy7Mj52EIep8A/RCAP/rxWXu8EXEXwWlKNoV9xnjvDM5czLnrp0caCkrrc2N+kSSV3NLvUhTP9
t5cicl0mKnma54AfFeHQMXRZdszKMl81jCH5VmJ9SIQjL1zpN7EVYwP0bGDhQJKlpX/6wqGZwfRz
SvPjABFgCzM1ZDiwbvZysDA4TjWHAeruoyYrdzu1U/vYpSPDKd3AtIJjo0ItvOFCCv36zKGbQ8HA
Y0yT4MpZtslftoA4HTU40TmfKGi8XU4ND6Ni7VKi/vpNAfIpHddwFpSrfc4hZxbJmCpjyI/AJOLb
HrPIdeUyWdSUUb73EAr72shM+T9cQkhL6FvA0kSXQoHzfIdnUWVz5E5HekzfO6Gibd+k5oZZlvbd
n6/0OhXjUgsObsn8BM3Ws7uImstt9bScj12exZsRVMCGairl77AurkM64yttbjXGcMbuFnxzSGXG
vqQUefUk3ZeDjJeSHujCgzx9kuYSl7qBbR4HOPp+IfFVgT7rXHgvXz1JOjXm8j3BnTNAek62pAxU
FzpDqMfeVPGVxnzErT7iQGAZzrwNmfvat3V1iS5+ek4RYdJo4r5C+1rqx3R3T79aatiD6lyv+RAK
59bokrcM2g2rPDIOcZH/+POzNE/v48+LIR6B4wM5l1hs+TC/vBGTPbU51qPdh3wmIkNQLqqV5qh0
h0ZUrtvSm3aZ2zp+jUxq4ynDfghph25SqYkrDhk8pZ0m9PUkcBBVt9PaiPpml0JpWIOaTjeqm/p3
hsy8NblTsnOLyd3VsCGZ2W0uWjecnhV8F5eBKx4VXtA8Nza40+8S88ppkDy6w1Rp+XWupdoGI2vM
WLM6XyH2Njce485rECcM2YdUSVDeNvs+piVii0weWmnGG3Sb1aaAObFxHc7QNC/Sgy6zZSJxUPcs
afc6G4W7aZshfdIIYDdMYkl/tgO1SmSs3dDD+DEm3rirmRg9moms19TGk6+uh2Jn1Y51SaFLpte2
3QY3bgg2YI6EsYkzvdqO9SB9Jl0vCQZePWXuDOLWZWktUfB5EztrB2OqXdkdhiZhdtJhGKUauNSf
F9NZrL08AKI8Fi35tE4j51w7ZQb4IDOSpx+m3jX5/gCI5FjYfteX/cd5SvtVPsdiWytN4CnN7Bl8
lJiwB62xSf5x2+TY7ioQPv5kyUuo0Nf3APTpIoFl4WL2c66ZcJmjnHJn4MN5BaQNYzTWNLy8S4fe
q7eXe0DLGbI27R/il7N9uEiQRsWd0A/uEHb+RDTq232nmEmysweiDb6rEUTuxrIW4FLZ1591bLxX
szYxYyx0PCRF52Ai4BoZuPT0njbDcOE5nSazy2OifLaUGJDyUcY+Nx2zo7jXY1czDmkihE9m5q61
GOAOP9EziVWM+4DxxR1OUt/chtfkz6vkNAD5eXWCKRpjyKqW3tPpW1oFZaSVTmgeMndMrjsJsigO
qVHm0XwJWff6WSzdeip1bKjM9Jwrn4O2mlWVFdaBZAJCTmcEPmEso5cVIsKcsPzCjT1r7L98N1Jo
gjiAfIAGnbMyhUXXd+SktyjRB9AFc9u60plCe/AYoV4Jqgh+ghvz0ti3rjRtttemyoMtpt7pY5pC
Y/rznf7d16emIFGSEVRyUJ7e6UhPtZibYx3ioZp8CuCCaTRbrCzEUn7RyeLC9X7zZFnxlL9B8fLX
OY/TZJ4jTGtpHdjggxviQtZQORr3qLbyS3d6OQT/Tq5+3mnaxpQj6TYRzZ29ZmLBdfWMNB+6ppQP
M4Vhvx9AvQyhs5ntQd5HeqUfdckMvpVlxr72mNwkS50o1Kj3ZslTSL5Yuwa950YD08L4pHHpQPrt
Z+QdQ6eL3APZyen9d7I8qubANg5Db9rvbOCgd0NTZpup6sKtS693C8Zd+mU/X3KDe73XwZGCyofP
JbRGOkanV9bImEK78Az2OtPcDqk5bCFiqas/r6/fXIUCBrr4hSdNYWFZD7/EDnjL2+kMwuzg4g6+
SlwKqE2UpRce9e+ugvgesQZ9ZIcG2+lVJGhjLwozcWCcnHndsniv7P5SHfg3SxevJAaBCG0RQJ6D
/Q2NaTl3mMQBBppzFepauLe7srhxEFW//ed3DVElQnB8J4nWz54Nk3XUxGYu1RZRsKkKWpWFlXcX
ItffrD1qti+cb3SkbPind43UK3I6NdqHmEBnN4fYaOZlIt4OIKpvJihMtyUj7DtLefqF5wV8l999
9m46CCSJyikoork4W/dJ6bRJz5zRwehGL9roAePMmyRvw2cINARbEYcK5EjE3jdgnZMPCh+Ad1Su
6mtmYN2vhMT1HeAi72hEoSrWc28EzwC3tLehJaqHtsrg9miF3La2Tk89qWUcQLZI5i/5hE52DWY2
fZ7bqTA2Dvx7F0aJQ12Abm11y2x5uLVwvVhAaAbU9QTowTN0cUqQWizcG4hQYsMMTbFiDyIdnbqg
ivx2rsDdeaoVX4M4kF8Yz1LWqmGEM2HKtZ2s2yiKzTWUqD72M9FV5caQjVPfqIwS+jLyqz/bVi+/
aXZbic04jwPM/1xr16lR1pkfRmnzNNlt/GTZXWXTwyuDx8Bq7qIyLbN1a03MfanWll8RwdKAiatm
2BAwDvEumUNKxokBWcBPgzK58UQ6eKsAdNK8dgqjvYWiWBUMwEYwHEa9kJ8wxZLWqlOmixYxNhD/
TBaxcpBBKds02QhpsoYCcl8Tie0qNRDC1I09t6tOCnVsU5caVE0HPNoOQBiLtRiD4nnOUQe1tMfC
q2IwuX//i7kzW3IcOdL1q+gFIMO+3AIEmcyNuVQyq+oG1t1VhX3f8fTzIbuPThLkEFNzbo4kk2Qm
WQYDEeHh4f4vnjIqPzoEq0CcQsF1jDrTH0taeOE2KdqsQkCqRwwqt6JIoZCVV7NIVCCGN7LYeq8d
nx86eZx1CFkJSKGg63wTwms/zE+UPVFVSvedn1U/FC9FLU1JizxGu6qD61vrXvsmJxH+FbxLmjeI
+OiBNVLTYsVnajeRPGgSkleV8SMOkuleGeqSLnNhIIYt5bDR7KnJYtL2cAzQNgeJg+6lViYOQjnT
Xu2mgna0mo1PVdrsjHFQ5Zsx4rENB9hT8K8eqvFrVwqygcaIL91Cv0USAOm5BlBC5ENiSGSv/Caz
H3kjS9CgJhSBSscQqirE2aOof/Uoc1YbKUxkZGHESXk3iyp+8YJpgjMVhep944tivEFyCq8kVR/M
g9wUngOJI/gqpSliJYPZ6Vu/yaLWoXxda/scLZFf1yPZ6ev44w7mpgcKQPcMg9kln02YOqGjjAmM
jrvlbchH4G1WOQigddn8dgyuy0UcMdxeH3Zhjfb3uLSBJYodYKDJ8E5jW2LUxRB4mnfUzV57gIRd
vluZgMZUp1W/ygrJQi9vI9enkbcp+rbcdInq3fiprD5D6M1c2SwAIZS8/TiSmKnlKLBc/4nLL0Mv
kShu0LnE3oMfOUfnTzdjW3mykmdxc4y1LnyM/TpxzS4yUJSrfQdSg/RCOrJWcL40KDw/4jGkCZXq
3umg6OgDwmrTjmzXiJwInxcn9+XJFQN3tLZGl/24PsllmJ8nSVWQHuW8CCCvT8frCrkdEcvrjt5U
7iqTl/0QjYhR5VJ1AxRo5UKTl697hpsfbnMvkrInhcXT4Uo100cFHcZjPyGprepTs0lAsx6CPOxu
Im4GJDdrhEitsNo0aeTdBLzxHK9SZCdC3GXT0Lp2jCCxoOe3pZvRanSEPI3cIIzqBwsdls3UjuPK
bXhhUQAtzNnLR1NtCVtQk7q2Ai3sjzE62dsuVc0nKZDRmhIyCfn91nODHnGu314ZZc5kqLrSRgYD
ffqpqLz0SVNm/dEqq/JmNAXhpgPhZ4M6xU+w6dKVxP/CTpgxhGScPH7Byi+2excnTa2glXD0ff0l
jOSSHqivOXFh3foqYojXZzf/+s/pBRsBAWjoOUBeSNiWVLS0mYKeCtVwrCuhdfG0QZgFkYeVhbsw
J+ZDMYnsneKfumg8dAqw7Hgoh2PWlIgPaiOqlL3+wnXQ3PFEXzu8F4fDz5raFUsmLbtkpGui4Yfy
cJzNWBxwJhhHA4Lej0Lxg8LTmiXShW9IkQw8DVkahb8lejEfur73pmw89qYabIEo51t4uNLb9ZW6
MCluByws+ZDw7c984HTB9KCjjUex0f5AS+fJkruf/jj8NIYuc6+P9YEkXWwLoL0K4YiuMkbni9eI
H5jGUIAZOabG2G7kGL2IzhAmt4tqdYepX3DTk3Ghw9mF+64LPdvLsJU2Aoz96gQv1ELUgk1GjnD9
dy1fFhTcLKLVTOInDQcZfHoWrTARqmyU2qPgd922MCNUyATRxJabK//6UGflh3ksVI1pWknwVtTl
OaQlp4WhZ7bHlhTcBqotfClh9d33hV7Atc+BKii4a6lW5zsw4cfbQa2LnTcVyR7F1W73v/k5xAUq
9bSB6IGeTj2RcgCKatBRDxDK/SRz9QLQ6B/TQB3scaL2VHe5AvQepJ7sDSgwtVggtVJW36DJ1a9A
ps5K3R9fB4buvOPn5GERpQqU9XyjESgPg6++EzsYFtpAKmsBQ9joiD/ZuDZnO4QaTdg6YYcXt2ft
SjMil0XcyamKyjWmJt1ZdHAdU4jlA3LFpqsVmvDY1llyOyVyuk1gPTkA/9CZQSzPbpK8XwEIzT/0
dKdDJKauoLDamNQvnSxaC910ARDoUU6myMlzS3mMVZ5YAfKLCHpbnpPQQrhTI/V4fUWVS5sZWsYc
p7hbqAeerqjYYfMlm3l3JHQUCEyN0xdAqaTHgyG+Kl1kbepK1ba9Vo67Wh7i3Zha38LIk5/bqSje
EZ4xcNTJVEdFUn5HLVjAYlnS3Kqn1W0qggAXwWLnajhet1WgbvWy85xcx1F2soL8zUxa0045bHSd
wgp/7Kq9k0Ac2hi9Tm6hq72DpkjyJMhIoZX1OK7kdedhU/0Q5wcKR76jLMEkMeYKFro54xGBuWg7
KTkig0morazv+VfGp5P3MZ1vsDg8oU+/8ljlYo/E1HT0tbx1oHiiddlZ2b5semElZFyYEOp9ICJo
480p/CI6YUfJi7kRxWMLjnNXT125TdAaWrlLL01IIxvGiBTctLK0rvFpyvISj6UjgBfT1mA92VNh
PZmp1LrXd+j5jQM+GvQtLHvyEHLT00+H20BF/6Ok+t5JNyLSYI4upc/FqN3qFP9WPt75OaS1jWgD
PXvsschGTgezqOxKlVcrx1iPDVvwR9FJR716ECXqe14TiTdjLubviTit1VguTBM4Hhhq4JE01pcf
dEISkjd8oBzRSjO+1L76hxSI4g8htJDVNYw1H64L60dSAtCYTiuF+6UtBU4fZlP4o3IUU1HaiFVo
7EITiQFZ0Nu36wvIjuCrnUY3lbQLjp3KrqBKtlhCSR/8aow84xiY/l1dFpnphlXj3zc5xSr4IKrx
ZYhweHDwrjNf8wbUyKaXuth0pl7Pbi3ZA1OejyShbaOS9PIG0tCDRhdNRP4vR6/ODMXoG+Va/60y
IGjc1KpUSRsFW/nMiayioDaeppFdViaKcE02BIqDSBGa/qGe4SWtCqQVXKKqMtpm1aq3Rh8bL8Af
ubvkAs8NOo3HBrWlzTj6OdVeUlUg6cJNURv5i+GlTQs5IdCgqpTdS9HP/s1+z4dHGSvK6g065PJX
PZeUYW8Mo/Q1UMuXXhtitOjkJkoADAnJt0iNo3ZnQjVobJ+rNNnkNUpvToFsseMjhbqX4Zij2o6v
xMYoDJ7Drdg8a7g/qtRcxk6+UbnCvrQk6j9oRwtP/ZCiKGgahfc2jrGFpqUsdoFTAti6FctZfivA
EoNUWExx1q4qMPkV4H7LCahpSVw5CcTuMreQqR5CraWUgsq25MR6PzyPiLoiaDeFxVzD8eM7FKQk
4Ix5/E1qR+FPogMFOGhgBfE00W8Q/SXuy4Xe17aWxwGuWnKUfgcfRC1mrntqTo6zwTd8xQNkbdQY
Uht2YNksyWmCCKqm+o3ybQ/yHejUqygO/l0j+MmuGv3mtRbN6btkoMG1Q5Md/fIgUSuKbnij6TsT
qGfkJOBRBlevoWW+ZVNYegettybPpnwTPApRp0crj5oLsQTuDHgK+rQkKst+hkTtuYBBMx2zEIFe
Q8dyGunnbROgCDtyzmwaV9LGEKOVJO38AtCo3s+oWlhMGHwvX9WhlidDIFjHcgBvOooxXuLKKjfi
PF7NdFcKr3NHFGjb4kzjBOMJXd4IR9Kz5hYBqnon97ngmFoZuKmmrmXC5wGL8ch/oXnODzh1/j2f
6i8o/AcIVnfCsTDBLaM5jtlCrTzWkAy3a/HqLFwxFO0uCE84eXJnnw4leZBDh8oQjmFtBHeBJU2u
REVzIxoNrR0UqXE7tvwX1OqaQ6M22S+/wIjW0nplE+mFsEZLO0VbokxDWgj8x5oFJOivLjs/dPpa
0gRZOFZoD2yaoAyf6sobb+EEQOhXvHLL0UerT/W120ovKHKyu51mCtdqApc2FsBPbmFemfRtFkmM
lAnILsu+/94LQrxp1YlCpdd6K8fmwkJzB/PomR1heTbP//unhaZKXYW90ehHOcD3xVKSwK1HWd7p
RTPcXF/pCxPSdQMHTtSAQIAvn8yehvJ37rXWMUpadS/7WbwpAkDn10dZgKs+FlCfyygoO2BIRg3n
dEazJLrZxTB6VDnATaEN67shTestIXh0ZYvGhZ4FsosViWTX+aShoTkKTys/4sIumhEjiFwAJKMv
Nt/Rnz4rTiIxBjRV8O4FHVj+Gsule145I+6boZr7gBfmaxLlNNQPrLZ4myDSFrecAvNNtgQoItd/
z3kRbSa6QDuBoC/P3KrTn1PG2JV4QQ6p0ajwaYZf5ZdbeSq0HFlyL1TcImkb8bYufcv/7aFp0nGX
m5QSefksqfG+bA5DRtw8ChKWBSE9KweouuXUcfoNR5OfQ64K7vXZzuXr0wQIoQGMqqEZAliGSHw6
20hoRX2a2enlMCo/sYfmikcvvTwimI2Xru+VnUILwWpyR9dCOUbzF5TYSm57vtuhL4NdBPkKgBHA
5OmP0PPWCsMGmxI8nXDuwq30VsVwY3N9qheKNqfDLEr5kw7wJEpnNxSroFOlG4VtEDru8J2Qngwh
TQ7xYFZvaQIOVsYrfMOLxbCTOAwei0qH+NeO5WEsI3PlCbbArs7HkEjK1UjTWea+Wi5CW3vS1KJt
ehTwD9ryf0seVJHuSxoExX2iT5YbQ0naYEqB/q3fJhR0p+G7IJcDXGQcjiQ02lcen5c+FmXvOc6B
8sQKb7ExqtLyJr8bZoqL0u9iKCmuN+e5QoLoeT12tFwyqds1Zv8TBLF1KNRe35AnEvMHvLhUs07s
xjL73w6MvN8+ukDcuRbB63Sr5J4v63SYaAN1Sm9TLk03BVS8lVOxFI2ZV4SX45ys8DAAZLIIAkEK
u3EIC3gEQhrh/jQJv+RQLkYXoy68KLNAQvmdVvLGb5UpsyNsIXaKGOGbVaBki4uaWltPFu3eZwG0
iLGpixDn5GgQQ7fxBmOl2nTp5yI0wIeB30K1WlvEcSnwDD2LzehdQTb+ccLAwxHG2H8kuqOkMAGQ
UQyhfqkDL7zVRhKGAIOMWwwJEc7W1Xqbl2KxE3U4zFpbRYiih39bTVUrB/3SrqLmjOoH3TTMdJdC
YqNBqSuQB/NYjFNlC0mKRHkil48qlPo//cHrfgRDpX7L/QT5eqkhd9fqAQAobMdZKwOyroYzu029
6Peg6vMZJOACpKJtRbkLbdLTjYW1QTu7M1jHJoZKqWV9tvFV3KCL3ApW9vCCrPH3WCRxH5VaXWXl
TscKBTSrrHbyjoVoYnItVz7d3rp34FHobtk2qRPlqYfe8Yihja+luzbx/AO4gR7Gsm7uFCPrnUGq
BFvsYAliuxncplQjXspWHu2EDOYN3edmp1k9vqmeyF9GX821sGVwfD9NjtcD63n4plWG1iey+Qog
jGXlvehwRUI+JX5H3di76Q2EXKV81sv9j9TO099X0mfV2PmbnF5UM9CLXBPPSvhVy2+G2xO6xr0Y
vweDbNmBn2ob6p7tppLMcS3NPr8UAf/QFmEbEAQA4Z6uDwYU2Sj4XvxeSIFuly0SfEKUVfdVmjf4
0HbtjUBOdY+PDy5NyoAXhDcL0SutZAeEL9efUv0A1VJyzVSvN5iY+26tWN5Ooz326mN/sXKuPt4Y
i69DvR94mgXwFlD+Il5Ruk18vK2id9JGHcCzFyZf02EosTPpO9T2gZuUB7AVxbvWchXbohUn+w7n
RQAy6thC7lGLbTHkwX3vjd4XrTfQ4s+0KH0hjgxUQLUpPuIqZT33aRE/CANxyEa4EEBbJhfBC7wK
Eep+jLCoLbeKdx9ZXpkisdugeePXdfgH9c00AHwZsk0aiu4S31if3dDQ2+NP3Jpxhk8I3YL0tVLN
Es3vZpQqhGIHzEqsWoY3xeGVBBAP6GNlUtJ+E3FNBWqToKW/8j3nd9Tyc5KCEf8Bjc6J+OkGqDVN
SLgWo3ctk4KtpaXVpqAq9WePP5bL2L+Lwp/Bc4DiUYOi8jLDyk/HEzxs+SRViCD+6PpGKfEyNFFG
clS1slx5HIaVh/iFxJ+W5twAhFlBBFqi1/NBMKZCihqUO2qZws1o4k7ZGuOXru8CfCdp+D9A6If4
myaJAORHDNHu6bLEW1MAlM4Pm0VxG1ET2vp0GKxFMOQvalZTCt07hZVqn2EHjqNHb22LvrjVIQ/d
kn9oT9AGRDs3/b/KAOx2aIFfF9uq2k+S5rviyFHD26cnZ0ZFkLJo5Eb99J1Xz5p781kYAuDI9QAa
gbeZhAzg6UqZAMuHJGrQQEjJHkPKWzFGp+k/GfFvSaz9z/XV/1uN3f8PlXNnOv9/4v4s7X6iqL79
+eNn9Ufz88e/Xhv+o/5X/utfH7PLfhIjPouvzX/nH/1cXfk3RUMIGSSEM+CeNftHgU0x/s3NNCu2
YHLM0eJp+Y9+riT+e37x4nFGUZv/Mrc3/5FXR3idl4hsWeR+nA4ALr+jv7Z4TvIHyFLZtGB04AYj
Fnm6YWYUWYrbSvwg1jgYm42L8LLdiVQPU5w+rC+fvtaFW3JxFf89GgpIs7Yc94G42J5TOEoCEufx
Qy50N1WrILG1UvQ5G4H2zawpriNHDEn94zh/eq0PXVkCqEvVB8QgZaw++tSh7eytBOCzr8bNS5tj
xjMTFdGCOP1qqWkInWYmzUOhJRiltJrqllXa4l1XYNo1Ubo1S0ldS6PnW/JT2P+QHebfyAHnkc9A
TU2YhUUOGQpX2Fa4x2jnV2GMySZGhWdfZT128CjQ72H2RptxwgqBZN/Eh7fT1yzBzwR3yTzQxmNf
UlmjUWYtLgREu3uBzm/10GShuc2nXALiWElfhdjwb7y+8V0rkdWtGiJbDqmQnl1qBLve7PJNiS0I
3p1ImY+JgquSNvP7Q7ISjFsLhEK6r3mm5ji79CgAlK25k1JwY7j3qd2dTovpxROCKKA9nTfkEaZ+
LyJl9nx9my6D/t9fmnxu5tpyMJZovsSMSLBg4T+QCGMZqvXvOcAmmxNMHROXjW2EltVzm8OiTz0j
eIR2DMCxozTugb7aSKh1uYY8fgGZn3+lJj8+eShrbPRBp4mQd83++u9d5AP8XF4svDrZ9rMgibZY
jjQb0XwgwjygX6HveqM1tgNYKKrXveVqFS3G6+OdHzLoeDw7CU1c0zRmT7e/lsAammI1fBDD0MG0
1UbfZXN9iA8w2OlmPx1jccSURu/HQlPCh9pNHycMi7a1AzjYFRz2hY3gsCvfV7cYctpru/v8a84i
MsRVmif8a5ldFaKg+wMayw9hszWm4D7M6PGYI/ZNa+itj07GcpLITNLiQHwR+uZiknITxFU8yuFD
s9V34Uv0xTpk9/ot+136Gt3jcbfL7oeDvDO2xRYO5E/rwXp+LB7zvXxoRiC2jvYL/yzvEK58/UXS
w4biE3z6XYsNFQMwDEv4DA9KfzdKMch8bHCrZodt2DbCbjIASR4Fv6V8yGMbYQBIaRbCUbRHoOid
7ip1EkrZa8PhAbjeLzUedxr0qJWde7a2H2PwAgHMxplZGhhIbY3BpILAt15GtmRWjtYSftSnIf65
sn/PgvViJC7wk7JxhN2yXjGSYiMFfQvSevOX5lROfVh7DZwtFiORoMIy5CaHx74oDWDRKCb6LFoe
0TtS8LbtS7in4x/d9B7WnZtEINSNlZrgvDFPNu7HmPCa5qIo/PlF2qAmk+JhXTQ8WAnlJeDG0Lhc
I3gwrdc6kRytXLnW18ZbJg5Co1idxHiYZNlikj90U7b1pV964+1xi3uQ45UBz0LcPEFwJzw/SLf4
j9PlE+XOGEo9Hx5wiRv2PXvXMRJzWtmOZ0uHrDrtqQ+gI4UWaxFI/SRvk16ry0cD17sggGsQmhsL
QgjseNtv0dTJgz1yOSvpy9nX/BiWzO8DPCwu+fETNEB1iMryUbDCZ1GIt41HHDdqF4fj2RDb9hv5
92cK6hfBrLmdAyBvcRxKA9cgb55pCRWF6tGe1t221lDBEyssq9PnVstua2t//RSeHXdewWBtoH6B
A5wtJ05XMcVYrgHwNz5i+r6B3+161c7AhTcqsr+uj7QE4nP+Zn4PigoSlyz/XCylmSeVGiiT8qA+
CAf1tn+Mb6l0yF88Livc13YQqV18pVvRUbSV5Vxmo38PPQ+KTwSMy0W0HnJllK1aUx4mUN1cmxuN
Eu/I469OkZdnxOtTvTjcXMlBI5lu0BJbj/dDqAy4Fz34poj34hOKQ7ukH+/oPcVyySvpP++r/8GL
4WNunwZbrKAeIrYXFh+D3ZnCd8l7+d2/P3Pp5n9wyEHzLJZNNopGCUVUfEtMSfGhnvTZpdJc2f1z
OPwcLuE+wIPFIBnBjdlja7FCM6YmlNPcf8REvdtmZf09x3b+JhpDZfvb82EUEnAej8QVY3GJ5iAB
0imYwke4RuFDAFpp0wXKWkFvea6I+uCKFXRD5PkB+lHw//TK8qVxxiuO2SEQFETvAlP5MmGC+GcY
DKBExeT79Ukt4xXDQeWAvUlqC891mZGpVRcFE5KWBwrgoFiCQ58qNlWVzVjLr30h2W23cpwvTJBn
6sdy8S4nEzoNHEUZTGVUdvUBv6PcbqR+r/mTiM+EcVd2xsoePNsdTI88k26uguwT9bXTweo8z+gt
VPWhIRyrSj/akYritKXdXf+MyzuNz0jGQ+OItB0tU3me9KdV8+ICgKZS14c2ye/C9i4Vrd3/2wiL
04QUXRQPHiOUBhA08WBm8UrwufCtZq4D21imvMXXOp1DkXeG3PlNfcDf2MFYXq73Qrgmj7DseM4F
ls+jLMUbUqmecLBmFPWtOBiiPb3jJi3gIvMcooVmJz97b5OvtZnP4upi0Dmj/LQ86FyNORX8+gCa
F/adILkenTCQbmv3xYXjxNlFWgn8Kf+2vBVrSyhrzEPrQz4UvEnzJ7xfezuKA7tHQkpopNLuux/X
d8a8LicRkMnRBrMI12Qd8kfn7dPkAl9KkBmaqoM5OnJpG49KdFOjvOHbbeDU7UoUPHvAzwsIRALx
DdApgDcW6YY+ecD2NK1iAbWb4smfbGur3E138YO/m3bxXrm1bqfvwo8eePvP/P36XC+ds8+DL4KH
WqVQLzoGF6F6KvkTYqyb6yNcWkHwcQAxZkli3LdOt0rq5X3XpYzAfbIJsJWPkWBVfC0kckyP3oh7
chauBOELhwIiPY00pPNQdTh7O1HQM2XMkvvDIEm4UHVPgK7ua6neSLnqdHJP6VDdVvH3QYxdPbfs
vtfgleyvz/z8/GtU46nKIHWEqtSSzgV/pBuNKpwOEjbPBp6yzbDXrJXNemmq3DhQBwGNIXR5lq1W
5hDy6ceDJGOkbVuSoyq2/Jf5dXjs7fLP7li9ZWudhvMrh5l9GnOxa3C7RiSn95kZLJwKPYQU+ixu
q5r2dP0TzrXjxVmEMQpyiHubFxxAhdPdU04hFc1Cmg4pgaaz9dJOzY38w/jeJXaWbup75W1aE0A7
PxOnY87r+un8ewig+LE4Tlh6gJoe3otmTf754517GmJOh1hcb4pE7z4BmHJQKBUpd+UD3uNu5/Be
vBP2wibcD3a4w6UpzO1wX+3SX8HO+mJmK0dzbaKLK7CuC59HwjAdrCC8lYcb4KsrT9OPBPtsonOJ
ZAakwYpYXBSTbMQtPO3pMN6K8MJ3+TH40VX7IAeCbfe75NV8fZRc4Vn8C1tk4Vl4jh6rY/yl3Fiu
bnt37UpaIS1LHbQuKKjgoIDGI/CgZQ9hogprlFoqHuIjVQdKc4U7C/a8KoJtfFt70l08m59HWyxz
XKCsjYgKo/3qfmjKXit3Vg38D9NQ7jAb+MV4k4dbb+UhshR0Iic4neViYZXAVFulZ9z0V/iibYOt
uon3+pNxF7yG98HdVNri+7ByVM/j/DwmhpgoM1MQWxZ2QZcHoy8wpvhLNe7j7ibdJ8orl7WyMtAS
ovMxO7DiYDrZVTOH4/R8tqWWc2vh3Tx8bbbhH8aX6S/rLn/BTT68E9/GagPFAU00HVT81zXl9EtH
ZiZx0bKByaEsEcqa4FlWOHrjYZJ1exAceVrLGi/kAzyKPg2xWDxDTQoDyNp4EG+1DZLB2/FXcZ/d
y7v6NttHe3UX35Sqqzxm0T4s7DUBkrUJLq7rEUduOa2C6ZBMiWAXg7At22RNn+/iIOjnzskxVY+l
JYKZoFOa4VBwEFSOAya2dbmS11y6e2e96f8zwmIaAm7tQpEQd+rqOIXxXTIaN2Uq3ly/ni7cg1SK
0OIhu6EIt1T8DsMWvZI5jLfWozVu2/69ylyICddHmRd8EUNnADPXIM8h8OqL/T6ZZZRHozc9+r76
OPrbNnpDqft5nO4tQXWvj3We+87ZEsgteoWzk+EiYplTNEqRlWmPcmShtRu8DdZeDO8sz6NBiW98
k22mbq3kcCFOghECzDVrKiu0sharVY5xU0Vl2yJdIt0U07Qf8ZzwTOFXK+xHo3HTRneTLNt21Z+d
bG7QsOGlsyb/eb6YtNCA7uICARr1jCSpBwogw1gcHqHijnfyaGyp/ZdOWNZfalNYa1ucZzazJwGN
lNmZYG6HLW7GAukYoR9k/+DxFLWHRnVzNFiaJNubibcLqFeNXoTIXLA3/ZeuarHTWANJnx0SOifg
MoE7ztLoZ5p3XhfRDvVV6zEsTc6gWtA50Up/i6d3uNIQvjgUKBkTdDxgvaVQk5KVQx+SrD962qS5
SYIyplh7po1VZfy7W5iX9gfJEzM4no3LHkMyNGLY+uJ46KfJFukEDcHPcHhD5fheTDt8Cg9Bs9Ji
ODs185DzO3/GANEhW4RstVTkCiDBeKhL1Ha07GawpE2oKk9UUJxRbvZjPe2mfs26Zz4WJ4FhrvrP
XMa5sgVZf/FyxJTJSAarrw6dXMoOvu7dnZV4kzsEgWxHkfiIdIa07/Qx316PEhc2LyNTdoBiMBtR
LcERdLyAQSZlzcjxLg+NGw2fMkHiWe5rwZ80dlw/ErcdCqOavOs8U7J1YM7Xf8SF2fNNuT4s9g1C
D4uwmNTVMAZGWR3iSRAR50nV2E1qqwDOadU/dFHzCVeF9NRJ1VpV4sPOdfHlqQ1wfAlbPO2WVG6t
C8Q2TtrqUGlCGNiWLiS73Iitg2bk2YMEdvTOsIIJ56YxdQqAwHbfTHAVLYmihWFhCjgGAAyBD08V
xid4EKjOhzhtmEe+M0HQ28eVPthGkZa765/t7O7FB4nLSgSXQ22DXXuaPaEeMQVV4lWHsMdAFLxV
uBkE3Vo5EUtYnIjXEQGFNA0el8Eoi9VRy2IaMosKURRZpEmNVLi61n6N40i668w+3KjT9OxnSeX0
kWK6kVmVv9mj/fgFAKSBv9DFObvKpjBD19QT64PeFe1+qpJsO/RmsvI5z48+BdH5EEAtnwuVy3nC
Ji5NJL8Oda2rLgzF9I/eyyxHH8f+NU7iFu2aNrzBVrd/zEs1ebm+mpcOAecQyCNhZ24KnK5mpfZl
04KMPfSRqu70rISelne4QNOMk4o+2uodOFJBFUbn+sDzH16cAML5zDJhaFZ7sY1MwUPLKe71x7ih
g9NaSrmT6751PPa9I0SicoNT7F+/OSbcCZRPwKZyYeqcv9PJpnS1pMDwFU7dn4LwEPaeAzlyIyXH
3v89XW5uqcVYi/kN+HELbeHJBytMndhU73DlvsuNtSb/2Wf8GGbuNCKThG75It/KJ9+UWrxFDqpm
6z99qo2jLT2079c/3NntuxhlsUtQ+m4aMSJr6srhJs8NJ+xuA39aeVyf7UVGsYiI4EOQTaGEero8
vI1ijHyR1+irrT7djMrtUHHyXSl/atZcSM6SNYqWYOR5ckL4Ubn9TscSmjERE2NgRl8hPmiJi4iR
slK/Ozva8xjIzdOQBcEIJPJ0DAk9vrrhwx0CFet0r47f4mayTTAlk1o7npQjWTdiv1z5m+vLdX69
no68hJdQHGqlySpF3kfwYNo8vCFPcoTpryoNX3LRQPGh3si64DYgc1txAw9lxcBh/n4nx3v+BUCk
QdbMYq3LjIbb3Yz9oZAOlpFsDcF3A+t9hETfps+Nr6zc5Of5/zzaHKVncRRIuYvVrEhOcZQppUMy
SJve0HdFlLh1IG/6Jjqqw1cvkb8G+asGMbwXYntqEVjKk5Wk5tKWIoFDUIO2k/ThI/y57JelUh5H
aHwdtEnY1PV3JQ1to/4h1mviHZf2FTgNMigCFmTNRdo2xZYZVVUlHZTXCKvJ6nsZ3uU/Eu+lVA9A
fK7vpUuzAior8Z7hFqY1ebqJQ1Ea6ziWlAMKmS/GJN4h3vjQVOnXKjZWzsuFKIPA2/8darGKQxQO
oTXICr0a+QXxkG3bDHfDsCaDfWlrzo8WQMpkMnzD0xmVKdoNmCoSmRFTcGBpf/U6ZAsatT0qcX9T
YjS38g3PSzK8TcnyRD7fTBlfvk/x/22RQSmbg4gu6ddklDAur7AHVORgdPw0rfaEw5+JGBuuEau5
22et2wXdPRJDue2JXFVemG6mPCwfRtweHoq4/guB0XAXanX3fn3Bz4t/iKsB7hC5VD5giYsVR0ZU
lrwmabglu5k9mH0rraZw8wb3SR/Ou6OSit51EH7tQGxENzGKzh3LqUWtBpWNFmE7O22R3MoTS95e
/3HnazfrAHJNIFNF1qAvWv4V10NfpAnZUmdCx2ii+wi5oE2nDZOr6AJ2p1Gx8hz8AMCehjKqabPP
IbA9IO1LnoEVyPjEzXhX+DjGd99sgx993CSvY49Suk0lvv8+pIqVO9OUpt/yNlR0u4mEmLIw/ZvX
oTTDR1NQs9rOQZNW9og011ucRML3ohSllGePAS5YGK3wuxJKU2H3bBLL9j1Zfo6CRgQaGcjTbR81
2rNayELtVBgKm0hjJFjNQx/yvphoovCHB3lClVXX6sdMKChnSlIYf6N6PkZ2bArGdzWS++dYGmPk
qYq2/3OsdTq7XRqlX0TK2uB1E707Ah5J/+z7tursrEz9w9DTzlg5EcuoQksWQAUX8GzIDV9gkR2J
hV+DHNHLA6F74w/uKKPlFDQOfnbXN8wypiwHWhz2XhD7WikZqDVFBNighiUHyxtWpjP/3M9bZDnK
4shk1HnyLmMUTQRDi7ZFXucrd/ryi1EgoHbHHQdBCYnRZakQ0RapyaSoOyRp9OgHiOCGVoQ0Md4n
aUx17fpnW06IVitIR04ZzgSIuC3VCKIMCFuRdN0hDKjsjGJRO7UJ3v/6KGcXGeVVCiy8r+ARIt6y
+Gydrg+dJISANILOreo+sLvGeGnKHlFCxR67iXakmTlISP3mruCdxcBI4KPVOtNfFw8Bs9eHJi9T
HpeqbudVZhtlaHfmyvSWe+9jFLrzlDf4nFyfpxcN7zlAbEpGkUPoNnJ7MKXQzkHwXP+I50vFXD6N
stjhUejBztNznqlRgtCe5b3Te1gzUFqyhWkPM8r8RGQknlDLGnKrTb0YmBHvxMbbJJFxKPPJbpqf
9HGdeCrwFlFvCqsndk0BN9ZoK8ow8L/0N4WwdhTOtw25D91j2m/8LtpFp991TBPsBVQveBqExMks
HSXfYjPFQKTkxvE0dVs2z7AUV47E2dUD+QW7XCSyYQOg5yifjqpi6THSOgqfMCDXrG043GooLqn7
9P1315OrjeLHjAqfC7yL9VTTqpbkTAifEqkRtiJG8HaqyWulv7P6Ci8snj+zXxU13BngeDodX0+M
MIFyeIANO9hqLEugfPpx282U1B4NYe4tlfJO/Uc98mIJ82INWLfcuPyCj8YHGZ9IBWxp9Jr1YYnP
qdQcOqDX6DqlPfrbab6SVK6NsogxWP6Bb87F5jBY8LZTAP4GjJyVvXFpEA1DivmbUjNeOn8NPdTM
gRruQfF1rs1YzIo3AZfq7fWtsbwD5i/GZYkEIaLCUPYXW9Ag6TFzVIs5hEa2haJe4Z4iVBtY/OG2
rMtyJYCdTYsUC5E0Uh4EMeauzukeUQo10jJFKg++3hGaf5Xa2/UJzXt5cW8ywH8x92XLcQLZtr9y
f4AOSOYTN84DUINKUqlKk2W/EB4hk2RIEkjg6+9C7ttWUXWKcPfLeXDYDoWd5LRzD2uvBbQyDsJE
NzO7yfDNnVLv0A/N3STwKfwYlIjS1/9skNlJ7+sCJwBE6w8UrfpMfFLjk3CX6BQuL9Wfmcy2Bgrm
Nagt4QEY5RcwuwV0HBbs/Nzqwcc4WavZm5WL1AH9uSkeQOfa3+QysHBRGarUQdys/lJ0HomY2WjT
fD9gWCAF63GArMRDbj5PegmlukUCY+HazE3qfJCZqTMq6Buwafur75jPeCMsMMgjQl8YZmlvZiZg
Eoxp0JIEwpjumwnAIV0KEZaO8TTPD4tlUvSvQtpPPECzMtDyg2s/G96v/+wUz+4iWr9zyjjGSAbg
gb2vZv5qtwsZ76V5TEfwwzxo6Yzu2OGIsRytZgagWZCLXCxHL2zHHHCqRslk5WMmnUfRVp8Gwloi
jT8zlKend976xCUmUQkiHlyDbYWr0JbwoAi4kKtv13fl4gnG6znJvKI/dA711BsQZdk1rj1Ci5WH
Wo2tvriDuXL9x/gv6WF/X8kPY81ui0fRflmUUyhT+2Hr3hndi5On0fUJXTwCHwaZ3ZVa0ylXZLJj
4MDk5lb3tND4d8I/9Ab8WbbZhWlU5tfyfRSShhUIsaVGAgwdtsXfH2kAKFHeQCISxXJzNh9HI7Uv
NR3G36lCC/oPiJcDCDJdX7ULthnJJKCJENBOTMGzd0y0ksVVLcWD6aNijOAaRNKQtguUiapq6C2F
mxc2CcPBIwcmDkmJsxIc+PxQj1c43uIz2KqCzMyg0bK+PqezpOp7UPthlPl5623OkQwSD5BNnCKX
fXXIjmwIdMgmd4H4Pt6nR7IUeF6cGjiDJk8KFY15N3LWUKKRtMV++TyKY/XTabvI4sVCevriMB/y
D7Pn2vWQIUclAo4H+9oD68W1fdb+uL6AF4zQSY5j9mATy8gaW8MYLOaQTD7WxotswH6d8wXP4PJO
fZjN7DpBV1p1jYS5UyA2ICjnBaPX39eKvJU8iczSQxWv3aAg/WhDe4b7bNe55qYjycJDuzTj2Rvl
lhnSqmqyUKyBciiJzAbd6zrZeIsq22cB6fvp/DDn2VtleFlpoEVFPMgUxIBREQfNs3x0t9lLzEMz
j1AHK/OwXMd/SXA5meGP2zpXps4MjWdgX4aFZDxqeBx0w/H6wTmPzWZDzD3WFiIlyFuIB5Ad+G/t
GBjfMhFkDXrOIj9Z5/bCAVrYt7lKfGIY5eADCvFg9naUDfeEZoCXFutG+7cs159dm0MvqZ3BelKM
RIlYWXQnsm5tZK/X12/hcvuTA/LBjcnzNqnl+w5B0tJubyFRcqMvaa1cePlPjsHMOsaaJFZpYo/0
XG2Mrg5GJ1mRVgVatq+NZHN9ShcfmA/rNu3ghykZVU01e1q3DtTmfRYDA7ypxjLyrReoV0FFIQZs
aCmmWToWM7PSjf9/UODYYVYeUvXi9Z9GudBsMS/7/r5QqJlNzENTPfZ0bpDHLYq2gXveFOU6s/UA
qejAAcjZ9aGM25T7dvx0fTUvjwjBP8TR+DU/7yXqdCLnI97Pyo9ixu6qYgiLAiyTtvcICuxQNEtg
ozPg+O9Z/hlz9ho0CfWVkyKWLiwtVOYbuIMjz+xAXk7XZQniBXJj+BDr2JmLTaxn+4huTyATQZWL
yhNSS7PHLi1dh0ui2fum+mxyKCKhKxfkfRGw9au/XNjZSLNJ+j7zLJUnzr7WD7HQb0yJCTKEqg19
aaC2gfLC+vqIc9p42OLTyc0uuzk4yjFiDGltIrKTr2QMUTPrwaIiAwBJAnebrPIQFZlXezc4jx7a
hm5ptFTPOKvwvX8GADxooYFwENjDTg+x0IqRdyM+g77Kr+pXHdU38rF+So7uY7XiX9ub9qk8YHCU
0KLF8vfFDf4w+Oy9GHo1xg7B4M69Qsoc/CFGYLIQaiXdrYzyQ7/hL2UR9D+X6EPOT/W0+hP2dpIB
JUAwnU47M3PTg9CVs+/rqOsCP42GJqq1FW1WcRPYEbl3Fo7Ymd2djTh793U+QLSwxIhi8I+keDZG
SNEnXVTHryNkV66frrOX5HSweblR94tUpHI6z+gCA8+l54qo9/UF4740ymz7uDYWcZ1hSqWEuDy4
OFG6K43v16dyZvNmU5kZAQVkspk70wFN8w0Bh3Bb+Fuz7lcQM4wcUQfQ8lvA8F08lkCc42CA9AW1
09PD4YmxRl0stvfci4Oc96GdRRrfpUtNXpfX7884MxNAOSfdOHr2niZoezL3lb4hYiFgWJrL9A0f
HmBV8tGQpQ8bWj7zvI1A4hp4aLAq7AWDdu7Yvm/Un9lMX/JhpDHWzVKiXraH8IN+9L83T4Ue0Dty
w7+13xUEJgMvD9olr3ZpDWdvPXQmer1GHXxfyFVaqwBCDJD5eLl+BpcGmVkLUxgJA524vbc0f+VR
umb5T8nI6voo/4NR+rOCMxOh6YDhQA7E3sti1VkPWhX6X70fiHycT5oetXTtVAs3+PrpIPrM+pcS
CG6EAvZelBvTv+XQZkHDAegIr89saZiZoRiHykp5gk2ykyoETyVQwG9FHxF/iYH3zN08OYNntS4d
bVjMHLBRYL+kSQB7NDWGb8BZomthWob/2bRmdqLRNb3MPKxeY32PHWtXiW+I/kNVm9H1gc4DZaCY
PPh7YK1F39BZZ3ZuFW4hZW/ve/TvsS7MH3twlAX0h99FTvDEN0uddJPpOSlwTANO/fvoB0Ghe97u
ZQ2AkdeoDe99E4IwIAnG3b0+pwt3CiNMdUK8wKBcnB12H1hx6GdhBD0VMTJ2XK6HEqR8bmYvPb0L
Q819HC13OitFk9E+d1hYiBUjdWjSX//RfOY4Bw9yPVQAw7LXSRlkUMN1ZBXm7tIJX5rL7DkkDLgm
s8NcXFeFFgoPOv1adksNMpcPHIAuKOlOjYbzdJbjjzmI0XV7bzzl+4nZH0wRiOatyIb6chXUIoDS
L6hy/p01/DPqzM6W46CX4EK29+UETXpu7DdniYbvkt+Nc/dnjNm5mxqgRhc6FHsg1e5saCCviid3
n0b1E197kYy6X+yrvTHDfE2+6U3gfy6/ldv/aJpzlKsVA15hiMHeD0aL+NSPEJry8uX6IJdv8L/m
ORdlKw0RZ0WMeSrtdUihL/757/5/G1fXQwwKyPNE7z8n04bERdzQRLQHyUYeoVnwp9brS32GZ/0m
k3GYcIfgggMM8QyK4gEwaHBpdIdMK/Q+8vpY++J5dfeWDWP72SKFYNCTbutPjOdIh7apRRE4xHkX
ZW3Sv1JlAFo+cKK+GE5l9yEgGAkPKnSzfjIrCuGkHsnqIchBsFUEuSYbDd32olnwYee+/zQLIH2J
i+sE4MeczMNvzapJoDd1SKGA+NwVogtYLXJkMt00LCAMPtF4Ltylud/8PiaIQ/BeTLo686fd5G1e
Ct9sDrDl3U9DMRUCAUuDQoF00oZ20+dM71560765fi4uzHUiop70FSB0A2LOUzeQ+UaDar+uDiAE
OqqUFus0ZwA3t6gpgMIs3ZDc/fn3Q2JlcQrBzoiIbuZeDByYSjXa6hB7YB1N4+6nhksFfafnxhzv
45Z3f/nwY22nrfzXgDMjzGwQ8QrTVQfUT9KV4tqznzsqIAPasaSM/zIcwWiYFDhOJ60kHYRHpytq
eJXDEr1XBz9OSZgNNXt0YvVacjf+Ietuibdk7qxNw4HjCAhtjAcUxcwI44EhDk8KdbBdMAOZQ9tE
CYjgwrzM4kgrhbfgg565vWijA5QOSFWg2lAemsPNEtuWVap55oG7v6iZPNrg8Mwqa5vp8N1iEvW2
d0tUfs9EdWdBT+j64Tm7J0DRofAFFhFgVMD9PD24H8IWv/ZsjaHT7mAO7EtvyeRm0JMmVEXz6lcm
pEKr1A1YtcTCdNbqgFmfjDttw4dxVewoPvQmZs2MT/1grVPbvFUaQU9qFYxlE0jAcWsZ3zBlAAbb
m2jGKRZsxPyNgP4XaB+AY4F4EjhU5ziZmnu6RkfXOdiZ7kWlaReBksNSaeziKDg0SFlacF/fV+LD
TA3sbj21qR2gBiQ2RW5CfCZDD8f1fTwj95uIdVH1QzcoeLdtaGmeLqjrlWZbtho99j1UHknueSyM
Vaw/QAevKAORF87Xgkk0N3BaQqGP8wZyf5VbVM8JWDKPkInsN2xobhJZZusx0cVuZBr7/RT8FSv7
/8i1/r3/r+8lSJ9pkjb/fZW7/X8jKzus4L9YA89Z2eufxff0/xwQZJzzsONf/uZh16D+8Q+oeE10
UJMs3Lst/03EjlDA+sdUSUAYpEP77x11+08mds39BxiyQHSIliUXaT2IUP2Lil0j7j8mVXT0MiHK
wO/I9f33/8VKJz/L6WuSspCzv3/UEHlvAPoTGU1oX4RDgMW+n2fANWb+Y8N6o6EAHN4r2sZrAQfl
tlEMINkO1zOrVXff9o1aGQaUY0G2Ne7aoixWRM94pGpPBMyu+gjRDihvrFRfa45Fg3bk+U44ugj6
lLbPNHe0iBXja923L2KgXxXr22colVgb3UbYp2loV/iwGf+c5sdpzUp3mBbsAN5rNFI6k4TXvJ9S
QYqsxF3o73k1ejdgQNS/VEjZgCRL27x/qI54I5E0PVgOHRDqlkudbTOiZXwCvsCCQgtMEeJc0GWf
XmCHOj4zK0O/H9Nu/eaJoTige56V2y7TVoVX92ujj/UUmjokeTNillZh58XNJ300yiNTRQm0lzNY
KmhKf9zmGWDUAShHi7cWOs7fQdKTPzAza3fKlC7EPHWb3fSmAn4jHdkNmg+su7oWZRnwElohQdOy
XgZCcnAQE+5DeqnRmAsjvJQcmSXO3ucNK4w2O7AdT/RrM/elFmk7GKLu73PbNx950ogRomK+1gal
JcUvg6agXOk4V2uYPsCOehVbu95GOz8RfmAAlwQM2pCzz1DbNLuFJ2IWCU5fh/uE6whmR0gdQJ/n
dFdYRpnPlUHuGdhbvhY85RzdYRmEaMRgfUbjkT2sstpMHlhS9TvegbgutAgKsIh/od2uITCG8VVZ
vABdOX1Vpu9yIfeGU4JORTi58yBKUuk7WS3VfU3Zl2YqfnXeMj52SoCd3HbYE3TGYf6/pUBhqT6+
0l1sJ+h0F+O9jvAjrGsFZwiSToFup0+ZEM0ObsX400iJtkpHHWjTnGv1Oq+a/DnnZUJDB/I1Dtai
Y8GoD3EXgQcPTMy5qW3MZuzgoRYCLSS+y/YO2EAj0xgakDQX3jE3QKQWgmDx62CXoMDo0wGwSWlQ
68nqvfyLm9dfqI3azSqlIK5Hn+ake1fUkYLCdxYAXs9IJF2FgTNH/MDByyI8w3zJgbpwfmE2YHrR
Age3HzWk0zWqR0VKlvb6Pd7f5o1kgzVpZhd2jY81tVArqVzHKKBZklVO6I6t++SkIgfxBqS8/Eg9
F6FZM/5jwaJNB/N068B6j9OBnn+Ep+gLO/0sKWWTqcof7osK5MxaPJL7bHDyKCZme5MrfQw1Tamb
sezU6ziWEJ1jtrsdeJa/LXzJZLhmXzI1iYCcCohkwKxmLqYB8VJWVJoOzaMSVcyY2wlYAExsEpMW
BLDh6a1ZUjKIe5T68AXRXE2CUmIBs94uq1Xm4C4F7dA70fUvO3X1UXjD0Yb7B0YpAD2Bl55Z3Mbk
DVTS4u7oZsXXimCZPDvNQrCYw9vsyUJkOL+xE7sMcpdIJ/lTL9Dc09Z6G7psytGPsjfFZ6vn6Tpn
dbG9PqezlwwBO1wEEDwgoIAXOAeZaRqxs1YkxnHQQV7ZSa6tpMhB/hXDxx06VHX13PxSuXEWSHBa
fWG5KpZCmmlHP+44vmFyRgCV8mz09c5jqNGH3yGLdji2vd9vXFlUa2XpcuUSnMLU9fad79570mFb
F91yaMvo4nvXy/Y5/t+gjH0ACXSzG8PYipdIlWaBx7TpcPXfRY2xHaCKmsV3KGvbLeExP/qFoSCO
ZcHo5FPReQBYbmRCD51MlKsqbexHKus8TIzWXmUcpDUd3OOFIzi5S6crha/BefDgtoHsc97UaiVF
3+e6yY9GbvCNnYAsD41/RuRFe6RMnCc7t1B/g1DM0hbNzcP7MnwYeBZ/IXXUmoTp/IgmiDowK6mv
et2EinpeiJdYgOCXFuh5Glyhr9qK1iE1i7UHaeSl83p2CUHXiXMKois4pyC0mVmHPjOsvui19OhW
NVqQ4BVHVV8027g1y2PBijJKUiDYCy0uwqL9XNrNZ4nqXV87zYuSo3tg6Ny8d8Z+XKuUL2UDzq/T
xCY6HWYUASBq8x69f4jeWg05pNhl9GgmbRr1sVsflTlu7d5Jbg2mYORrvd0z1vi3AOuhgg+96IUz
Mp3IkzOCT0A3GpISLrx4eN74+YdP8GjBUrNUoMG3YpTPbf3RSoZyhfg6vpGNYQRlG6d7T7jV4bot
ubQ1AKAg+zLRYyHoOB0Y3fl2ko8xBha2XJstjkeaZzSEWk66RpKEL5wFMn8pyDRTsGfjvQclLjAv
pwMOnOWNVTN2tH0OEETM1I1wYjtIRO7c0EYMQSVrsspbngRTL2BYjx7dKL0Yg1YT2q7X1RfBWLse
alGs7E4VoYUMaKSz0opUFQ9fZJo7kd03r05dGevEMZMFwquLawZ3ETmkSYfXnntMFK3ANW3pkbQt
XWmZOUaUszcGldzAyC0rvL5F04qcnQ0HxNxIWE3v2WzFvF6PW23k7ChS9xmdHt2myr0U7Wfpt5L5
d6VvLkEBZ33mMKBg0dR18I4jUPLR0DqLAO2MjjzVQQPO7BpphJi86VOeRqGHAoBqsDRQtwHHbvno
e3vfLvdU0eaubNpNjRTfigRSw8pfX4XzRUevJmICHUi0qWtz+vmHG1IkbpdqJWyIIXsvtEr3lZDu
ODapEY1xuSSJM0u1/F4BD1l/9IEiXIGswulwoJHPmnZo6LHQRpuHNTh4wOVkJ0QP6n6sf1iFcUCS
eD1qEyCTEzSqUmT4ZKjLdNx0VENhhdjbLhnsF9RP+Vcst71E1PP+FadHY+KhR9PjxB4InuOZdwPH
OxdUjQxg79x86HpjfGk6ld6kPm9FWCAFngcWL7kZtCjeMcRVNFuVLu5aZDjMfFJ21+4Nn/PvHuoc
SI0Z0PzJpNNaEZGFeV8A+3eXONpwLLhN3q7v6Dv79ezrgfz3sJnIa6C8MttS14tL+PpFcuTFMAax
8MSKo3qwLfyRhLQ1zAiuPAnzlpIoybJNPCjzdpDD8ObEhr8dFLFAoJJta9GjWNeyNNKNBk0LqKI4
qesGxMvUjmgKsEytCaU0xpDCnvp9HEdW7fhB2dlWiND3J3LB2s6uHz3oAz+BJLiKLCvrI8G1pz5r
yD4t6j40s77aKpF7a1E4PBwan9wQqBxuvBYRyMLanN15NBFAHwh0SOjr1e3J0fxw2iEnqiduP2qH
oUragOSyigp7pAvImfdnZb4DCGhQdUJDOTzkWeTrJ9IojT5PjtIVQ2TZlXtDihJabniLohptRkGV
iWYlNWN8Au+TCTJP2j6g3/Q5jYvxHq2D5Y77HChoq/pK3PylzSDjjHf22Rn6z7HK09WY5CtdCrUR
pIk3MUFyx+qwJRCqEwuP6LQos9nAbE2xMgRJXXNeD/T0dqhxorSDKaEeONaEH/wx/Wd68yRddjWP
BBMGshCk0tH0j5rX3DjGWoUsk+7kB0pxseLOhVOb9IiOzeLBkg16ClJ3DaKwKvJy/d6u7Xzh/Zmx
5E7GCV+ACUJoCVAJeLinp0NvAHbsBzs/QATimVYb1Mq1eAjcb8yC7l/jrqSb3RrjykfTcD30d6bw
N6pv76v0V0Jo2DN/IVMxw1j+84tQ/wNp2CT+MicNHAUESlHAyQ9j0phbE+XfwBgoWY/MAloEorW3
6I7VnzshchgdWWyKxhlDPYYSn+41w8rssy5S5ch+aKgu7YZcg/BQYoMZE7gkOFyZ99dnZXpMELyg
mwU447nlBLTAEkZm5YcO0MnVoKArTX3Auq5f47MgCRuFVC7yXhgGdAqT2/fhGnMdLCzQh80PXtrJ
TdaqJOSGKaN4aL2Foc7fR2jgTe412g9M/HF2JtKOOnqpfHYYaZ5EZABMOonB3U5dwsLM1Jd2/MLU
/owH7PTsgSQWY3Xn0OzAuHdDvQ42wGxuZeZvU8tYVWZ6X3jVjptVCHBKQLWt6IqNMofA68Qu6dfX
F/osxiJIpE+vCNLpUG+bt18nedOAMrLmhyqDJHNlI6tkMUg9ll26JU4GH5F6TQA33w6Z1ser66Nf
OP7gQYSZRtCPbB2i4dN9tmto/gq7ZwdqWePGcev6KR6Ee++aapeCMQ80fcS8V5bWAo1htEB3Dmqf
F1pyV3QSWDQNMs+7IauNbaJLPyhiMLZr1ZDc+w2jd40RP1//4PNwA4RH4IoAkQh641AzOP3esnJi
00QS7SBHtKxiBwHD7pgdFaBjCxNejGvpag+lVy61FV+ItZC6gKrJxNaD3IE52fAPN8LlhcL5AEEE
EnjDWoHzrPOs8aXryA/dS8ZPjQEJa7PWzZD5NIbqgZ0vuNPnBxdfMJ2UScreR0H09AuI6NHq0I3p
wZfysahqckC/I5h9iqJYWOWzxDLIYPCwIqrDbKfuidmdHBhTompLDNWXW+aCpkHzMvO+1Up56+Zy
X4EhY592bVSByBGMhFFSA1yHhP2+HcDk99d7buggJkAkYSD2ekcNfVh5olxnbM2BHkxIoaIxPZN7
z8nsI/HGN1rLbe0U+ZOec7bQQzLt6OmrDCfmNxAdLh4g6afrDf4CIVwi2cGIbXujOehw8EnnR9dn
d27+sJtTegFZMeB23iOaD7MDzDMeM7NID6zuuxufJSpEnq9ajY71JI1hQfvgwhmCZbdQTEe+Ewmm
6ecfRrOEkym0xLCDJvxnXtTZehiRv0QiQd1cn9d58Icw2UMNGwhC8NTMawA1EaqXYKQ6dMr4UTbo
XzZiUr+Cofc7Hxr9B5BFSxoZlyaHQUGvaYBiCNwZp5MrBc2JYmA5MZip3TmmfE1Agrvljv7z+twu
7Bky6ihogl4CAcy8uygt+26UeJsfBCXduuKNs3UoOiGIqm4HwJUWLsCFaGlKTuNswEWZUAGz62hU
PEauiRgPY1q49zYx6rWX0nGP6hISHjZFXyTrtmnmjneoknk7gVrRm99WUU2Fe1OnMdnWiT2illG7
yfe2afpNW/W/zLTPHoHckGE+ZnQBGXNh/2GqpkMGF8LHrpxuBknBQOugm+2hrl0rqrqKHbXSumtc
OJtFrUn0PIA+8vq+XFwoQA1QpEa6EunT2ZUdYloVTSvIg50VG2BFdo18ztpfpkZ+wqHaNikomYc4
sPIcasN+E7AEdIrlzoo3ssiDzO5evFHzYWOc0IqNLVPtgk05XxVEjciITAgeFz3ks1XJY/AhgQgr
OZBSP7St/yiVbu4F8e4svc4fVSHSBffq3IpNcSquwxRcIKc6OztVJaELK+LkgEQaC0q/8MB0brSb
6ys/AwpNfvTJMPO0QwGPX5WOmxwcsSZ1E2U+33W2z0JUC98cPr6NXrPJE+2utvpvkOtYKpcsfsBs
Ze2BJibt/OSA07HWFAA6NvX1AEHhuq3IuvOze437b3m8i9FUmfvjkkjFuVGAW4LTDtYG2C5QgZ0e
eBWLzOrMEtZHmOCsAgVkPrS/jARi3Ln8dH2535ONp28TVhwpHmTyULM5K6DxxmSUEj05mII96gac
MF6BW3wocoIeC7NcWwOrfyFySW6nZPRnQxfebWM5xdaSMMUZRADB9Wf5d3JI9F+sqRxIF3HNYUHl
iZ+VjJFjb0fxivyCkuARTDaam4FR0LL6/Fbz0zSLYnA0RmAZZCuaEBDG9Xy4Z17qr4k9ZHvi8Wod
d7nzzdQED5tqiN/AKRbfedikBVNzae9xoyDVgEIeCMTn7kpsitbPKkoPLeBHOycffwI4JnYx0dZm
R9qd7XZIwI8UmS03KVcoHBsvlVktZIjPfVNUMxFWI8SG4gzkRE8PQKNbSPjWRnqwcQzBIJ798kdB
N12tsjtEOSIymvZHzhv91/XDcGFcOBDA3riToiSevtNxCXgqk0J2ySGBUmvA4Ogfyxb6DPFADjqc
uJseXNzbgjXuArfyhWwryniWjhPowKVADfV05FJrWyFQUzjoBKU7oAh/NXHOotwkvApFgmaciqt4
51faq943/nEgA9kA/AxAQpOmK1tS4HAq64F57vH6mlzwYJFXhH1FKhQMs+CCOv00qoEBGTki/4H5
5GuFXEhYfSIowwO1DnXnrM+enCa7ax1Em4rku9bNfkqwqd4PWbLUpnvBAk8ZF6Q6IRgGTPa0fx98
rhJ947UDSVnoEmb9V78cs0B3x2zhFJw7P6gb4mmB84PctzGvBZWcIukLKamHvGwfOp72d5L59UZ1
tUMXnpQLjxikIxGtIoULQzcHvZJiNKlDVPyQI922yvyOrRORFIFwnS4SZtmFvCJLlIQXcke44Fi9
SeQN8g7zHS0EoU6NJiw0x4ObL7Bqyw5lCeK80qKfgbx1g7xz0g1vB5hfVpA4Qgfr0Ry9dOtbQoCe
tHb9UDaVtjN0FzpMlaf/kq31unDyJjs/M82AyCE3g5sIGjx99uCOShPdqOfeQ6KcfFsS4QAXPLKw
qUn7CQbka2GY1V3fDPoOX+XdeAIKzqxNvy98xzTO6XdMAhQWiiHwHVEKmN6rD8fOz9DB04i4OrRj
UX1yQLxygwCSwRWrVTSgths5CNa2xIlfNGtQqw5+fNQNfVhpfRHl1bAiPbPvlAam12bkdN1XUEgr
hl675Txd4tOavubka5F9gLcIfCgolD3wg55+rWEja17CmBx00beh3tfI/DfsxR9HP+xH/6+PMIYD
sz3sNJwxONazxckQKgB/aiYIoVsGuOCYr3vNE5FXF3ztpIWM8OjyBXt5ZgimQQFjhhEA9t+dewg1
jrALesbkoJCJCZGb5hADyYeFZ+i9LD9byulWTokC0N5DjuV0KRG3ggBPr/yHTLIN0iRIaxcB6AmC
tr3xKRgCEjPKk41qf/LuttRu+kx/6LoXUpaos1S3Wp9FCah4eqo2pWBru3qBlmtg0Q6/WwsfewZQ
guuCOw2vF8bLARZoltCpC8iKibzUHhoUDlZu3oEPvGabKQ56Bl4t23LaatFQ+4/uIO1dl4MCueAx
ald6rxdI9evulgJAfrNwe85sHGSBsF3YLcTLIPSefRci8kz1w5AcWlTT10kd022CIOkGmH5QJzvZ
1qpQDUbIkOw9nbENRFRUZKm03TTAKyVB43ktmHSxaM1AfyaoRh4Buxo31z/z7NZYeN8m/gckaqeE
zXTiPtxxK6nqxkgN8jigNL/Oi28JWErNsQCMWuXR9bHOn9Sp6RrDYLPgzSNBNBssGzN4i4jjKs1z
HurSenBpDzlP1sFtTCp3lzqS3E7+rlV67BbEFDraivVvZktBSI164/r6B51He+CtxEMH5SaDAJo6
hwB4Y+vDBSH+obWkv+lbOYIqQE+QpAR26LEFC8Z93fmfoa9ONgqdSSu3FESL0PWIPRR9vgHzagxy
VyGfPSCCvldCQzYYvVO1WJltEgeD7/0COhjM6te//Gzb8OFIIaIGAy/eOAtTrQxyYoYeW4cxVaux
p26okfKIAh2eCxSA/n4wQCSRy4ITMg14um2AY6G9qbatQ55lw51jF0UYF6g2NhCw2IJngSyMd2bl
MDkkXyzIh+GW4qycjtcUOIC5ajE5CMIFFQHnltvpS1bu4ig4hdAWx0kEPu50lDx3KuHVjnUAm1kf
dpUAAMc3xUJC4T1LdWJLYQFARYFnVIe+IjJLp8MAl8zAkti7h9wg3Z2uNe1LmSUqaqWyHz2z0Cde
KEQYzB01tBdlKmyAbXRXSgMyZtUarQHSdcvpDiWckyQY0yH+5TaD++YNMn5SbQ2mtaTQnSaYHNaQ
p0jfIIrTVRF0fe2tiAvRezfLsxcAq4Hxob2UddAjpN8OSW8jVUggq60PZQYdWt/Obxikd4NEw99D
QCarr37abSsdadzQj2v01o4JSatAOODIDlnHSYQCSYwHEFjHDFJrbmlozarKemMdWxwg8yqhfRJ0
Lkd/EZ6tZOEOn90EvFTougMgEGE5tE9nvjGiljFtK18/WLSgKwnALYjupIWv4hmgb4siwe+tyycb
CgA7FMLQxTnlYUAQe7qhTW5nXcMhL2t0+s5zPxud+aVpvTuacuCB6yBhO+F9KdPhUfEsMACoFoxv
TXC/xH6IhOmKmM2WQFNIc3/K9he3fqIojFoxQV2YBpXg6wZVZRprESdHEzUK8AbcVigkFUja5dqL
1w0N6PSNIwgX16VRrHSuRY1aqI+fBQPTLCfqFGDCkTicN0K0cN6VripoQA4dIn1Sy7s+EfwHHbvn
69bl4kjoSfhdGEFp93Q9VWKmnZda40PH3OETity3ONnFzdg0fHV9pPNoE5NCQnkSlUIvwlmvEhCB
Ruz4Ynwo7R7oR+u75PzoOQAClp3c0q40A2toftEaSoW2DDjjB4VHOUtVVHlI4OtiwdKdY22mL8Kj
CD8SPEgIiU4nnxFC9UGHLmkq3SbMWmLdlKRLA7ex4iQAXK5a1aR3Njk3vDvW5ajVODuZoz3A7LUi
cg1kSzqn8vauWZGoVLxeKLifWUl0JxroSoRrjW+EXT79wFJH8OeWrvGgjT67sT0BDzCTh4WNmaZ5
eqeAwsNFxs6gToIexNNROuU36HYgUBRG3Lc2iFIZnk5u3yj4okGTxt7ntvQPZumTrcNpH8ajDowc
OkE2Dk3RFtpUrXvfpfEPlU6IKEpTbGVmZEGnWfnCMXpHoMy+FpVDtBrhSQQc2Zu5MRmzKsNKtfbB
dfAKdj6jG9ei9joHz6BA5CH5zre14Z5CECOoLKlvEMGDF74AiXT8/zg7j93GkXYNXxEB5rClomXZ
lEPHDdGRLOacrv489Nm0KMPE/MAMZtEzU2LFL7wh0KpLglLTIdUqk1sKLJ0yZGhZVBUuHErVjpuw
QNJiUtp009FgdzEiDA5da0mWqwUZn5TrlM3kBDFcPU8PjjbtnSytf8VqjQEzUBD/rjT8YJs1Y3PI
nCSj79rDuxktsaeMoN6xz/td2ETVdhhVcaL5+CcdRXvoCq15EWNv73H/e7JHxWEjFor43g+y4zVF
nu9p6A87vzMeebXPtRY5h1ZCIf3j7fDGIl5MMOwP5BTekk8itOvtUMSVkGOtGTwzV3neHKMJngLs
RPvAn0DYl/IW95DPtRL5j3TfLU/oOtamsiku1VTanlaQdbapJQ5lONSHCReU+6YN4U7UwfBYgC+5
H/3Y+oOjiLal4C+7uOrWR4fq68rGvsmg8YWZg3/+AvlDueP6QzpziI0xDHtMa3plF2LNsmX7docq
U+Q/7K5fZSOQgmzGrtnHQ6WsIRXmc7OcSED5aLFiLTeLs16Pn5b0OGrsQT01iqzPilSDe7YG+zT0
RKQEIONBiUT5qTWC+nstkaW0KGbVit+7QWuvecO+tdYXvwYGFJArBMln4O3ishsDTe3aorE86HLR
nWyW4FztybDO5jA+T3Yrd/y6Bhm0qNMotUf1jxTO5y+lTcZnGg71q9b5ppsSHD5Elew8lSDZ70ct
sx6lOk1nP7N4DxUrde1CTmGIm9G+maJuZw4BqY0zQg4t6pCueqpXxp0qGvM7APDwJSuKwlnZwzdh
yYzWBIVOdE4t7ab1m2sBJc/Kbj0NlUQUherIA3MTHUAAK5uq7KuVysBtGuwgFs5j7YAxBneztMLo
wdYXODTYnoII5N4qsuk7CUTwIJwCJ5O4krdRpbR7dn930IepREVb7363oZX/AIVX7bhR1Y2KYdLK
RNw8IBQQFAT+eG2pKd5kKmOnRXqGnZVXIF8I2S837wq1X5M0mZ+hq61F12ROtukVk6boS0yTpmSR
rIrJ8Ry1eehyVfrcqP0J0qDy8+O76f2ByBQpIIKkWDZSozQ0ki7EWBT59uwBTch8Y/lhfShqNVpJ
zW+z09lch+oL3fa3Ivk8tf/k5ti3aKOtJrYndWP6O8si7YkcVP5mVnjEONEUnpNRfNUkxBOHMp8D
xNR5CeTRcBF4qb9LkhSBzC3M45iOKU+LFH01c6k79iThnatRUkQUw3D+fDxDN2/5GxOX1rbqsPG5
AK9/9dgmNl6dje1hN4G6n6zUrimwFAOB2/Xn2B6dB8nIxk9TGa8599yUXBh6hmzPFCZYvEtpty43
QhI9/Grtdop2cv9sDZa87dF5qxozdOPRX6s+vfexFkd9LvKA7V9eaZURCC2OJdvjdMbbqZPMbVdk
wSPLisUhNLjwbNNbalwzHNYqTLepJZ9LDR3qPSgbmV9xPdNDFTlhnNe214hReZEzBNK0EEGHqbLz
h7hrlb2ofWc/2hXS34FtT1sjUfJNptUBRjElYUNQdufeqGjVlaP8HfIQNBlhToiqTG1KGlmGTN0E
9bCNG/k8Gdh5GVHY4U3KqxX6Iy4fRoii0wRj8tg0ofXGSAh2bILG7cMx2Xd1NXoSRpkBxRzsmiKp
6bAbwlC+SyXdLTApmFxQkuJYyUKcwmkqNsYETVe3/Ts/K4u7KOiahwg/sU1e9rrmUuAQm9Qexo3Z
ytrrx5tXuV1QyOczUoisHz7K0rMR3zZFJG2M25+kGfgGdZAGsWR6EOmE+ZPRqPGmYWrviek/lU2i
bKLGFFvEZ7o7YsUX0ajRLlSyDsJoC07AT/v6wfJ1sZMVdQ2scHsX8VvBKIB9pLCmLGWclM5spVok
dL8Q0fnh29lOmyBPB5N4/nhWbh8zmhAo9Mz2LoS8S4WbYRIFuJ9G85TpQrAKSLW3rGOjFq+jqayE
TLfvBQPMwFHeTMBqywvWyoc81BIDZ8c+7B6VujE2aTdI2//8RTzOLBKldCA4S6CPOag6XQRJ88pR
Jf7qWgwD0/BnqOMvYPkgDz4e7p2PAstOa5+rHATOUtq3VNIW3yL6lJPU0+e0Wp+Wmt+3K+t0CzGk
SMt3IemFHyHokEW8OeZV35rkB54cBN+NNgRAP/oQ/2q5iVzZLO7FOET7aUiqHVoZ+pMaxi8ff+lb
nHH9EtPTm2EiRPDgmpYWtvjUT71STprXTHG809KkP06ZsC+N4T8Bpxi/wcjjSTCqPPmsFGa5Mana
Dw4U6zYatYdKDb8IY+wfYDC09+XYD3upke2DhrL63in8+hIoeeCGk97d+UlP4a6r78dEd5ugghBd
q8XG7tL7KIaakwDYzncWOBq3giq8rQIRnqJMyddir/miXXwz4if0IXinyZaXSXIVjmXlOK3uibRF
5d6yhnOSE2JpcaJ6gWWXXyrJuVCR4sajUwCsQbG6bx9P/E2qQTQAf49QiyQacuqinGmEyPhUqaZ5
NuSku9YwMK2GXnmfp3a7Re7tR2M02R60smeWo7YSqrxzE+HaNffdyOMBriwi+1xRI9FbheYloXFW
u0ZN3DzD8FmvgCR//J3vHCUyb8cEo0X/CzDn9aOnWGLEYT63vbwfxc/Ayb6X2Nav7OL3DhLLSBw5
Kwexiecb8Z/QSzILWZKwKPBQcoZgk/QSCEdev1nTkBZSHZ0tqcvRg8qsg5H6f8oY3s7HH/rOS0RR
CD4F4lCEmsYid4sjSbNbLXU8ZP3Pqj4+qmOaPplUrTdjmadnJ+JJTDE5/XjYd+YXEsNc7yGenpVY
rr98amqhU210vDyNlX3hBMouKHAU/R9GwcqCu57NCkb4epRUSbuwan3HkyCeXhIhnzVlSJ4+HuSd
nAh6GOd75sHP/ZLFFBpt4NTtYNpekWgXuoR4j0LgOWlhUZwLUy+ftVwfH3Sr+xwFg/xkhKmx92ur
3id61t/FVtCcWqNZeeBuD6pKSXW2fcE1DW+W+Sz9s7VKZaRnBC4Lg7nxu9TVzX1UQh/0nbyLNpHc
oMpl9rDDI66gk+Tr9spbdLuveF0dhtdgzzP/i61d2XKgxApZhY5F46nP+nxbN6VwtfiprFHJzrIt
Rcs1aNNtaA5HgMBq7regRrB8mZJQyPZYKpZnTfnXJO6AmyEckffRM63bH5rUdStX0i0Tnir9zLdV
+cS5L7BY/LiLlaCupMkjNmsPY2WIQ+FM6EONfvWgmMHesivlXo9EvoWrkO5srFe2PTiGDY37NQ+r
W+zJDEwgUoeiMguiLrMiWSp6ElSu57bIjB2u9dRybRGl32M6K/d1NhZek9nKb9kJcOAFXDJO8dYZ
BqBGEMi1z7qMlo3qT+mu1OXwUmgapSSNd/0/H0wVsjq/j0CFi29J8I1EWsmlSkyp6MK8mE72kLRt
uHIE3gp41w+mSiDJBT4/WuCfF2sD6LiNFLplXpCn2KmGIXYpkWiGfTo292GcZlujmcZd1srq3tHa
l3rCI6nQfefvyg3xzrbkucS5mY05h4Pa9WH0JQTw1EJSvH5U4rsgmvK7QjdIgCghRSjHS4X+3Q9H
dHizNj4ktTVehFbetdAHv9VBYT84BYox5HwVac2IMfFdoKbpyWnXsurbW4PQAjl7CjtA4W8lW2n4
1lKkmN6kStOfoEaoKO8UDGZ0d9SsYzhEnxKlnr7naEytbIm34sn1ajH2rOSLqgcN5yWyRmonLeqd
wfRwUnCpiZybUivc2EG6SjpN068q/V12w688sl0AaneZ2Z5sChJuNhHnQWfBL2aIHqymdjv7PjIR
FcCApzYQcnTW9ClvAxH2LmILQGgRu6Jucr2eYZiDDQxC/TG09b9ZJ4rHNAmKraN34d3HW+c2J5qz
Bxjwc7gD73IRh8hBVEtp0aPrriDvV2I5sO8TK9/VAC52c+K+Eg7cNq8YCwkpsDdEmQ7MgetPM+SG
hkiTaI9Vj1iHLaf6QUoEnF6RmL/UzDFOZpmFbj/H+0Y8mzr44Y6SiP6amKGEQ3hk7auuFJs8MteC
hht1L2o9EMWpRbBBZsjQ4lGTuN3zUWtML/AfAQUUFc7sY/gr1L9KqbIVCBx1sXnfZdkZt/Fhg/CN
G6s/G2N6MoP6vpaOpo220KskvQRSMbiO/FipD8J+MjsQt2FCIq5tK4feOHJLAyjcoT42+aGTrLXN
/k7kx5cQReN1qxIyLBVOSe6nzOQvCmzh57CazQGmCvO0qC2eAt+OtzVaHV9bU6k3KEAVh7qQVhg2
t3cSmQT+ozQM3nLFxc5CbUt1gshUPbMXyrlIpCd83Hdtrz8oXQnaT/SfPt7Kb7nB8oCzqwA+A/ZD
X2AREgRKY1bhEJANG+lJN6pdR6MixIslrutd3D7boP11CUi6LPbTmG3aEGikmd+lZf45kM1NOT0P
drGRjVPon3PddyOp8MZh18Thxm7UY6LhDoSNetY8f/zL33lImCt4U1wjKljJpe1VKedWFsaa6pFW
D48hKqbPQTdEWOjUyoa3jAfe6oKdoUvyoa51Y+cLVWzrCSD6x79Ef+eCpsDDMeCAkvsun7RBFRn2
bamObtsE7kC/j/AoLFL1Eot+58TPSvSUttHWlsJjiQwlhwikwLiTjHJHzejihHs1lC5d8XmQTiAn
jepzJB0qA204+5eQHw3064oLHiOvZlAeSyc79pb6WWR3pizxrwSeFdW7SH5sK6pzGY2VIAQI0cS/
fNU4lOr0BKf+Jclw1DAa+iCTZH3OWudhVg4gdVnj8L+J8i52FHnwm6YLFRbIxteXlZnPyWrRyV6F
NpMuce1PvmvGX6Sh37SEPsK6jNErBb+aZiNOEprAQ+ocDn8n7cuAr1PQeVTThj7cFwGseZjUeSbf
tbb2HS0807Wy5Ak9B2/CDaz5lCMrJBvHjxf0neQBcQmYEaSYXG3a0j0R3RjU26p28vTQmM6hpCJ5
QLZ4SQs/3YtJTQ5RnfcPbe5HB1mqfMDocTq68KnbrWTIyb3VJe1dGHT2GlnhNkUDwEAkyU2LcJ25
VLzvu1gbCxDB3tCIU4R7nyvM3jgqdmK7k2ZJFHfT5juB6LgniOt+Ndkk9sYUya7j5K+5nw5fu6pe
uUTeuzhp+sKtBcVA4+LtgPyT1/SD6utRAqWNWEg51br6jfA2ROA2d566NBQH08SCR6tUMGpUmk9W
qK3JGd6+/pQ+kA6cmchMjbl4/TvJiYxcA98RaPFRQSYAjACMrfspDNcCjVve81xmoahHToO08Q1j
xPCR7esaf/Rqe+xOqG2dJ71MTga0tYcgRomu7KHJ4PIcfgsA0zaggFI2bBdO97zC6TaLEl7FQhPt
g9Opyg9HCqyjWgXmkzxO1oMmfHnlXbltq1NKYEuDXeKaVxHNuz6UrRILuyydwWvl9AStYvBEQ+Pb
DWWVeqAw3IQb2jUHS3+q5TG8lwWNc9/BU77p4uCEEKFwVTscH+sqHTwljezH3rDQz7KaM05B5Y4M
6hAENfoFWRlf2kb6GZgIs6xcte9FXjpwROTECPIAjFx/RtpOOiC2VnuMqnSLSIK/BcbjdZPWbpxC
Xxns9qwRdZEn08cC8mQtAxuge3ZolKX2OEitsiklzdqWdfXn47vmdt/C+qFdzJ1C1sODdv1FcTRG
BVDUxPP1MPNKu34ehWM8THHxn3P/eSBapNS1UN6XF3U6mO9+p6t14lmBlB2dsvtdJc4p6kW06ZX4
nBH7u1Wc/mcZJ+DqBs1AyCtAZdl919/X5X7sRHKae8Jygs/aZHxTx/BVL2LALI7dHuMw9/cfT+nt
us1DwgPQZleVGy6dDyvbSqcm96TANs/I/qjnxlgDR91GajMCkPyVbAO+qKVef5fca12KygexDtCP
XdSMNjXXPNpZZqq6g6oOrpR08coxvg00Zhl8FHKgq5EMLgGPlp0FPrLehZeNRn/gCZae60JvH6vI
/uFU+pn2uEINWhvPuU+JY+U83HIDWMt/h59/3j/XvLAiaYriuvAmuXK79MlPHiRQWX2HTWCPA5Vs
vGLQcNSBu+ftz9zuKKahHVRlLyX2q4XxqSR2j5vDVJ473Kooq3+3i+riBALzL+U5dNbkGt/bCeRb
qLnRtIdANf/5Pz/YkbOssEeBQ32PVHPjO+rOdvI1T7b3tgIdF/IfnkAu18XJkmUo0kYoF8jgxMFd
IkImJ84+j3aauWPUVhdr0tfigHfGRLoI9jjXuc3HLZZCLUeznkwj9eb2vgn6VTfqZ0NKt0Ibd1Hp
bypElNvuJ+ISj1Hxkjr2c95JGx7vE4r7F10LD1m/diZub2dwCTPaiK0JkG9Z2R2mfGyLWMm8KO+/
NKaVUxGRzbtJT1HVKIvVtPh2EkDgcTsTDtGD4WK7Xt5CrUrBN7de0unZlzhJgn1V2tNnMapArlQB
Nz3Ro/4xrlX/rtGd54wD/SkTJdGQhc5g5YMxcx0z0J7TJhN3UWFNP1LHCF8/vpDeSVVmAD0XL/ER
4knm4rLIhQEQrCrQEid4OdaW6p+bXjPrjW7GXwenufhZva9ySnyuIpnZp3LCgTwn31h5A24XiMSW
l5OIFkwatcjrCYtsJeiTGvSiXCFOqkm9tG9rpzzkhUG3UMnXlNpu682MR9AxX5X0qJeNKRCHZZRD
yfJEh2O7mpbFzmjs6CGt9H1jD8o579EVaMUQbVdmfI5nrpMQMCg0RMHgzR0UfXEmVWvSJLuzWi8W
srETWa0eutGQTn4NwyNteukpDAYoQ0WDRBqU3m+CPwUjIQxv8ot626fOmlzOO7uV/BAgFKAoNsHS
zCTG2lBOadp4aaOaRyJZ/2QYZbalS5d/A2zr7Lpk+PbxPNxegLwVYGLmwrOBZNbi9W3GoC9zMXQU
wklJbSW2NpOC5tnHo9zGMCCV3kgiyJ3Sf5z//J9rNiox2qiSqvQQy6jBD6b1wVYK+WkKHbHSb33v
g2b+EOxcAAKs8fVQRZOUo237hTcI4gYfTAs1oWpaeWffWhLX22em/gKv4HJl3pYKVvBBSWcy2X+M
arrQ5phkdwRQ5yw1zI2KRcyuyI2fxagP9x06cn+cBkq7ZpFhJ1UMc4Muwk5K0npjGtOPgcho36u+
cKHQa2gJJMhBF2a6G6VO//VfV4J9RVoCYRjsJzXD6+mpzMYaAVD4j7jJU6eJ4e3lZlYf+ory7cdD
vZP0EYTMAaXM2nPlL5aiTlHzBQ5TelA9fjRkec+i6vxdHwcYggvbcRNu7qMmSzTv7WnWYmzqlY03
D/HvMmk42BF6mVTtHIoKy89thtaqMqNpHql3SvveFsFOOKP9ubMTcezjXBw7o669LtTOeYdP4doU
LI+0hpLTfMOgb8zZ0pcoLDEKSxR2bz22SD7f97Za3oky2A/+LPUmR7ss4lSHmj6Rm8ffRGv6d1IH
/a8h33gupA7Tn6QM92Oofh38rD/mQml3Hy/TzU9kakj8KIezjXmU5wP1z9l0ggDOyKiLS+eUv8O+
N6i52NWdbMS5p1UAZjWRtV8/HvOm/zY7h1FIJUYl4OQfi0GDDNFzOOXRJdX04KUPHPhFRoSCTELL
0x7gXiOnGh4lTW02Qy1lZ7TK001sToXhhkaxlhAsn723n4MH5v9HJ2Rb13PQAiUAkmeLSy85PyO1
+ZpqxgELWDyzyrxb2ZPzt13tyfnb/xlscQTJmQXlektc9FbY937cYI2eoZX78RTffhLExbmVS3BL
UH7zsipdoI5DJy5q46SvduKTg7DKmwqPnKNCRrmy1ZdXPGUOBeAiYQwnDWWexRWvUs8RfsZX9YHx
czL0+M6Im2ITjtLaM/nuSHP/hhSVl2t5w+e6RP7WDuKCS4dtuBnaXW4ydNrkkjxGm4+n8eaif/su
ol5QvfOTIi++q49hcnLFwx5Qmk2hRXvNnrtXAgnBfhimzeS3z0UM6ohyOEwca2cE41FOp32Rxg/j
NMKvoCiO79CGwMZFVmUfaMEZNZmTCOKVoH8ZTc2/dSac6zMgj/d88VuR0bP8yHTEJSxGFQJIZj9P
jZrtig4dilwW/TYfDX+nF8Na3vnemtDoMpByJJulD3h9gLLYrirs5cRFpIbuKm2k3YvE991A1rP/
SDqaP5LO8PydIFF44q+HkiZzNCqBDFcorBQ72cHcSE7fr6z77SGdTymQPLYZUeKyremHsdREXRBd
CniNNAtiwjCYhPuPd9d7h5SngfSMrYWAyfzn/9y9JiKHUBR7cfEd/zEJ/M6rqMmeSqkfHgU6anf/
y3AzTxelCxxUFg8ywB3cRQrOKDQPhEjNv4SY5c6R7J9qog67jwe7fVeYQerj9MkM0LLL+gdyq2oR
DTLX3NAZ7hCFf0q5RKqrjfpDktqXSK1/fTzi7SbUkFpgIt8qzKBer2ezm9QibPWeNrhugitOhmqP
9GfrdlrZr9yuN5UOAjTscXSKHVywM8z6eqy4MyBUZaoBZEPbq7W/H6iCbge7ho7cNyepb6StHdo/
jfxFDdTjIB4S/ZIPn8L0UldADvWTAoZZDSmHJtNeSIO6qazskzLzwpW+2duJhpJUvvKzb/JMfjb1
PWqVs0wfAJ952/+z4fpCmINDeunFONK4Uar1W3TKiV3DyN7GpVF8iVAMdM2mMR8VuetOnYLKS2Q5
zcrOf2etSHKg5ZJ6GIQCi7UyqqYyoxhx7kY0yv3cmj8OkoDTCnh75aPnb7p+b63ZQQCYApcTacii
3YSMv1E6qTR4WRig2IRq4H6Qq+zLx5vv9ihfj7L4oDwoCrPyg5Eypg02XVMxcLCVQ6zR1PKDNffu
t47h8qNmvzOo6bj3gUq/XkhFQnjHrurRCzJlL9X+a2Gr/iauIRWGeAKcyv6bFAXnVjln0cXsT1H5
LKLPY+QZ/lkdfgW2Z0QXdXY+HTdt2W0K8wJMzkuKH3X8s65Oaf87aAKsfxHg2avqb3v6ObVI2eMx
gA+6bbut/61HXnx0To6NnkuD+PfXprgEw1k4P3tHw6SggnF9xEdv4ygvmvEkTa+yvCOzlfqnxkEv
LDoY5V+nu+uVz8jmd5QjMd9wrfCv5GxyI8Vz5GjOOkM/s+BLL8VuFv2inx6HUFjqH5b4k2V/Uxjy
tq8TZpzG+qSoXwrn0W5BQKnbDClhCfy2ldxhe7IS7dzkNrNhJUBTVIypy1M+WM6/bYghJJcCPdjS
omwd5TMy/MavxhmC+1INA+ThU+UOuoR+zoH1uejuWmuGLm9h8mIXkFbMaEEidxS+51P2z3FO48GG
zOX3XlPhHCnkU1QcR6P5gYUEhaIw+UMTMNlOifFLwRJRVn5EI5W+zG0B4pR41mmnTkznpP5qD78n
5Y+jHBMbPof02Oo/JJAV+VQ8xPn90Oyj3Pqi5+qTkf6wBrrHKGNsKNut3Aq3AQwQYXJTmh08uTdU
X0MOQ6s3E81TBfxrLXyVqJxuBCSdvZ4Z2T2a/a7mlMbKsDftXO2tTQcedHZhA+SwCMmVMkPizBhG
r9VZpMiqy8MwIX6ZGH5z0CMQeWgPd8pXofmHJs2Sl7jVjAeRJ8Ulzjv9oWlbf2MCjf3PDzZlGXz5
0BsF03wDjMzj2AgTHGC9GkHaHPHqvd5l9oaamVvOQLSPr7DbixKTF+4Syn6aMyNAr3cTRu+BPIqc
0ZC83Y9Fm0GAHdbAEDfNUSabV5qrf5bQRPB4cXQs6LmqUqjQ2lPpzudGbu6AMmPK+dKlKXuwC2ml
GXgPScEmCkBnTsrPyM9+mXmhuVlVv6A1eqjiZNMNcO61adVo/fYqn5l1vOrULUicltmgiPjjZkTe
oCiMHokvTXo1HElsfLyMXmixaH8/nvfbt5D/IVOPlClIZGDd1/OO8EZpUhqXPVWCmd04Yb3vgnzY
aeZa7PzO+YKlz0Nl0Eic6S3XI02pPoVSAGzBQu5sGwhgjdB+W9cPp3MQHiiq+b96o/308ffd4Fvn
FSfmAEUE2BoA2Dzh/1xTWpqDLQqTyethh39OASne0/rKEdxXRi+joO2FWdljekOOr0vSr7yR0K4S
Y7FptAAoBXneoYORemfCgHflpOqwi+rj7x//zNuA1eY95SagFjLj+hdxgsDdIxprE+0Ozc8hdtXK
U1bW5mOhT2LTCyPaaV271v18Z+0pgoBABndNNrPUlsyQcqv8XmFFyJinQbGpduMHARSgW9llNxhB
VgGmOQhIqDekT0shx1EagWnZDpgVNTK3Sidjy1tNn5IinkBcOo3+Z6zR6HKK5IkOgGviS/mtcIzh
oKOr+K0a4lct6Kp912jaf47Q4KWY5HL8PKoVSwqZioF7WA9F5dHaCNBGMiS3GIp05Xp7bxvOnb63
t2Ve58U2TMoC4IxRVp6oJ1BFSTje2wj4uQrUwYdGk/R9NJQ7WW3EnkDE3AqrRwo8qzy0IrQdoKxs
n7fyN2hn0yaZHVjGeBjWfuTtJTwrYNEGgGPBCV1iwa1GRZrbqAovhAb2STf64nGyo6/pIJyvRhXG
D5Fp/VCctHmWrE5/rC3RAvCsuyfEqb9EoqJHUcrJ2tNwo86FeT1oCkgfOBnOLgqLt8FuWqDhZpt7
TftVoEN2Uv2qOumJ0X/NMpA8WeDAzfRH4zzhEXRpMIXZyWkRfm3l/tSna86T780S2wVuHvg+OGWL
n9M2mN+0NR3VJAiLV1Hn4b7L4mn38Y3w3ijkrtR9oGLAHVav760WDHdTArP3LDsNz+0kUP01xzXL
jXnbXQdxIMNmbhaN2lnmZXHvJAkoB7nMS4j45EOQKctdaRvT1pRCQPZD9B8bJPNKMha1aAJHDSDr
9Uf1hl1MQ6HmHu5izb3cygSAvbXSR7y91rhnaPISt8xWLMujpjZyQOZtFoh0BAHE8vopH5Tkl4MC
48dL9N7GpOw0t7A4L7Ps2fXnqMoUWonk1B4PGSIereIfVSs6mFE9HnI0IX4XlXoUTTN+74ZRbIC5
tptW1WKUorXXyMrW9Mlu8LLM73zHQhJmnuExLMKbogGDEWHg6tVhf2x1w7WjApkuTH19yMxpLG/y
tNdeQk7MNnfkndz0znaS2/YLvosz81N3cpr1ee86Ibo1Duq7Z/5b243TpttFPYK4vI1G991Oo9ZF
WnJ87RpHvqtznArlpKkmN9QE8Lkk1X5+PNlzeHC1U+nmEJ7McG56pizu9VwX7TCh9jnKnlwDX9HD
SSAFmDunVkEnJE1tcdeBxnzNlULcCVmaVmpyt2vNvYhcGo1yfSa+LYtydhJWzhQlipcMafzq286x
iKbh6CfaHqQlaPeu9g/IfX3PiijeGHlnbi3sHNQJu7xx6rOVJuDNJufnzIwl2uxYEdy42ASK2dBc
ShWP5n1yStQgPI/Q/36Uqb+Wb97cRPNQ9Bsh3bG/kL+5nnm/DZvRcHKF6kI+XSTDqjeDSo/84/W9
CQ8ZxcallZoMTAmYJNejQC1IQuTtZW8mB28StUmPWq706I2Ng8fRql5Kw+h2JYLrK8/eDUeAJ4+i
LhksdTVoAsvSNWDxsrOdpvawTsZWLo3rrxIuIdsh7dX7slHGoxUaXzIZIGKUB2Ansfrzxja0X0YL
S1mayR3WIYH/kiA2fiw6fHXzqvwOZv1Cli67Suw0p9EZUk8Ka95xyjJ/9WTmmyCQqB4LZLP22oAr
a19I+wKExDbJDOkbbRN1P2LZurKVb2JNPpcqLGRV/qZZsgjEk1w4He7SdB7LCllU6ldba8LvMxoV
jAI0p0XXyooPK8s7X+3X55dR5xYNUEJcgW7cNK3JjtNOrz1U/g6gOqz6s0EFUCo6INK7lti61OON
mh/S6hVdHLfvTw1kDCn7GkRgw9OnoK638zVb6Dq1zie/RzBCLWb9s6MU4WXl/Ch6dR830TbJH5tQ
wgFhj3xz2NL9UNJj4WtYWSK0I5qNrce7QGX6Q3QPH+CcB7GxkZp8G3b9PrKiPUy8o5X0O3i4W9Tw
UuAJYYXkZxYeBz3b1VGynQPFBFHEhP/Mx6h2ODZ6AOATuAr4YnunGdU+szGe5p9BL2O3bO/1RGx9
6Q709iGxlE0c/JT5NYN+aFX1UPvjIaVGgoBU1YURDyPU+I8X4Tb9pcBBf8wir5zrxsuWdGbWMr2q
Svb8dnILaercGJNBtNucs6SNgTcyW4cBNNNWNZMK7ks9IUAZl6fRtP5KWpnfJUZmbX1aFBuMoYOd
BONgW1e29kD6tiYqfKN5AZoc2S9KXewZrv6l0YYT274iJSolJqPJj1khyjMqrQpFw16616dAeQzl
RLghkG6lt/WdXDX+rk405R6P6W9AHLzMokU+i8mUmymO+r2vOdlFS6e1l/f2jgRjQIufMi9dB/qQ
17eXOemNVo9gpQqqBdsxHYL9qFrl08fr994oM2mBZg2BJ63r61GcQjY6iIEtVD8bK7EcIVxTRqHt
41HeeeqIZkCsIY00l8SWQWHVZqEva3V7wQbJOtEJ+6biheBWqfpnkOHzaXqK72N3oC63iasaARsr
mhw3DWJxz/wq25XfM0/e9dUBHIw2OUkaKF2kG64/O08rowqkuLhUTqZttDzuPTtDtTsTgbEXZfgD
j+Ju1wPw22Q5oRcG9tZGxM3Lx7/jdvZnGAfzgcg19PPltBgiGCJ8X7LL5Fg/HD3CUS2Q85Vn8GYQ
HSg87hfIONFjvmmSZE4dYPYRSd6E6OYZPiLVv3rIV27jm2BqHgVZQzY/BCUSgOsZjQTbVFNGyZP0
fNo1SVfsWjPvjk4BDsK2w2jfit68k0bbOoAPlFYi9DcthKsVxbMMYOgsT055hrrn9fiaOmVaZPTG
o9ELxNixZ3WVAbeaMg+DLSmeDkOLOqHrCCr49oh6mkh/j06nuSJOLlqNVFmtxuMGQZwvUdcBJAqk
DnvFylIvgxNZx//j7sx640a2PP9VCvVON/el0beBIZmbtrScKZftF0KWVdz3nZ9+fpRd00qmRjnu
p5m5QF3A5ZKCDEacOHHOfzFpO1/HddfbI4bvq/cXwtkByu0PThfCXnjOzDrAp0+fD2naNI0W7+O0
lFyqTxl8qoiCUd9sKinc6WErXtqTZ8cngjOc1bOWLJ+ML3c6ZqUOFdNIiyfFRclpsDP52EdIhxhD
rj4ZoRLuhpzatDRN2i1+GPhcenqxq6fQ3IzIOzrvz8BZ9kltkk0wa5aiNkZt5/RpLDT2vSKcCrgW
Jm4rWqj8VSIo/LcwCuqF3X++IWicydjo0qgDK7ncdcGgqV4sAFcohSxeU3YAroSM4oVRzrJPZg2U
LiyU+avSVjl9oRZ+w0jtItp7RputowAf1Bj5sjUy5/7nMu3Dv+LcC9YVba8LI5+3RREEwzgU1y14
jvMt8nToeOg9tdWbYt/2jeYOgdje4sAQ4T8YrXN1iNc+vE67SoJ8Z+Bx0CHW6ESZ2n1//5Oeh4RZ
3IgDFwANRfglWswzepVeTZ3uNQ2cCJIizabRDEeKxv6+iMYRGXQaPLnaI7Hs1fKFWTjfUlyqkMgH
PPki8rHISXsZl4hJ7NM91JrAziBMbdRW61x24Keoi81VJkWXPNXOa3KAH4g/psithhrLsiKNHOqE
yJcp33FwqSsS1GJFplekbhOr/ldfENNtIE4Q/HMkT23KPoGdDy1y7L4e32ZFLDt5MxU0HxXxm1a0
bPq4iJVrJRGt391vM7MaSQzY1TRcgZWfrpFoyjqzGAbxThXkB7rkHRUnFe0er7tw/Jx9B/AZXIKA
t1CmhdM978ZX1XIhBS9R5Aw0CXsjTb8a2E5mOdITVRV/9lLvUi95/n0nB8E8Hp2HuQD1Uns8HW+q
1Kyi1S/eQT1t7MAYQkf3k+TCW52Fq3kUJKO561B+pvp6OkoWJx5icb14JwgpOth4w+1kIrZNmX26
UOE6T54YS4XK8sJlI5AsQmMxhFKaTrV4F+jyQZmBtZi7xI4KIupZbYdu09XirVfIh1CvbRmcfWnH
lW9t/JRuaTaYP97f1i8q1csZVsE5kFLQXCB1PH13pTWrcLBK8c70i9HN9MBbIQUSXUm50tqJ6Fmb
SAzi7eSJ0d+FjjOmDSc5+GbJk4Jye5NaKwy16k3lG42N9Xi29mhVbHQzKbcoTf4Y9CTYAp8UNmKs
PXtxXLhlJY+EKUG51vo4vQunPHgsdW/8UqHdvk1yWbtuQ1Xfl1kjOcRz7FfVrrzhILOOUtZedNeZ
Y/fpDNDEBJxDvgGDDf/40xkwjDyKWrmAXSi1uqv3UMf7TrqPI9mx8l6Dlcy/rvsK3T7F9J2yEsoL
CcN5r5yyAl5NZF0gg+Zy6+kjeLoRyX4GF0TOhCtFE25axa9XZWUM1ylafVd1kDz2UxddZyIaghhM
FvAOIgWvjTgNb5KECVX8SdrgTNv9rTeJ6np1hUFzAv0+KvxtRZKziTiyVyXZz6qXBvGmNtPiqgyV
xhEFpPedaYRROY2Kfpt5oWqbeSrcSIpU4reYEesNNJvC7OP7q++NEIswCHXyWc8H0fZlPCkHoYja
MoZhMyrCWkWJ3tOVGqGNUCoJl2HT3qSCVblVPG2Tfjo0ZeImCta3YldruzSiB0sS2HgH+p+WS1Fj
35q9ciG6ngc9HhIOCNcqcgwOgtOvY/rgqCqzFsCKq+VVPQZIJiYwlyITjEpYRYNdd4p44cQ7j3xU
amk6UfKyOPiWynsRVkTFzMfYl74/HdAMq27FILrU4pvX9snan8lHCpjMWQ8EAbTFuYp+c8lLIKAg
sv7lUe1X+dDHq6aPSgClFz0IzqMfRQWaR6RR1PeBNMxv/er8MHUirZaM0j6KC/S9i1qnJtIO9Ze8
V4VV6VU4Eyjh3VhL8i5SAs2Jc3TjZWGoXTlKhgOwt0up3dnXnR8JMS9yCwIbDZXTR8pqNECMESUd
5Oe+8E/qJGmRPqU5MBVfFcOH0bskxH72bV+GBNGOeA/3nBf93FezgEH0oI+5J+3HUPOdBtlTNxry
/ndLwKgg0bOcRV5pElEUP30xUUS2OqYhulcryV+bU2J+aZFu36ZCrhze38dnySGZGcPQiWICYYot
dkhU9BGyw8joiVXc3oXxdWtVGAFalpA4iAspokOLfSWj9n4FSfjC4OcIGUy+XsQjqQbRblliIqYY
P7NQb9J9j/zdBulFbxtrRkVBQpIgbmJvJa76UjyKZlCsujqRcCnIu1VKUdwues1zfF8fL4T087R9
fihgx8zLTClcctbNuBM42IN0HypqvaOoLbp5nlub2K80O6ZptOtE+VOgDU4sRqg2hfHWk5NLZdVz
LBiPQXVklrfhGsFF4nQRKEAqMfjpk31WSrejGPq3aG0qK7JsgExSmbsJnA7XasXYHTLMvZM4u5Bc
ne8vsgquDlweqCac2WSkkx9ztHRwxFv1oKqCv2siVLOEoGhctLxWiVJe2tJvvDU4LQDScHRETHLU
OeF7tcES5DqbOs2T/VhkFTKshfWtCgTc6JqY0mVvisA7qBxEVMxYpHW5qgeLIsH7m+J8l58+xCKv
SKkRxVXVJnshDoV1qQvRKskj/+G3R4HcT4+HBi0k/CU8LG0sSYjTKNjLfQDGTpQEt88gMb0/ygsb
9fSgoAxDyxDaNiKA1FxPZzQcRbVsxizY+1bvcpjbafw5UUIXrtJ60L5Y8sdIu2qUz2qfOUak2oBo
bStp3VHAari9M7wRPeYQn0LRbsJHeYrvlOxKU59bX8Uw/iAHD96Aq0QM9LLtHbMGalImWzLztZn1
DxChbky/+1xU33I80lZV8R2149//XhAAOQMBEXAQLFnJkH5avw1lf4+nyrWZCjJeEfXFjOesWAlI
wQREiJTgTBJY5ttozA5kKGWwjxGu3xbaaDgeDL3taOXrQDD8FRYdldObkeUYYOm2WSJLNgCH+sIX
fWN1zqwv8M1gZ7nMLU6HGlEPq0VfZN93kUJzA7NBca6Qvr9uzjc/3DLWzRwBkKtdRsGitTo/NDJ/
n03VsRcn61DWRnMUCFS4oIQGVxwW8KffHpR0GjgIeT3grWVCH9SAqAITaaFJrJPdhFHENcBy/Fe8
YZ3EQueSiV5yOj1/Ua7ETCRXVey0Ibef7o9aHQK6wk2Gqgr4QE2PtM+iOTWumQ2SyzLyr8MyTTbv
v+iLDcfprmRUwEkATcDjoFJxOqqV0kcrxyrbN9Z+yj1HCvA31BIUx1I7h2Ew9esWjnZ2HMDgiv0x
EbjNqSuv3xXetqBWpcd3TbtDuMU2zPsu/KaWlqOP4zYet5KCOw30L7hZab5W+sCOlIOU3irBnWFR
Bva1+l6fpPUoglmvEzQeazvkWLXCdO016aZGKrOTGrdBLtOo48cU4PNqTMDMmhWAxaDBLaiv+u37
UzLflF7PCCUJKnS4zRoz8gaA5OmMGBN7W+zD/lPG4bAtRXzRSswgt0IuKvTm0FBojM5Ypa16KUS+
ZG0nQ6N1i9AKSfvs50Ap4XRo00qDiUMp+YRQpmw3CNAe2kT7WMmNv8O/hRaaz1x7ZuqtlIjtrbe9
uo0akOSpPiKX1aUyrrx6eIX+j+oQhMZ1Scg0MG89TCm2W4P3+f3JOuv3IS3Bzd+cZQdZRWdWj8Pg
x4Fa6cI9V+8tIirFVW4I4b4IknolFFq1FdraTTSxcIWeBGYcRHPlqYL0MTJDazs0OBy3lNT1UcZu
vJOUw2h2ldvkfvwxlSP5wnI/S/RmxA6EfMxJiKA0PxabLBessjW6Srn3JJ+LgqzWa4gE+RcQ5t8E
r0WFDBEDR5S9/NafTM0udat14rBrXbM24jWWSp2De3j0m0cwsD06e/M1dmZwUCk+/fBxPgm5lQ/y
vZf7wSrShdpt/cC7UDlaBuyXUaDIYG8GB58u7ekoQ5EEWT/NVhpjWKyx32PblWWze39JvKiwvF7F
APwAXgHtBuFHSr88F7pUSqQmEbT7SLLKtV6po1Og9AofWnxEGeCqj5V4FZvJUZ81Osa6XWVdVKzG
AdFfy2yqVZ4O8dbKLOkKsZW/Klx87DY4BEEYIJVsPkSaOLidkuVX1Nl1ogM3IJRVSkf2pWCVqUZ5
Y3mptg2CInOkSYjXFGc1RxVTA+XOBtU3fKqdrFTVoxnriaPGRol+nJlcOLnOtjMTwSzQUSC4koe+
LMZXOWRY9JPVYBN4T66z0tbovTuj0+3CFWX+68HJbwMXit+++NY8hwfvwhE2L5nFV5jR9QB35nIk
t8TTj43QciMHVSPfA/jcwuJUK8PV1Y3EdeH9731GFnt5TVAXCFJBRAfpfToS1otmyu6X74sbc6Nv
4rthXeykNUxr219JtrhOHWVTfO5Wxr22Ma5EN9v4bmAL6/efY3l+Lh9DPn2MQW/bsBNL+R6VYFtD
Ci7RvinFppJ14JsX1vhyJ5Erg2uZcy8yE6REFq+sKnM1JUBtbZAy7dYw/c91ZlkXbt9vDwJ2mrIe
B/PS44KEqqy8JAU8HeKmmIdRuMJALrzwKvMBf7JO0CUBAkGvf5au4/g5nTatD5BynYpsr7c+7s1w
rZGDzv2Zme+5iGV8ozWQfizBzDlCPF1aPOfvOGMJf1ZzKGsvGXsUh0d4qIxeirEOe3LM5xvWJRfX
xSiAvWaUAf67c3udEp5y+o5pQuUnRXhiTwU3be0J2PE24UJ9//4KXIIjf45DDRwNEGph7PnTcdAY
8dgNarofxGjYBdnQ06nNnTyPDY5zqcFctCkqp/K0yjVjNF0Bw0/HWhO9jdThSdekXW6zEvKVpFTd
9RiMgT3FUL/LqtU3fjHs2mAbd+H3Hq8/p5Gqa7OID9DCo00uF0+j7sUX+uiLZOjnG9EXooc1I6CX
8gkjrHGvyZR0X1r+/ahS7q34ThpEUBsVn9BWfTQqC0k0f28zv4yr0iEigpNR0Z49nckRIKSBhjkF
mVrSHpI0Ca+Klitdo6a+nZTGX3VxyQ76jUUCIgWEMgU1XneJWIhVDpK+DJN9Y6jB1hsn00kUqFEv
a+TfnoZ/95/zjz93Vv2f/8Gfn/JipHkbNIs//ue+eM4OTfX83Nw+Fv8x/+j/+k//8/SP/OSv3+w+
No8nf1hlcEfH+/a5Gj8915gKvYzJM8z/5f/pX/7x/PJbjmPx/K8/n/I2a+bfht5Y9uevv9r9+Nef
FjHh317/+l9/d/eY8mOb9jFd/tfPj3Xzrz/ppn8goSU+8v8zuJ7Y0z//8zfccsga2ScAr/78I8ur
JuBHlA+kkcrsVYoJDq0Mhq7z9tdfyTPFBqwWqoRERfnPf57pZNr/6zP8kbXpxzzMmvpff74A0f4r
7iFbB6NhBvvzcJzM/ObTFea/oEd6nxWmFc3RTNt261VK9F3qqsq0faXL/gp1I7C2nAPJrp/6En/f
QfFXVhRpODw1Y7UNEWoeA7hMZRP7n1KKlZ8UOGb7KLXkv0YYv0dJq71vwKiUFe4LdkGj4k7KxbFb
D37maGOsPvjC0F43Qid8EuRSwaPYGx4kr4km2xzAcQeVUT554rCmHNjch0Mc48lRqVxAZLXLA6fX
JvMqpfeEo0CDV0XY9+WNpgMh+28s3Nvwqcrr/O/mdJWervb/55Y3Lfr31vf2+bH68ceuTh6zH3/M
/9w+uXn2mPzz7+rXi//ld/1c/Ybygdrt3BkBw0lEmfkVP1e/IX+ApwbOYIa2ADqZKzi/1r+gyR+4
hs91Xy7kFAPmZsKvDSBoygcQrpzSrFeKTGyD39kBp6F9HpqrPVqKXN/IZkhkTjeArvrw1VJIioLW
pmsrjfSVnntfS7QVqeZ6gM618aHPL9HlXnKjVxuPUxFcD5WMuWmE8szSMchqQEHklhdddXFdfSzE
2kJwpPfyv4gk6WOSBcInIPb5qjO8pkG2bhg7B91uKXaQDloFWd5BICik66jVSfznTvl1GGSJtK4S
Mf+CroEf4GphFs9K26pcMAoE+EdSw78DvReP4xSUfwsRot7JNOATJLXoBUpxe6sjp/qUVelDpUpF
66STKSApHMrCl1HIQnxrw02WtTACdIUUopN70ASaWNK6CwRP3BvI/fy8FP7WUfH/6Y6bMQT/+xMF
pHNYN+lj/WvXnWyw+Ud/HS+i9gEk0czC+aX68M8GYxd+oGVCgAd4Mx8YrzaYJH6Y70RUvWZEPr1y
ft8/G4y/m38XFQ2QIvRqYQ/9xhHzAjh/tdLx3mFf8Xzz2YeSywtl8dX9D3diP6Y6Im3LolauaM3g
UlgKqRG4UG9dQPI4jmZeGlZrKVLKtWolOFWK1Lk6pb9JOYZyW6rF78DFi12g+x+RqR8dFJM/WYlK
76HDxviuDGTr2GEO/NSVg+RoWDIg66SO2U716tu86+OfAjW/tSr/R1s31WMSPmZ/2G31/Nj+kf/9
xwEfLT5b+FQvT4eTDOf/jpQGvtt7K/DzY9Y+Nu3Jwpt/4tfCM8QPlFFoYQBMBPUy0wV/5TW6/oHb
4OyeyFUM3V+i9z+RndRGRAISaKVFjZdLCD/1z8KT+YXgreH9kPK+HAq/s/AWRTkUQVHvo2tnQoOm
pUPcPA3tUS8bcZGa1aHTBv0vFCRGOOciphljkG0bE0vMAD+em7qO5V1YtdF1lcXyo5HqsoOuYL4S
hLq81SIDNXHVKgCGKNMeiyNjU5vcTaZoar6/mt1f2dnrbOy0WPHzgekXck+Ya0coPJ0+sD+JYaEF
cX3wRmyuk2GasO8o6HfKtbWWkuCSPuZL1+DV1nyZIS4Z81E0Gz8sCZ9RrbW0s8X60GHM95ma9V5P
UbMaUqFftYOJmKqaXzVZEm2RMmvduO0HdlWXoHRsmPAautu48WsnQkrcoULQ3nQ9cJsKeUZHHM3a
zgHJrNVRNTa0ta2dEsjj9v0pWxzfvAEia/SY0HH6J4y9blDika6r8Zg2h0hLAcimLUDkyA8dS6kT
iuTGQYyqGv57e3h/3EVbev5W0OO4RnOIUyAHh3H6rYQh6tIpG5pD7o3t1UiPeiP7RXidtk17Bc+6
sntDaHe57/XbYhQEl6O0dnHvvQRZfOtJGJ8KPcgTgMvL+lpCmC+8pGwPWqbV2yjJlRszmLqbsC0b
hELU+mNrltK6qcVqZ2gR8hJ17NlqHrTOhTl542Ogg8h9Arkrcrfl3bEARCvh+Tsd4jHHv8pLiNN9
2z+UrKANkpTDsRpqww6pfjsIphV37KZ4lYaoiXld6e1asTPv+7hP/gKEId8mddt9NoUkuRPx0t5c
eNjzzUZZEiww6d9MKVl+QCU1pCRpYvlgln14awRl8RQUqe9oWVjfBko/OcpQ6ZvWG7NDhOzPld7B
gcYXFy0eMY+HtZLr05q/JiOC8rsXQkG8MKGcwa+KUvMaAwLCviQiggnhIF2ssdYvVVQUlYMa1som
KgAHT1iI0W6PL/FqpDemYwa9EpGJlWAM5md5dUonmN1Y4qDKh65UEY8xwahNtp4HfUg9JgllJwLT
eexAJsKz80Xxk6z1g7EO2zFKVlZRVaWNca5cr7hotsMavXVNvxZCS/oLZS7lx/sf77RaN0/M/IS0
CDE4Je9Zop9qrdKmJqBNQl0w3KA3Oq1n49aN2Iy0qboINmEyjbtQmFWLVE+68F2Ms4U+N3yp8s5O
TJRAlzDDFsX3NgFhfVCkTvuajPrg4Qnp1zKml6p4aJCIUtB75Jpqc+zEg10m1Mtc5GSVzI7EWvuW
WsmYuQ2k4Z3kFVpiD3SlIPwkxpMFxMdGQEW7jlMJDqgej3T4At0cMscUA+MprHS1pRfgm/6qxtzz
luHBmI5WH9U7/CO8wrZauJZ2P+GAZwM17icXbv80OXWepakje4N6RAlUwxTa18oG0Hsb/yhzyfph
yH6NafEIx8gxzbg+GlrAVsBTYnqOAcHktt/rcukW6ojBlK82sbgZIyhBtlYUSbe2mmJuDfZpsfE7
EzVFs6OqCs00TUNnShRjWEldMlU4S1dh7I6thBCKDxThWjR6gd4q1YfETgFoIIKQR3HltEatxG7o
ITroZnVxhM4ZImDR+rGrSpVC3xQVa2/TNeAHXVw4I2GHoku068WmytelnAb7os7MxunlXhOdrO6T
i8SpOdifnKOITM9+CtTNXoLKohDuZ2rdg301Dno6WCth8kUbH9iQRhnucbkmpx/Fineeck07UKAN
fgxB8nsIRPYEifysKT3bsFIYWu4JKc+DNMgb4yCkZbyRp2JwMsFQ7M7P8m1qyJfU8c6CE+O9gE3B
PM7S3ovgZMDKHumtmAdBCPttEiSxq+W+sUZ85BJR7iw2IROFVPZMmaBODn34NDYRYyNBo4t0qPLA
wOFc89exgNzWUMuIDMvW78HYX6aSY4zEkbyItHEpbJAVAwp9g2kd4om7NepeOps2fqZVeMni9a03
w0YGVQMYaBTn50DzKuqWaiCpXip6h76Q8p3YW76L16q37TgQ3L7yhgu9zwWg6+XV6MXR0xdJ+Giy
LvocaRGLRmhlwkFN5HxL6UFZdfRVDpLJLs10TjSgwoZdDtm0KpNS3QLnKtz3o/eLpMZiu2hImXGw
AZQH7LjInTxL6uoqF7TDGAqEvlKgx7SLy1KsXPzsTM/VhhSsX+Wp+Ad6SjLbvrEIfQe+ofIwNVqI
R3eReBfhbvM+XTwYLRJ28pxLAjVcLDQFYcIY2wTroKHS7AyWB7zDynZSqSNul8XGdd6Fhm3hoeKK
AlZ/HYyNu04P9PX7M3SemJPPQVQCX4NoDgzIxbog+pV6HprxMWlS4cnz6/ALbkPqvgyU5kfLZIyu
NDahiKdQMjzKOWHOEdvQl1yU2QXpi1Vb8eegScCMKZqPkVhYYkxlCJ50SzNZfFBkXtANA8OIHK5q
mKGJY8o0F4mq+E5YFGNmv/9K5yudNT4bZFMF4NK4xBK1VdEMRd16ByEAD1PoOVLgky6t6yBr14NS
XdrDb43HvM3OXWgN0dE43Vmtggp9OunewZIruBC154Zx/GkK033V4If9/su98b2osyAsxJUAriUd
4NPRZKmv5QDE0iEz1eSQK024lz2fujTkQCdrR38XlLWAZ6NcubSje1cZuBcorfxUE5lv/UYI7HD0
uk0ia8nWinQzsgOrjp3UAx5kB2Nt7oyqnlZJUU7Xox6WXxA18i68xltzxnKb+XEUakg5T98iJXUQ
WyH0SfN8APm6962Lph91J39PVHH1/pSdHx/MGExA2hgUn0BJnI4VKZlc9rUmHJTeb5wsVb4FfRHA
4le+vj/Q+f2IAIvuLiqOFKApVSw2dU8VJ0VXwz/mQYm05ZhPjwr+8r4N6a8XsNKGVONkkVeHXLS7
brJ9qdG/9VJqTXYqCU1xQdv4jRjMA8GA4PaB6jBn9emrq9BxwrTIfGw5K2NrCHn/sRknzekrI9qK
Ud2sGtSdbiAyFRjVeJhXp37xW131+RyArjCX0Wks0nlaRro+iCK6l0FwtPwEEFti9CstHC8Ja6u8
yWk8BQAIJ0qmSsT9ZYkzympI62hrh8cpBnASkIC5YRv/N5btXLznIjcDhzAiPZ3PtMqB+qBNfmxq
5BIzoT5oo7JrEBtxqWs/v7+cFnCWeeZmfBfJPesW6WNtfudXR/aY6bJgVkV05MR2M1/M/Jt+aKEm
6+FYSZsqaLQ7vBBk1BsSL43uJ1mmSllRkfzYl30lrkDDjA+JXFgfO1PIv8tZoe50zymNcqOkeq2Q
LGfg+rTGqLbvP/u8f08/BxWLuRw3qxfNeIPTR9cl6J6T1EfHWqyvIh3gb2nUD3miXota8iRLEDXe
H/B8k88DzkpiFpzfs2NMiwJk52olOvbmEJJUCD5mHa24KrzOuhC73hpqFs6Zb6+zs93isyDk4qcK
BnfHvhgtOxhM3e0lGAKjlBQXrn9vDYVCEcqKhC8IAYswWaGsp2k1hzP5b+ROZe5v9CoWdoEsXfIz
fGFdLz8ZY1ARlIjHYFNPP9kQSFGsqE1+jNWyvTf1Sv4CIs/4rmei9LWVRuUHeoXCbZQFOWXvNDa+
BJWgxqDK49kFuA2Fhy5n2uOoMmaYqJ8/xfGEAIyPlsvgFEZUyW4LJZs8cOqbG6+Iq8llSSrTqq/D
+mMWa7nKPlKjws4QnvqqC4X+vao8fbR7Zegyp6uayb+KgETBpRalfi80pbGLgjFN0Mfthhux9kHu
TL7ec7MbKx0ZnGSCc4dceE+HaZJ1J7QGebwWfZBGDoeneV/1g4gkiuxlzbpCm3XCJ6wovwqpWhgg
ZIPgG0QrpbaTKK+SVWnIeWc3Q9T/LfW+wrFVtutIoGJqd7kF/1Noi8R30nHM7yoMD2NX0mdezeR3
XWWneiyUbhhZ9Y1SNsJkj80w3MVS+dAIngfZwBjHaySHxAtalC/6BYuPi8evRO119peBm3b6cWUF
GlwsVcUx9TFOsSXWao85c0c3bcBrxIMfMHt2eqOpd3Y1mPF3T69GTAiTqrrPu6onYiigQCZy9sYF
1iCuZbOMArvzhnoHuEPZZei4fE78TqNFmIV3cRXkBYBZpbnryr5NVo2pdPehHllPdT9QypXTvu/s
QTXi51ITw9DOgQ2ZTh800rBC9Dz6Eg6NcOkatIAMvQRVrpPMhc71DsGKecu9CqoRvuKNilzPUY1l
60nLGo7hqm4jBI67AuWiPA0DllAAOMsexaIQNzrq642NLblsOaoEsBppMqtxEgvLX1sccu9JMGLF
dBGIknU7VMSvzQCQxTFLFUd7Gd0KRy3I4e1oAjlpx0JMDbtJfEmx1VTL7ho+ALzlUNd378fE8yCM
d8IssaID+aL9Oydhr14V4m9keK1VHMVBFtaSlXlXgYRFq6AUq8AcjWsjBtzz/pjnEYsOH8qONNkp
ddIQOR0TyZ+qQTctP0pUrd2yqLy1nKoGOj79eHh/qPMjn1vdXEWkt4g76pLfUnWSiJxYVB59KQ5W
ugSu1ZotNN4fZU6RTncOo8zlStR5ABW8GHq8mkQKyFqjBWV5HNQ4cGvR3ActbGLMFSIA8eMnqHKB
rXXoU74/7htXV/pSqGvx4eY69zIej5JahKlh1MeatONRNCbx1sjF4HY0VFbpBKK7iJtkpRP83FiP
zTtqpdZzhOT1NqxS78KB/ubjsGUU7qsvc7440ZuuIXtM9OY4FBIarmF6lKsqtT2t7b+PRcAaF83x
3sylbF1BKUPwekRE1IvFK7kILwkPv/HpIW3IuJgiAUB9YbGy9UitMnUQ62Nf4mmUln3gillnXVjL
b8QKYFQ6gBEWsklNaLGYS9+U2j7sesyjI+lW9LvxqYlzkmb6wc0qyvWxQrncR+Q1V+srTH7MESCh
FYROKbZISyRiwkGEnlNOPVVoK3MHM7hJ7QBTzac2qXFv1nRB6RFIKAPdnUa5vh5EYUyReuEPrhyg
1LWtEEt68vA1cORGSC1nGqvoopPDcplThGCpMZmzwRSd+EVm20pmp/rhOBwtOmwbuas5NeNaKXdl
MK0b6jibTKnrG77IA8oV0UOKUBsYSBH/JLpi6xR/cUoWZX6Fr1S3zoNauup9D1f3XhwuXCgWnAI6
HDwrhSyIc4AKUBxaJGDWKOlhU2jD0ReN8XNSDp0zJm2SzEpC1qqqI8GNTXGLtGPsSKyVT8I0CLsa
FMxVafjWXg6s5muktb9nQvHzuea9wZYF7wAG9jT2FV0b1JqejccSawi7KMPuupW7xDbbMVi/Hx2W
YXaeAtbj7HX4kocuPpcvoDKRNfJ4bEPoP4iIlU6veOmmVYLqQgBcniI/h4IZa7DjANYv3kpsRMHT
oLsc55PR6YygPkLXNR0/KrvbLInNW0knqXn//Zb1gXlQxErAk9DysKxltRIeQwsYsGPQUk1sXx4U
u1IHYdX51KPEMrhUYj4Lbww440+4tc9eWqjUnX47ECxJU7eNeExra1wrJCeDo/kQIIquUl059sqN
ODcTJpiTytRJD10FUqtQUusW7mZ1YYm/Med8Wir8lJWY9jM94sIC3k8Z90i5EhhW2A6fcmoOdt+n
0rqsMNfRhn68MOcLbb6X9QvCgts6gAD+t9xXZqUqsVyY01HzBOF6sjQsHdSwdPPBbza1rOkrBdrB
saiyBJ5aLB5rWm8utaTiGqGjW4F2x7VWqeJ9WwjNThCL6YZMP3fh0WoXQvMb65/GGF0I8BYY8i3z
2SmmDxKjXXqscAr/HOWtPGdX1rrq6uLCVnsjMpJlkDsrLA2QJIuVkUsDAVhNpKNqtNMOcMC4S0Zf
XmtJpdj+2IncMUCkDjivXcjflqcciTotltlAgTY3bP1F0g6URKT2bE1HvRvFqwYNlo9eJDy+v9PO
Xw9xeo1UmByHLvVLCelVfoOWWsoVNxGPqB+lbscfkUVVUxtQfLxW6mK4qsq0u0t91ILfH3lBUJ7X
G2rO3NXnbBHw5VLDZ+z8EjCWIh+LSR3dxhTUT6nm6Rn1SMRd7FQN48qdpkl8zGqfzLnJ26F38bqT
wBFCLlrRwxRFpzA7dOWmISgekJ3TtgOt/8rJ/YnfpEbWnWLklegiNDz9PchaijmNYE4HE0m3Q58L
XzVtSj6aFciFNcvAlxwVqOjf6qTl1xZYkumqCQ1/WHt1HH5rfSHcVSHYBgdpLeUzKrrBYIezEkdi
GblgK0BWLomlvxRLXqegRCaaMMBAKDjQJlqSX8ykmztxeoxMlFhex5kstm6k5cONMYaJvwqspJT3
Al2L1EYcM71PjSxCFtpLE8lRQgwZnGFKc81WS8UXbK8RsgaRnvIRJ2NIoekAdHmaklCwhyzL3Cjr
BsumHZ/m10LTAJtAFTSS7TQtu08T1GF/bcmNhvqt5ze2pAkNAk+0WbZ0UszuTs3K6Ov7C+Ul2p9O
wAuCVeXUp/wGtv00OOdC2oPobsoHQwmC66JI262kRXmInwcK/0SgPIenjtbwHdeaaIvncAPwD/nD
0VFLQShR+1KlwKnGQIlx+Ei6rT/E1irpSiv4n9ydyXacStemb6UuoPgXfTOFbNRasixLVk5Yku1D
3wQEBHD19aBT319WSqVcrmHNbUUCETt28zYhGuqGs8FKYL72hc+o2QuKBrE9TaUvNnMpufW7It+N
C72TCEtC9PuVQY+xclEI3aEYYJ8o1tdjffS0NDHJslmTguPYOIL5RYv5l998H0eB0Cy3ixXy5dKL
OAvsPbuk2VYQQs70JLVluFSFOBF33vWxcTxDBB1prZVchpDO0ZVvD8XQD342fg+cQp2hryK2jSex
EdWRs1sSZzjXVNHvGx8RI720mkg1bv419ap5//mXPxKfIUSszP7XARUQjBV+9fbLj/qUWXWN0dlc
KfnkIQkLYk6mThEVhZ+XUQIbvw4nszV/LPpCYZR4Bcx1fOTwgp9L+bWyRi/Si7n89yP9FSrz/1Os
8BqH/+9Y4S+/1f84/H5ewflv0Jrr//oXranhZPdfhCmyKVShV7Ib5/U/cE3nv7Da9JHLYuBIe5h7
/T9wTTMA44kgJtfCK0p9xQ39B64JSB+wF9fg2p9krkh7/y9wwkfJngNHk3SWTIe/9TrsP7pYTZo2
84ik5lPpTf7OSZL5UXH/h23dapHmSvOH20tEb92yHK/jOPPumHSnz0o6hAcnKIYTAe5tNrP+HsI6
1FHu+NUC7HgGmy1pzFgvs5+MavQvVZaJC6TaymgqzFOD57fBhaUQSkBdxYcMEfAaj4MLhdzMzTnl
hzbe+9X5UvkhysSUKHivkcR0Dd6ip3i5H64JgilgYToI8Ije9KGkE8yo4LFmHwLU3IPOifJtsjnF
Rz0KW//72f5Y56gocrxxVEMy5we5mzb1LrlItuL8WQ+1zam+/BGG7f1Sa+r2R9YkACkjpcJSXqjx
UGiCR3Gob7Lop9icqdAK3e2pL3fUoEdzlkfjHYJ1NvlyUB7frllSc8ZdnpsvA21qoLC1b54jpG63
G5dJkbv39K5NNl41OtvYaLU2YrDfJJsRYnoAVZsrI3KZiyxRazWIX3aMg+JodDrEnmuPSiYKer2w
osRUlUm6o4DW5qknE/gWRXFjeXVM+aMa/8WXiqEtqeHkhBYK8/VmyRJu2a513Ke4Gt2zxdPHmi55
0C7hhNrHvs+W0YJ96fgiRE+iWIBG94O5LSfP+Nk2PcJiudXLX7hOuHaEh6XVbSc/j3HpUzEDsElH
KmNQ5YxwG/HlfppdA0E9Vc/2Wb1khR+Wplu1oaWcLNhnsYU2StUyYgjzdqBnkjRDEYR+AAJ7Y8g6
7y8tYbR0dSsjv8KsqEPTS7MHfzNWupiipeZioVuP0GG44C92jTDvOqee0NW4XKrY7CNmd125SQZZ
3c2gX/5unvn6sdcIiSsFRQ5dmTVk/LHBgjQIMqfqlpfUWFYJ4ppaapi1E/frceChoifzYZAFsBFA
wbF4/Gxxq7d6rL+0XltFY6pnYebhpBV0oj9Rsb07na9rrQxEgKbA116rgT+eCBZGDgulNF50RQxk
sRYk4Tga2B2KHmmErXRF9Q0bxOzelUH8u2wZGIVD4BcHfIgNe/vHrXX7bz71JwL+g0d3mUr7hEFw
nSDS377gvusSQvLMo9eJu3MMDSV5Q7Zn3ewtJzi9b+MfB5WgTrOGIR74mrW78Hap1I/zxBzq6ono
WO6KrNeiASHCaJ6zJLKZ+0SeO9mYGzfBVU9h8/1vnnRdfl0YEgTOuSsC4qhzS7tw6A2jsp6SvK1D
FWCM2UzjsHVwAzxRKx9VrOtSUIdp/QOfA+p/XNH5akZonPbYk8gG61Yx/tv5oziF/l7T/T8S5NdV
1i3L9eWTHR6jGnpE8mZPtu5TI9I8yjy3u4Y0HUfxks2XQWtrj5+/wHdP5RkUqowzALKtX3L9PX/s
3GWZkLJd5uApK121pfj3t01pkB79dxb1wX5891Cvi/CpIEIBdnzNhP9YpCjdpat4qU8TMNTN6Fvx
WeN0E6zvxkCOKz81Xziq+0mqV/MbMrC1xqAQP8rxJw8TI19l8dMS9AsAFUSgpcr0a5AICMKO5kPq
Z/NOm5ZTGmsMUo+/H6eA7i3cHIR9Vg3Ht+9Ttj7iAI1jPY9ZXrxUxuIne81JmbxmshvrK2poAAOx
5mK5CgUwKbZYluGPlvhZG4T1klpiX7kCm4jG8Cos5JQHuIFCDwiqL/N02zhGWpwPplzIBHBveJm8
wCg2qqVlGWLIYf2ieYN+D95KXXJtx1p6rnqbVCgxuH/2ZKX5r4XmBKrcdiKy89rTrG6PnLgxb+dR
ykO8Krme+Q737JbunTaFi6WmB8gRudhnQeqp0EXK+UsHwbPY5yIt/N1ie2VwX42efW0K2C6hUyQ9
cgO1q/IinCxNtSDaB+NXbi11S3JWeeN5bY2NDOdmkjeqydsi6jvo03ulz46+C4YZBdUVqPsw2a3/
HaV9/nE+mCWiDhXjiihx2xKE56JZa51mTGeOl2R5NPtxYF83MRJ6YYaSonGWNqa3XA+MHfIzqwYg
i+c7ZLqz0qh0dxdnznjDwR5XrVejLM6E3aUXU5VhuAJ9IU/3sAYqh4jSA4HwcYrVI6vVu3gz6a1y
9i1Ib5T/TQSRw8Ysa+M2qLNhxMoK+VBsY1qarZo1geFeEhupmIrvMgOnV4ruBmIf//RegycG4mjk
MLYwum2QQtQgbLoGSYrOACiqBl9XoamZUm4yp5joGiviaRHbycPiJv5dUSDivEtr009AKyTIsSeE
s3twt+qhgiJeRtT2zld8tLqK2U5Q4VernHJCUcuzH8elbxxUwYJ8M+ecVGwjh1xsvMkwkk3ZDWJn
ibErvxotgHzgrbHXn5dpkI+bxStrFcK/qIZ97lbpwyAC8dgtS/KzmIPEuhBWLi4V48V4W5R942/H
QWm/xmlCqlZYtDq3etYE35fOTP+ZkA3Mt7GweEvB1GPLVWltSpKC8upDK+E+hg6QYi/0KrO41Txb
Yk+m68ZuqFJNbpkWIGth9cuDa0sJ21GuyiO2MS34HehmthuklcURNKpsbQG5br8rxn4az0t+6leF
SPzFxDyOFprXqCzSCC5t1M+KWWQN7nxrOaSUvQtrAM7KIvL7MnUD40Bi6me/CvJI/wuDbxQJh1r7
7vS9QQagz4W6qk0zz6/0oJ/kJaoQkL/8HrpHWM+Bfpng/oHx8mSinF8Fnhq3i4zbHIB9ru4Tt9Tz
bSAn+7pSuv89iPvgqQVy0oam4RY/mg5YZlhYoPFCc4m1O5H7Damg1MubbDaMPpJ17SOdpJzfSIAH
/1i5NB77KgYa4WBSYp532sJ/cND2XVtLuIbhIxDkd0tRgiju8EX/avAnKzqO9bQdaFaoyCpFT+qK
QZTYMjFCsiNQdnvjJF1/baNEUPACxUCuXZbil1dlytnmvlPea/oQzKHVjy6UQOASVocvtvDjygOe
2ZlfGTBmD6OoBmjVVgPZw0vGO63380MqlcOjpAEaIR5kmm8jHwukJxpQnEg9RkPEKQwAJ4M3XgMG
M+NQ05SWhfNY8KqGGhWGMBnt/ueopob2rz/qbogAuPfSFhCowkZgBBGO/cKcbY77/h/PG9UGHYY5
hnCmldd0+eW3zB7tFGzvrG5jgx49oApo31Hh1PVtOqRmExa5x5eAPt5/tZo5BYdpFdkU8i6FDaJu
TH7NDlAbAmLtBRCXB8oQrMN1wT4urVvhENc2ytX0HwnSkxkCU5gtaVXh0uUsdLuMynSq5i+wggy6
hIiaxCH4yiBf8a3mmaPIoq+CaupJ+E0jV5ui8AJ1QcjCFwrMd9NtATaUUxSLvEV6tpwGJ6ynxn10
J4AAIUNN7Qb9viHbVvDSWzR6yqUNVVaXT0Vh2t9ptaewX7SuLHaiNOZlI7I6eJJxhkBb0Kf2FPV5
MM7cti7sdjvxAxEx2kI2rkmq5kZgqTtEfT8lihEbiP0wE4mEtQNRf9yMWi6nTWLEM1Gu6vs69JYW
3yl7yIM0KrCaUBsT4N1FbqGjulWtmX+HpVg129rytF+l0ZAn9ZqqJNCcCjvzJVED+6hZhQ8RQzQ6
3p+bAbVq3KGP0iWomlCv6sqJRvSerG3WlvqV1UrxNNUaBE7fmatzNczdDHy+68xdmXqtf2411UjQ
hOolgcgYbOqahooMwVSlqPsy9Go3MTJWbjgNXZCHueYGEDvH2b2ztSL5WdXgvcIYC8NLM2+zu7oA
2llgJNFGSRZ3V7SIWifCN2nNaJeqS3Y5iSYmgl2P+/ySFkjXAIaMvw7okN5YBQ5pHCvD+4fWz6JH
mh17B7PQeoD1OBw+j9CLlp2q5gl2ZzJ+96exBUOtdfOwaU2RoAhlu79q0og+tADu+BuGIujNp737
s1/i5Z8KH5cdakTEwNIVot3Y0nerjQncWuBO4E/3eqUSYw/PjhLW6dHYDHuFfPvWNDtgsYnQ5rPF
HP3D3ORUtrZeIP2YiUzf8hQ0noki1PzIUy23pGr2zwQ9wxjbjprKeS5V/5Ij7HYj68atQg2eRbpV
zRi/TGLC9jhxJqFHtlePm7qehYyyvkt+aV4pf0k8CtKQRLH4h3pgvkzK3N7K5mvNSKiMGhH79Q4S
svPYKw02vbl4ubOXpjeV0TJqBalp43rXDqPhdOv4CVbuOZHpavD9FizcwsCEGOHzzFbhuC8NxhNG
mPmDByHEjQW0Xbtnb2RTcihAjX1XjB2KTeXN/V2PIrcAX6Y3csONmR5kWhdPuehddmThVs8kS/nP
CvgrgYvJkBnVcshvnTkRLTA93S92zVJTQibpGDwauS5vrWqa0i23IqLs2WRN51XaqyuIjg+BI5qb
pk4ydMV8w0boFInvHYMjDxuj2LIPoqyLMRJJE6QI+anhbq59dAUmss6YEYqmav6dTyRIOCdpaBjT
FCD210mJfGGeXZuDg8BnZRuq2oqpEAlBjTCVGVnshsDnyi/uCAn8wu6FOW9RYJ7oW01tLrfs2kme
pZpunlVzPkTsxPgaPgOmKhwN+c0UNWmkMzlEwcxWYRKndbgwHzmMzThwSRvVZG/aapziUJbu9Ghz
TovIMkVDy2oiApv5nF/BfdFhIUnD3yQuWLcIqmAmQdIms75xJ5mIi7xDsCyGGwAuUJZVfGM2RfXc
6o2Lj940Wj6Du9I3Q33BYDJMVSymF8SpE7o4lTKnpoZLl9XDPjasatyag5dbZAxaS/Qfh+AR0+7m
FlC0vAZQClKfaRKqVwHqr+YhSXoAdlnvule1jRXYUAIC2MWTqdQ9MNIWrbSm0fLQ8DvEm23yi5B+
Tn62xpWSlLgFqojhnKr3MaiQ+3wUa3+qgLe3H0xB+NDV4vZR2XaOiuLUUMsOHI73Us9zeSsH7Lv4
I3VzrmX+SCQBloKQ6tRPF3o3+t9jrG+T81lUfbvB0TSzL80VjTFvV4OdON+03iD6r1Kvix7PHRsd
Uw35SZT7UKxPQkO18c+sgA6BOopt3VSAZmVkIhPQn5nSw8OyK0x5bpuEzVXenkZULdo6iAx7Npft
rHUpiPfFnerQlHN/S6Nv1HderBeXXT8bP6qmCn7qLeEgMpJGr7ZQGYsuHHRykCjpvWCJFOauxs6z
66HFx6EYr5PU4VqAqFDzR90lQ47MK0ItXmq1m5jwkal3HeYjLoPTHivHRruRUl+mnVjFQLlJ/PGX
nyvopeisxTX9N6kNZ67MVRgHpUthAzRWYDPl8R3a2a4PRjekz3Git+cONZy7E6PI7/BxWMqwWDLC
paR+uRWwJvwwG2cri7xg9n4HMrbbsKzr/JHKL74hjSmgTpttd2ZjqbQxB/ThwpKIRRxOLP0laJL5
bG674k5w1MBRQLyHLeO7mBIJ/8UtvKslW+Fkd/bELsMxwvW/U8XCMI9VN6pLLuPh2azNoQwdsA83
fgfnP3TjVMs2ZVs2DyYhLb6eZVxkWWSPAInDOFVJsjF1mTwkvZF1V2NbZViTj+uD4bfSpxfoYZk3
fpx6zeXsOGMWtVk+Pmk0L4MwpkLGWmNx0otEc9lkBKDm19BVqx9DmzmCkK8ydOEYaox0KZMAd6nU
GR9TGg0vZj4xz/eoYRkBD4NzkWXp/MhGMHPyYrTu96PZ1Pe1QS9uk6YrWDvNLd5qUvTx1yoQzT2A
6DbeIMPnXfbQOBKGyF31dcl0GEh5Wx10W+leGLulBnig5hzKpOgeKM7TB61p64Mj7OFFgYZ7GGNp
dSEkd+2qLYu2uR39YQRqCw6uE/SqzeHGMtzl3kZbF1yhh8oCSYHzNM4eeK0gTt2Ozy8njI39IOlf
kqmvf86xF8QX4Ddi/VLXTAB1EoQLAOcgL37wI7rHCsn8b/nUTndOMhOIPLcYrwoL9xp635g8hm3q
MgJB87z5WvXWxFepUr/bmJi/ueepl6X7qkk0ahs5w7RmGj2BkFjmn9D0XvSE4w8Hw8oxUdBdcoPa
XzZDTjQJaz+jmJml1dvh3C/O964d6E1nTRLspAFDMmRIlQbgGUyv3rRoQ7JPm1lHqKZQCTV+avU/
ehpezExU0tjXbpa6xh41gVRe2X7itdsiL+gjqimYHnPPGjRQEH5VX8+8vXLTz0tfXaam22Ikww/1
EJvsxjsPdWmy/spV/fnIjNR8TBYIAKGFvp4ber6q3a1R1OM/WT1aGNnrTZ2tWucZiqppv+SALmxX
nTuxHdPBpFUdMpNovts+c7XbhJd25iR1250H6/GK5tYPXtTSDR48fTUY27TrkJJv2sE40+tG8RGS
bCx2qXBr1CKbCVOqIfFbL6Jo5vKzzFw5u8bMnQw7PHuSF8lkLTkOEZZVk9JMen2BgEFQHBatFl2U
VzaaWpqbdBhH+2IazpPKqAR4jjguvtGAqO2HbHaYMfBCvOWM7+KpXamtXzxe5Hq/5WZ6K7Gdxxg5
EJoRTXo13rfgWH5QH01dKECNPKTQ20jydEmuH7eUOEFO4hNh2oyLRQHE6rqcdDvmb/ai2nvpBB88
SGZGMCVZ35pZNM23IpX548i2yqMBUyGGSYVTcBTarOnPMrugzo47RWJliMEWe+7G+XuNmkUQTrRl
vuaMYetQ11rxaJT2kERxyaa4BFC81pdWUTmXZhm3iAQUtfPDBzirIjU6zX1Vzrj0Mh2BM/Q/mWCY
DrgK6wk56+Z3G2QzcEo9s/66y2niUUzLnfyLRuqx9kOnpJ25sqgPgSfrPTzE7hIPQBLbaoGLWwzy
6+dd1XetW6IzMqRA4BmbwQU9ajU6wjCGku7hIVDpsp8KSB96gXnE56u8nSXQYX+zinVstOc1jpoT
y6IKx6jl0myI0G4qu8hOtfYErfr9A6FAsyrc4elg0Ss+AkRooyRN9JL6gB0KKscM6W5mpx7u//aB
Xk3pGBg4rAIK5G2Hlo6FjKelrA86uhbAlSHq2DJ9GWgcRp+v9NHzANL675WOeuvTJNAG0+v6oPmJ
PLdoM22soP3n80Xe9dZXzAFAbmYwoCSBlb59HEFfSAfGXR9KlRS7rvHrmyQxxdMseuuL8hft/PP1
jhHKbAhgKwDbXpl7q+zl2wX7oiuhKon+MK8Is0Rr6yqCt+V8qzos4aSL7WI9JfdxKadbOEvTTuss
Qber6dyviyvd0ImV+DHZUj8xinq/Uzl5aFUFwCwITq9Duj+mDMacdGPLgTs4nPN9bzB2GqDGni/t
8PPzd/DBh0X0j5P3qlwEG/vtK+hosxPgJ3GQqqsirzGLDW3o+MRU8aPn8ZBGYQOtUI5jWalSGm2r
7Eoe8jIwaVdUv5ZSq6KUyfCJlY5AI+shR8edQRCcFggHHMC3DzRRZHgq6fsD9jsxbgSNeUY3uL4h
PTbONAHJGiWY9LrXivEB1hToEana68Xozd/OmCQn4oD5bqgIDoZ+JF+SSQ6R7QgNMLX2Mvj1rA6p
XedGFHsjaXaQ5u6+5DqzQ5OE3dzGpoAOIuibb9y+bwOoan5yq8bG/uHGUmB3acd5EKoxmGDPUKTG
dNmD+bw2oVhEhVsbLu2FITlrhVVda9iC/CqtSrvxHdUum8Wqy+8awvB+GHQ096LZWuyvI+EfA53Y
+EsqzvoFAERD2WILc47No0duAzkEsfIYv7RQLFz6XNFAFrKTuVg2qe+kPywxyWeGLsvuLzfzOpzD
tmP9+lCAjqNuXBUNa7j+U1ZlxlWTT8YjSxUnVvlgM7PHwHWval/Yox+FKa8RAHRTYzhYlMIH8jFx
PbpGtbOFc8qi9oOlgnVQyzAa0BWSMm83M+QK9CeWWB5Kp7LgUpLXgRp9zEX3d15S67HxVxU+4FOr
G67xjhShOQnE3Xo5qM7bLprrb8nUpm1hqN8uvg5nxZCdOKnvng24NoqSFrNUYJTvqCwZHh1L41vy
kEjKHKc0vpEH6qvdbv/t823x0UocQX99OFAUr4idP6Lp6JtaXYpkPPgDLZA4K/BumTGy9k0YlZ8v
9T788FTrDNpjBk38PjZ58Ga6W3HrDwc7TheIr018a/R4CwDfXqJmGdNtKyD5gUl9mijEfmglAsta
ljobPZvchxO/ZoUsvBnB82swIYIqAAEFh471xv3jyWf89nQta8dDTikUjqA4z6YxQJTJZNZBTe3f
xfkch4HRuXfe2OpbClPnoasqnQ4B/qRmrz99/pM++hYrTgYB8zW71Nf76I9fpHm9oq9tjYdh0LMr
uyr0bTo44oIW7KkN9hpojp4eAX9uAUQp2eHBEaKidls1KnOYDprnzknIKHocAA8GoIuX3ptv4MRT
IviDOT34yEeVoYX4/b5zGkbWyKyoL5rXTUvYmzOtb28sQWDpXl//g5nm2nKj6r2g+0Q51vGiXlzK
+gdDadpDmaf6/eev7d01jYAe+BT0UnQLMMXxFjYnFM3KzJoOaqlr9LVGnIj8uD5xW70qrx6/Mb6N
DpyJwvBdFCiZJRpzVc+H2ki7rSY898vSrkbLVlvdpZCpIlFJL8Sk2/ji5Vl3uww2b2ye5BZBkmTn
YdV8CcjNPqNKmc4+fwfrZn3347y1GjEZPKBp9XbrGGZXyGzJ58NkOENIhlRtU5E8iZgzlo6q+duU
l1cOlJ3AaMNeAYjxdrmA5vs6+J4PdNiZ0MVTvm2T6RRt5YOHAh5DS4Yb81X4/e0qnSVjPTPb5aC5
+tokzMBrz5kVNvqiXZu98f/wVCsZDdQ6gZf74ygimIMGJCJo5oNyde1CMxumy75ZbD//VB9s1wBn
dZ/LHxX5dzStqk2ySku6GXGVhY9TjtpL1TSnSOLHeq6rhDGsX7CqIAhY69jxbXJM5WO7axzi3Osu
BgHXEP5FvNohMPio6DPtZTdUq1wTc/Lejg8Nfb4QSY3yKnNqQX+GvGSmvXNt+cgoan5Gsh8Yl0PB
gK5WeX1iC79/LyTBq83QKu7FDXGUnLqV09YxFm2HtkiyXSsqM6wHOz1xjN/HWFbh5dhoukDBdI4S
lE7zrcGNY+OQ10G8z0e92sxdLDaBVNaJB3q/fQHNEZrs9ZrhSK4/5Y9wnuuWDHKzdQ6+Q08azrMJ
9bBzrwNbTBdMkK3N5xvrHSaJPctSusuBIRQcS5vOBqxu1erBgec29l7hwNtEfcNN8EAUGFAO2bxH
B6z98fmyxwQHXiZGVFQT4Mq4TFDrefucaDDRfO2kdgBAZJ4RFaT2pRXILF427O4vGkyQ62YuWhQ5
gMn2zFtT50dsViKPFlcLDr3N/DYy4oCO4ec/7f2WWn/Z2qiBhEFpdfSxU+UGTWA68UECsfjG0U6/
V15WnFjlg/cOyX01qIRpwvVzlNPHMDdiTebaoVAwjZC9Exs3MQRjrLQTXzI3y/YWBMsTIfiDVdla
fEmu79XeYk1v/thdhrDipBYMHKhgtPMEv4rfBebhT3kp070x1M62CMriBKnz/ZZeXT/RJqJ2gV7j
H73QfhZLAJuveu5Ifs+DfALLXHb0lPsGp299Hh7++gMGK2UGrTDA/nzItw8pTE1HnWSqn9ljpIjc
a9cZILQTMeH9NkHzDFwrmwRuFhrFb1dhQCbMTrrts+ssvyDM9Ru9r05dZseBh/repcjlcIKOXImf
bxdhzmK2IH+c5zb2rglM7qWXLlaYOo2z/7uXZhkwVqgfSOpJspGuertSbVHbteSpz5X0xSW6DHY0
JUl88/kqxypuSJ+97j4KPcIcHcqj8OYZGjCqgb2wZKoCQ6gCE20sc8yzK+FpztXsJvk13fRgDFVp
tYwQfcAem8AZnS7U6FmDxJfmDoVgSwspcWoLgEga7KfAyNt9nem9XJ1JmD1qjTF+DRY/eOh0zSDR
rLrSpFxHPfnEoTre36/PxL7mtOBa/B7gPRbNQPnMq1PGFjJws4W0JS7kYt8wTT8lNHK8745WO1Yw
B0QYxHXAaoM0yo0lYaY1XlyceKZ3G2/9Tus1RM4BHc892njkGtJAvqR6FnmhRWVpwTwNYOWVavz9
+ZZ4vxKZ54oPXzlO4OaOAmHaD8myzCJ9Tkq+ndJcCrqWsnyBbLD566UwSYF+hSMD3Yzju67CV7os
ygm3AX0yL8tGMXMRMDqJ7qc8Vt+VrSSCcBhgrnCTE/qOw4PKqbrH2i6ea/RDYIjYctOA6QcOi8rR
xrFhnZLNtHqIg0L8G5PBaWN1uDHgxIXOUs7840Ri8X7fvP1BRwdcS9CJ6z1MH8CiMMAyKu0sKVFQ
PHGvfbQMxEmIlIAB8LhYb6A/bpjO8Kuxa63iOesSfYO5q37rW6p5+fxLHjcBebu4N60X9Jo8UPse
rbJ6MdVKIg8z6ugVlPpwRVdkugQSHzzKCiOzHjmSLWbey3aI0/zEdOX9iSc9pglAoNThah73djwb
VClQtuaZaZF31ZgNYlyV60RDljeM7bHQ+Pu3+mbBo2wpNlMBUM1vnmUxVHs3QZZq8MfxxBZ5l5Tx
WumpQjjkmYhn7tFrddwJHHjctM9p0aY/GqS5QHKJnHm/MWzbEuBQatiMoNmjwz5xcSlHpy1oQsAP
S7QQ8+moOcH282/9wcv2IAR55r/syGMdghxB7WQw4+7ZBqZ8VWqe8+ADYANqVxrXg0ycE6Hvg/Ug
utOMxHIOGaJjrcOiHLwMNdf+Gdwevotg2m+F8HDU82v9urURW/j8+V6VlP4sw3nrzGmYNnErMib3
jmKt1YrGswBOPsdeZzi7vKocM8QABQCPHP30J7pZ/kOw6NovWSD5kgEwPkv7voSCp+LqSzexUzeC
O/PcIT1GictVgb7BdbTTw6EpnIo/Vnq7rq1VE9qT7/3jSiAMJ17bBwef4Q8NQU4/LMvjMYE9ORpu
rH3/jJW6AWbD7y8bI45PvKz3q1CbAgszyVTgizhHHaghU4w40kU+O1U/bVEl0M8aIeq/fhZWQaMY
ZVuLBtGxwlZWKlfaoM+e3aUvI8Mvig2oXOtvD/Vqhwnz1WfSZ4PhP/ruCEPDeLWK5bmi1Nvp2RJv
gXhmJ47Pu1BpcZK57wiYa5W3cpL/DMgr96DTEZZ4Znyj9ds0tWFdWGVubJEx6K5za9LPAZWpcguy
XYdlGJQnMuV3B4pfAGYRdtSaH7HB3/4C7E6ocyx9fJapZl/Oo5oB7I7AgqoJCMKKxf78QL0tcrhz
mQ/hg+aaFMdsyeOdaNTD0BeuWBhCto/AEps2dIdlCvPSsc5Qvci3aba6Z3y+6qtgyP85xv8uS8yg
DQuj8H03DfCGHFrHWA5ytpq7ymskMilqBEdauHBco8XzsgvPS/CwsK101M9dSNhkcHldnhrbvM2p
Xn+Kg6QP5OxV/BAdr7dv3MyAQtU2PTAs0CrQxfUSGRmNsHYKhr8arL4uxbNSxsNm1RloHC0lgZaW
defCdYDzsW/gZoBdSeMzAJGnCvOjQPm6FtUBu5lqEnXfY11YK9aqsptK/RC0WeJFzjIXt00eg/0k
LR+zrTKT7n7E06DdkOsFDsDYMbGiGYfZK91aYnuDqtJwBt4NhoWVtLqF0EctbmoniLXbICnQ2HQy
7V4zGPqHNbvr3rdF//3zjfL2QP77FMQVWPgWXUPUjt5+nDlzO8RsdbYn0n1InfvSuLGNXkYCaaO7
ZVL6FSwP8VJZ9Xg95159ogb7YHOs0JC1P0r0Yd72dv1s7jWs5ZblMBpuv+k1AFkZyRJcBcwcPn/U
D5ficjNoXPLZjnP7caqlRKpUP9gZbO3B19ARikvQUT1chs+X8vnVR6ePS3SdlK69bPf4rVqlOVs1
5g0H7MzwsgAX9LuPCzNCuLBDzommhhRacJHqaf5X7Y1/vyeaZOjvgrIAdXMUYJs298YGCsRhKkX3
M+fm2PKv7bULmp4vZZ+fmsh/9FbpalhrWQGv+N3ooqlTp0QH8aDDCNxAqvEvepX6m9QxuhOn+23o
Xp9tpe1yqftINTD2Od4rI64RYyasg10RUiNUsfKdFQjxA9I5RB/sENPHz7/jEV363yVRzqCxQobP
ez1aElakjMds0Q9+3o3ebvTtVmxhB6V3KujVoZ5acMBZkRVfR9tqr4i59ZXnJHkk+IsnbpL3mwpp
e8Qb0NcmIebAvj0qoA9H8r217wuEI6MXgRxQhr5jGZl+kUEbzMv7rJuAItat+fPzF/E203l9D2u7
jLtzVcl4B3hatAY5X2lZBzxoxotyicuNHoCg/XyV93vJRiGdeQxbCe2GY6VHxDeWFDJecDA14Uf6
FJiI54/PySxPGTy/XwngDXuW6E06zxTx7bs0p15JYl3+zJTX2Bi5Xe2cThvQG8rkqTrm/bsj5dVx
xwMoYq880LdrpUzlxfC/2DuP5bi1rEu/SkfNoYA3HfFPAKQhmbSiKFITBEVK8N4d4On7A3W7igTZ
zFCPKypqUHWvdBLumL3X+pbTpY9V6BQPqaClhrhQ3YQh4thmCMtzBZfWBtOpfieNps6038E4ygtk
kBgxPKtHKhtL9bGd0Af3gIj1JTsGF/eSZfP2d81SXYHDtLLH0U4S32nj3iunNtypMV3Rzx/sR7eA
DoLG96vgOibB9c22DymuiAyA3SDERL6T56LclJGunHw+yvutFjjGF/g4HDUgVauPtQta4AZEBj3C
T9MODTUe+rryiIPEiJHKC+sBmUPnfz7oB5dmcUDjkAbOGCTJ8tW+KjFUnZoJfCoV+2YgqJ2uFydT
kfz9HooiJ5DNRZfCdLSe+qxIloSYkpozQBZ4cQTxT5YkdVukQXJkg/zSaH27eEFkJg6H9j2bZOa+
t1dkIuTqm7mnYi1bIbYgpzOf7FCKzrQgFZe86TXNdtPoMBkpBgCFDBFO7EIytkxvtCNzzzHYTLEm
ZETJUqLTaLdXMw5Jdr/4SQorU9xRm9tbVURNupUTUzk1YhlWM4xnkl4U3BaEhQiLt5JCsPy7wBJg
u0JkxjdByaFya+YefE3LecjtLA3TAVLZe1Br/UNeGfxG5BC91yiWc4u/fnju+5RarZYmReU7Km2H
E8Sh0s9ZzivdzatK38oyGDyPcsKAq9YmGq4pZS4zRgOUu6iix9klxkM9ay0c1nQNguTZGmrSiKRC
E1fjWFA7K4OmFL7dKpgIOzh3ELGSxpDOSH8IZS8vUznC2iKHgZ/gvpU8Ne3Up5Da3E0XRuJ3aWAG
pvcSYAcXVlY/EnGN3b7pZPtnoQFW9ZBnl+dmYQvFzbs0pyZudUnhD1mCR7OYtRwTmpgN01MR8+MS
QxXSbXJ7IXxgUbPvBhiKx6qYq9IioiVWRTZwS9QGuw6+qbdvS5VCKCjCrni2wUv24W+w3Fs8pLN9
W5QgTApq3cVJmfxM4xsF78vnH99K4vl+9NVpTikqWFZWXzyPhns+4Xl9Kr/q5929eW0EXqV4cb+r
LL/bfT7setO8vubVN18QsxzqEqNmGj2Q2XjCW3cqSY1LgKCLnNucdK9vhyPT23r9X4+62qqnJsr7
oBu5VhwilsX9vUPinHHbOzymgX5kzl7vtt4O905OjUFTltOAizSF6mdZ7k3ybxDrmLmizee384Oj
FBOnxeJIs5+68PoQkAl1YGopmkfyaErCglDrnKXa9CsmB+WqchYrdyyJfaz06HlUcnVq7Ea3jW70
WzgqkV8rXbqdeqM80dlDnMxtZG/agrpVKHfilCICltQqU0/gTehH9qQfTP+0JGRC3CA3w0FdvYAR
XkuhEgTyWIxNxaG+gRpilsqRO/TBUk2zCsk+mWgIZNasDmiWozkJstrrHnMvwX+OP80DfohwMv4/
hmIXRmTTElKA9OLt9xzq2ogrX2NX4MzWPjdD01eyzjmBYjUd+Xo/WK/Bvy2MRUQMyxr6dqhAwyQ5
GFn+KEUqjl7aY+xAwqY4G6S5jtymC5ybrhLTzeev20c38+XEjtaKqtp6xYYOAtLKCorH3iALg2Be
kn/HQPPm2I6ObGjX3xCafTq/SwALNF/W1NUVKlqROMJ0isdSI+XQmjGURVGU7ke9h1I6Nsn280v7
oOxjysCFIPEv/fx3kFKJmMpRz7KFVK9jNarpqKQJkZ6tOlB4la3gu5SB6W/YWJ7CvY83OkqGIxPH
enbkaA3GCvnsQjCHl6u+faxaP4mAWiiPNcGr1dEVPdeMLrjIJSW+hCUcbHN+oou5Jd3UkyaObMje
vVWUfrgDHPF5gRE0LI//1YZMt5IQakqu0I1R2nte4l+KrpfApJPkpEISuHfGtjzynN9fMvsleHC0
rDmjURF+O2YxF07CXkp9DNsZvDl26tqtZCIByGJsr9JshB/Q9vm5VTftxp7bY5rld7MQ18z+kxvP
6IvC7+34o5lFWFI09VEPms6fDF0cktk4dpJ5cQu83hlyTkJqSmOUlxlPyvrLGWm0sBPIjUeq+a3i
hgWBq/g5W+esrMKsX2ghUubryCzv9RZbH1iUEHiMTImn9KIy7S4iyTYfOod4Fq8kuEPxc20qVTxU
g0HiyTjKN7BW7LO+1PrzoQiCTYdViZSSDNNtScd98U8Fv60pLZ+CgiyGymzzxFd42zSvrack8sET
KXuM6JVJCOsATynUhvlBUkc1wlEf4HYXwPSfNCg9SK4zda49E6DcNztoMNoEhEvuoZ/ZJ8o0tPJO
MQcAPgWbutCVYZIPBJaWiuEamL5qNGd47TedHhkHLQ6H0UVpW12WZa7qblMU8oXUG/x6kQjtNDT0
/EmksQ7FjhfXy4sIb+8M1bVzMWsNP1pcdzt0SiAhA5FL07Gp4d32QYUfwDRLcOlyDl3nd4oQU3Ut
hP44N0EwgXEacvCtpW6ymVfME3azCGCVsYyvgCw7wwlmWcy1BKhrltc1UR778Lbja02SrLtKpY7v
jsLSbyaiGS4U7kl/WmSOdOTDQqXOq/vmndP1peZBiiD1APp1qwUWUIIyphVmXw0nOSbnPhkeyG1v
HNeCPQsnmRIbvt8F6KBqtUN+bKDIt9GclI96IjLbpSlbBr5phYG+I9SnPZBg3v0kKkj66vSS0ZyK
QoWMoWg96VGx04izThLd7BWlHFu7oR9At2SBnTzhgTdnt6+xFLnF4qUculH9aWaYiN0GxEjgzoEl
gq3IxhQR1TjgdofjA9KvVAtoYg74JWMLSTuJPSVrqydYRlLjpyU5y+Y4iGmHjF5XNqND1pJnSZUB
F1oOUucrpLdiomxoA3ELSHn8Cp9OGF7cjOUlx/bwPMFI0LtKW84PTiCmM9WO88CLqjY879MOPosz
SZiM5Cadrwl2TyU/TCtp348mzHTQM8l5KPci8CNo8yVkCHAqvpL2zr1Z9srXuGuzdBN3k/0zC8v5
PMeGqW6BhEktcUsjCoZGly+F0U0P1LiBKgyywYxHjLH1S097yGlMwMF1keb2gH6wTJ2zLivDH2UL
nspNyCkmTM0JOKel0QjWRWsS19S75sYo88rxZLJD0XxmvfGUjnMdcPNLo9pgqZVAMxEKcktwaSmf
5x3UCD9xVJHsKoc0P3+si1LxSWUbpbtJQpruR7IS1n5Sd2I6z2pS6jwA+8OjqMpquoCzLCXXWLKD
5IdZBYaEArHuR3zCSiy1N5ocZDYkhyQsk30/D2IAW11MZnY+RjLKGtS9krm3kBpIXtmE5bcEalzr
VkQN6X4SpnKL8oLKlkvEUr9D9AFhhDNlAH1pMqtfltl130lP5o8oRjSNSI7U9jbQoD+ZhHRp2zkI
2kMuSZGMKzlRF+ByVJ9SEFBStw37AFTmNLDDyGvVSS4mMp8JvahaZdyVXUo+hdUn/X7U2opo5LSp
hk0g2dESIypN6Vluy9kvSlXmYdITgr2iQDXA+oyKeU4ltnnStVavPZpK5hlQuQRMnQg43okKygoo
JMBiKJxiAc5IJlO9n3pb7BblMP8PoqBoQ6KNNp/Q+S3k015PJmlDqU89WK2IdD+XagjAeo+G+AQW
VH0TikEqToqO+NoDcatOfNmMmoWDhKLYidK35Sl+3aIGPS7N2VMUBdaFHdjkflUaodJYqLSwcZUq
t865Tm3eSlPBfBUMZn0BdVX63XcVun7SaDX4VCIPoE1kSXA+6sBXTkWphOEeKbqzVyL2SB4vfdZ6
cqeVqp9qY69uxShI09ErM4u9VgnafKuUAywIOtmwFZLSzi0iW6Je2yNtBMAWyCF243nkG8Il0gKa
KPnhbmmL6smCW4G+VaV7vFV50PcORmpytMNsAHanxuHNIHd57dYU2R+QJgTGRpFEOm3SKAhOOpAq
lgtIJ3salBqLhxpFs+wTu8a0NaZqsVEdfodfOWF8ZsT8PhhvShq7kVVHT1obG9puqUGQ5p5X5nWY
QnE7hbBantGQgpbQ2CmOtiWS12C1lCbAsfpsLROlmn2zAuo2bgug63Zmmf1d92nTudQLQgT8kIAc
qG1T/CNobbhu+KadCof/LOKd3SvhdzE3SFPUwW5N5qdOUT0tyKghkTqnn/cyBFS3aeZY92vKXdWC
Q4sMijrE0WzNfqKP2gHSJWWwTTk9BLDHQood6nyLSMzByRDU3d2kl9Vvuy20H8zlkLpKLdS/p8lU
/6xqUu59U4oT7qxmReVuairrkYc7V17VWYJFr4zSW6mKldxnf9GTcASM/VnPUkvxIy6SXXynKBst
bsDp6nEkKteIYlL3KDZlg8vSosR+MYyU6RXgEh5JOKVMVHopTa7VOxls3RyVgj+PtrYrQ85kXt3I
wTe1NNuC/puUfMPzbnybzK4uqXO1MUHrgJoeqNyGtq8KJ70cRc6NMJxaOTSa1B3g1alfk6IwH60g
5k+BVekPNiE1oaeUUvyTiUPPvdaBsOBq0OyZ4oJZvwDtD/chmCYQV+wkKdB1dgXIEZ28QxUMlhLF
saC09uZEa8vXAzlhzdPkSIIhZna2O/axvk2zilN6UTLJulOVyw96nDl3yAryCJ9g3RtswBJr3xHo
zepQKervKGnNzGvkNH4qyZnLoSsk2ZneZXMPHaqU4b2IclR9sF3ioWmHaGQfXdbJtiymFFZrCnUL
rEcP0axIY+2arR0YtYoQhvtZirP+NEVRAW+jrEPVnRon091qloZqw0xDtYgtDh9WW8xw2GQt6n/U
hZQ/1TGB7nuAaPIumWJAllj0p1NtyGMTwh8YI1fNs+7O0MPuRwWz5coZlaje93qvhyw/lnqrF3Z1
g7yuuirI+UvBFFTsCDOO3dsiUEvZBWaQXpq29GTWWlfQycqZUUch9aQzZ/HA006ErWyE4khwxkrF
ESd0Mwi+KQA2n7EzkSnBxkP8DKQwhztG6T3cBb1aJNAcK137xuytJzDLZhX+Bq0oDp+dVlxZ9D00
EAvTrO/aKaVpNmb9yHRhxtqvgiAz9TILteA87uSR5pIuQAO22BK/Mauzyog20UEpdqlyM9m5E6OB
TYxvVD5k6yy27SLdKdBaMpfOaGB/LZhqRw8gyzg9jOz7e1cTk9Xv+hZC0paGQNvTs6OvTEqZzpI/
TrBFRoCd3Y4NB19TCcdlOnWSWQ5+6FQx55M0UqryZyGbcAfluZ77bW+H5mNjS8nkmmKObjS9VmE2
jS2xyj0nwO9074FWC1wS0qkJqvYuIiOEii1pn64cTYPp67YofzixkgF2A9I2bsB6qLiwSps/EXEQ
8ug5Jvm1UKZovMiCpjJ+8/x6+SENUMIBFo1l+bRmmgk3ndOo2SFi0gD83anaTV43Y76XjCRvTrVM
ROF2JDDOvKtg/x4A4Ju3saL32hYBifIbDMbU+CYpL6nf8Sq2fj7iUdu2vdanvshKvaIR2dczLket
P0Po5qibpGOrMTAr/wA/U/W+TEUq9nGBdiWGiVKnqOZI9cOgzKpAMSsP4lxVstm6mnTy8nblrDbC
t2J7DD2bD1j26XiKhIlLJbJE69LxV59MluShPyx/5EogVSdT3rCJaEzkvy79Qg2bi57nT1pnTqwV
U52mW33K0vAAhyQmq5SKuK8EnOQgTMCg2loDtXkv6Eu8ZxTE5SvE3iM7ddtq74YuGusTjjEAjLji
/LmqZOuimgZJ2krgHSa3bTpr9IZCiVXPYCK6MgzgmzvgfYO1acPO1NwpbdpfnJTlW3hF3SNTtFRu
SxlTjqOPeYg+zVRPUkXSJ28g1+W7FEhzyy3nMLFt4l4+JBxWmTGmiPBie2is1uVvbK+FnNScOfJa
qnbgfZoLs6llsRUKJzZfy9WpdUkgkoOzKlWqQ47GB9LFGBLLno/kAm+UJMvPsxwXhyvXpvpTRDWr
92CBZfKCoVY2YSvhhCjBvG/1cJZ1t+uHuHhgB5ZsbNGWHlZEwNWVgQkIRhSoM88Ja9Y0dZpYc5Nm
Dr12QP3pRmra+mGdlw1qG0ervQGWHMcKMw1T8sXzOQZISe1+h0lybHZyq8o7K4NwdKhKJp00bhT5
kM6KepU7fW14ehOSztkvXXJOO7Jk+hl5nT+EIYt7WZnSApKtQANeNq3T+GUrWcRj0RMIPGOwZAuS
1twfepP/4ZYxXUk+Kn18SltV/+3Ys3MzGaOSnGSSCRJQIq2a01we3Mt1P1/miaTH7tjJxuMAilOH
cCvZ5ZbpViDqTXKluyDh0mgu1ErMT0ZQl81pM43w4oNhoXyDCeY8zoLze9Qac9gMk1PJXpcvHEPV
nvSvWSESos14TcfN2E4TuHxjmk1XhYDsHGy4YrM/9PU4+iPZXxdZj8MajsLIwqcgYRNeXJCDszet
IrqX2LD/tIJw7jzgpjIUBHBefPWaRKM5UfPoF0zgXLvtBC0ovGrteI7yehr2gUNnbEcpVPyuIdyx
MS2E8XPJO638EnS54Vdm6IDSX8hiiZshl77NQL9FXlnR4GTWIieDe8uJk4uNm8cySe2I44oaF7Sw
UvHsQLGHWpYQBLHppV6/5MBoTRyQqU2w7ujWLRQFGz+MqoaAlaiOdh7Na6BHJV4dQMFSkFzAQbWk
E5AZOaxJkJzKaaPkE/RdbaDgrklR/y0eF1KlbuYWVvYgzbdagm5h6evRqcNDincvNOLGM3QwQXtJ
GQpto5JQSFgAmKjOhSMYX7VVs9yDxlDuhIjpv7Eg9o8iGqcLNAjjZZzkU3Ciw7ao2XBV0gWo65Ck
Ia0cHnCPkScbCVGeEzqTA51D04+4SWja0xDFbXDqzDPq3clqzX2dW/WvOYAou1Gx/kpuP+tR7jsk
L90CnGzOIo3ClFuasNHcjCjer2CKe1zVXTdRypQcud1nRtIalwBjLAinY5lzFkeTsh9UwcYXRYB+
hnkR+mugEdfg5c0Eu1Lv5eR8mhX9UTSWNbhqqrB0guOKdE+NOEW6ljDa0e3NoXuY5xKWRWlZOUfJ
KLbPBOCZ4EzVdOoePTsq2RWR2d4ucSPfZij/B0erxmjTlkRT+EZiWZdBpJsXSVzNz3krdbrH31X/
jrLUfB5rts2uw/36AcCxhfobW+ojVuRUZchIJG5QZto9ZbzwazpAu+J0HquDO7DxbwHuOdVVDU8X
RyAxnCkHXvIkmHrAwm86mYDQ25zPSYfmDHeTgkYfMI9ULMjsB9riYCKLB95IrES708ymu29EEv/+
vC7+rvb1pklJi3pVH5X6MVCHoXgW0nBJ+ZdeluaZ9sCGFApUt1Wd288HXBdk182zVQ28KkCVt6TX
PFcpPXD6dUV89fkI6y7GeoRVydkoqlAC0Fk8UxNxF/+a9DSKI2O8q70ttw01DlJZhCuoA1e3La4M
GjRK8VyctDvdt3bSyd8lbPzTwH01xOpGibk1OluoxTM68k2TP0fKMYHaykfwfojVncJCqMBR4io4
szBDFqpLjPhd7Teb+dS5Dq9mL9p9/mzW7YCXZ/Pqopa341ULwsAt20KlL54juyekd1f31It2elns
snBfSN9xbR3puXz4vr0acdX0UJupbayUEU1sRAF5Ze2xZt26lbW+puWfv7om6n7M5VSdnmVJ3uqS
fmLCLQ6C07Q9oj9518Naj7Sq+Aa4fmOrn4pn3BQnKEK9yWpYjTK/b85BTHuy0m6T4lejHAVGfThN
oNCCbLMoiI3V+06Rda5o5BXP1leEHKf5XXxakkPgpjv9K4fp1E/OwbV/nQ6Teyw26cNX5tXQq++A
gvpkxqpdPA/OYy++sXcPx8a3tWc5vCDXfqdrPz5/Rz+cP14NuPoqEDYX2tRYxXPOF+d0d5j6PRkg
9uejfPwwXw2z+hRmGnFWDr6MKUTZ3lxdAYr2QRodGebD1//VKKvXH49GpPWUOZ5zi8wDdiNxfKR9
cuzVWL3+6qRLSOi5XRWU127DoV5Z+BSeIE3rmL/qw2n31dWsPgBJT4lVUhirtD1ra/ywfgD5zY/c
MuXdKATt0sjjPVccwsXM1ZOp5zLU1Vkoz6opxitEX6BVBzPE0J7M/hQt2tq6C89pJGnELBWZx54q
/ZnAsvd7oaNZT9pcuLlj6n5TSoNHuKiOMrSyj/zQlUuX+dsBNkUK+5KHzcy4pNW9nnk0ta8WWmDw
E8UoHWuOBSL1LMKtIuI/rTj2u1qzf+fLcc+t+gTkBR4Ekj0GrbWuFeFoYFeNuThzpmD+meIMoCc+
amPnoqjpqlM69BaBIrZDybOXiIzOl/axO6izjfdXg2MbqNjcjnwXy+f1pq21LK2LKmCBWS0WjbcX
ZdV0IvNl+baTPfxxo3TNx/Yh/OZcU9Q7icoL8lOOrYTvnvibXdA7WFme5F2saOyCcjthi/ljDi4n
blxFjzQ8lpN2VJm1ml/QoQNLypEP5Y/xRXyaXtsn5hXaPYsT8YHgsxDO86/8yNrx4aT2Soy2eqcD
ZWgN2vvs86avs/O9qjyAap8/uQ8n6ldDrN7GqWyTnB4gKy3KOldSriXeQ6m7SpvhQafKW/SPTvT0
MuZ/Yy7/hf761e33H7vH//Wr6GiDXDzmv/7nX1ckXPZvAi6Xf/9PwKWi6V+Qw+I5QGlCwOvyCf2T
b6kpX1jAyY0B9QAyw1T/nW9pf+EQBnoR4o+NkmHRYrdl30X/8y/1C8rhBW0A22sBlmGz+4twy7fL
Baarlw2ztfBrMAYj3Xr7eQ8qmcolh+uDE+cd+nIKSBEgAVcoAKKHagJ1rE0bPdbyzav7c/VnBvl/
B6otA6PLAE5qYBjkMtcDywTfOIAtyGaI5tQdzMT0NEkt9gqZg97nQ71ddP8ZiiMtOA2HOOC1LxFR
WjRBeGwOJTBxL+0GcysM85hj8AUh8J+Z8mUYlSL94hhcoHxrpFgc0tuUs5c2Bv1mubGjbSsbNJ8m
cyAVWh63RpoptEYaYW86NampU5sc5Fm0nPERLQcddb01TX9W62YnUesndUMpqyWIxlIvK9I2F6C7
GT9XTnrB+9b3xGRM0zdlmNrv6VCPz0McSQ+QuwFkzzi5lgTC4WKgphhSU4immyRX1W96P9YPXahY
Z6h5fxptIl+jASEIZCAKiLAWuSZKA4PaD2dWkMb89bNgLQGPQDHBhMK52jKoSpuryih3h3S0EEVS
gvCDXuRHnviyKK0ehcbXw+vFf3UAnG/fajOR9bAd7fZgzBEBOL7WX0T1WHFsD47piq0P3i6NfFjW
R2Bl8Av57l+v+oAYACtXdLzpIG7rSSY7M/frQNsmk5f1T2GyrVSDXILWq9LYm4xm2w8dTQ1CEDp8
HM2V2j+mcnJCF+xXKOmbaLR3uXOpUd4Y1QuyP7wUmHw0ar6R39lG7vd1TojJ4I3aQWmuhvhU7ryq
vaHV5UaLZ+x7MpxSOcgKj/aQF1nyJgTtmWiNR0l+K1GSS+adElW8fd/b4DIpp+sUfYETIMWiepVc
T+avgJbknJAte8OktM2U0wARTqVcELXhjeZWs8ONOkCGpn2nZZd2pe6L/qZJGv/zt+WFZ/TuQWLH
QG6DEw6n99ubS/5DMZSt0h7KKCYOJS62Jn7ybZIWv+IUnecE3/qgRklG0lNY7qJuiG6VNL2I0blv
DSD7Pq5K86xs8tHNA5nSXn+PCHI76L8GZUmvSfTZz4eiuU5oH10FSVkRwDGf0a8lYTLSNE9pBQXo
UXnOKqM7SS1jOHPKwTo3F+lcIQF7agj7+KqlZnVC6szIUyqmHWGp0cnn92KFEXyZXxCug5DBCaNy
P1gSXr9oKCnkKunN7mC0tubTNo23zEXTKWQ8iphEv/12Rnb5kUXtIIHSfh+2hUoknJAx1DqmNwRm
7cZKovgGxWkgY7rmKvKAIt8gJwR+QbkXQcvf3Kf5RtfTYw9zdcT6cwEw85BjQ/VmBVttJaU+MqLO
UrpDPo26Rzuo9tqQXIuuoujWApHfZTYKj9EGdVQp/XcrUY8lhC8f4/p94nVCwgtQafFuvb2HY6EP
cqqm/UGyyb+g35ScSQQl7MjmM4/MQR8OxbKK1JEelrxeDgo9qut27vsDABiEg/qkbAhZkx+ifoiO
fCYrXuKfO8vm3MLEierRepmjXtU8ZKWzW9zw7QHbRneR27mNISXXrkeUX2fcDBrk0cwZbWzSQ6TI
BN6oTbs1pHLaW2gWLqe+NLdql7QXDYDQI9I45f1sDAN58dGjmTXweK9En6FVzmNrK/UhbAJ100bm
6BqmTNhH0la2B4Wz960QEL7TafdBHWu+NibB3ijGcUtHztyZ2TjvJSkb3Wwe5IvQmI4R/N7vghA/
s2hz7lhMfWu9qB6EkYkTtjqQnIgJvWjKTUQmIJqlpthZNNdOknY2D8rSA//8q363euCSJC4EZS9b
BpAG7ABff9R1KCu9FRXFGU1ue4NetPJDchX/dtXV2eCxoeQ/dDkRJ74dpRqcaqhFop/lMl1amRAn
F4f0sdLQu+cM9gj22wIj1pfpevVxmaGMxmsa5rN8UnZa1TQUE1FYsJGtfYlEhpc799+zxr+Ynl69
RO/OGrdl+mt12nj5E39OGxJQqC+Y1BfyGdsRgAY8hj/HDf6R+oX3wIAjyqvOl8icBSR+OVVI9pdl
XsRusLBI0NzLvCP/nDgk54tmLIh6WuQEIKPZ/6sTx9tXHmkA3FXWAMwUUKU42Sz//NVkBRTBoWdZ
yV9V5VoDI0AWCmXS60k9K9WzMTzR5JuKjjyMsoAWlHlR5Zs22c6nuuM23x38etEhc077YldWp6HZ
bgIgM79LP28947bZjqVfK96QICG54OjeI23XL+k9CuWsM6+G/twZd+G0EdoB9burUh6eeUUTL6VU
2rtJ8C1qHmS0icgidqXwQMncSqTPdWj4lOTUKK7i+Af6NrO4FPK5A4mjvkSMUkTs+NPKtc1zJb0L
ETSWDumJ+n4KDzSjBuGScOXWl0R2QYM48nWvrG3/3FHIXDzyheCxjq0YZSQUKCTlr6jk7qHHx74I
Ifdps/XDEr2bdg4IB2k7fkcvbADEmwY/GSlxvHoLPzjRrSopy89gs21QpUNwz1nWWu2Ei6LFwtfq
Mxkl6p3SQ3U2Qjk+KzX0fMn9CIfJrPRvuSywFNrNju0MuggtmwgFknxcQt8+/z1vJ3V+jrZU8rgh
6Mj5Pfpqu1GWtkq4qj1+bdRG3vYVCKJ21u87bdrliXmqatTlOaf8Y4H677zEvMRU8u+Q6g/mpSJ8
fF0Defn3/z0raV+gA8nELixHZOwfr2Yl5hdWJqhgzD0WZPT/zEqK8WX5t5nISKFYDtacF//vrKTq
XxaCMHIe1OZ/Zqy/KIS8e3uZEuGlL0UQlRozZoG305KVxgmqSIF11yYIWO/KFvtsLvlFYoY3RHwO
e3ZvxS2lEOroSMPLvV6o4mRqpMar5aHxe5KAQjdSCHV8dRs/+LDerqvM4OAc2ENiiIAPx/5utXrn
AulRGEvdt0COsNp30MNrs1auapMQpEbSsz8r65P43+Gv8oPx1hP0y3jL4oHuGbfgmjwaDfo4zBO5
lhwg+k02VksKNjaaz69qdRz4c1nUzBfgzrIFWpcCogDtUUBK6bfKwoZQSA4+lyaypV0QOeON3bNh
jRKb0wKgex9V6eBJddMf6Rwv9+4/BwJ+BLuPhT4iY4BDYrmes2Jkprgd7PJOMojURFAi3U/1lPls
ofvvaJO7DRrp/or0Q6okeqD5f3sTgMrAEmZ1XRZljFlv3zpJN8hHLBVxV3QO4u4yz71eFfaVJnfK
RUnend8biXqm1a24SIR+j3D5WML6u8cNdwzaAb6VJfOIHvrbn1B0KZqyLOzuGhLRwBABkOwaxFOf
X+lyIW9vNKPw/S7HFL6wdXNEiGSslUh0d7WpNScq4QeoGntj12DTPTLUqpG+PFTHUWjA8BXrnL2W
HdDrHcZcDaNS6tN0Nymt4YeiT7Zsh5SvJAA7p4NqRBGSzUi5dzrp3hwbMlAKqdvHUhF/D0JoyV6s
ZeYR/+3bnsaf38RiBCcQ2BXpWKvTO1DQmnp8M96ZmvSj5yCAt7HYJ8K4Fkh5orjSjpws3t9wcgMA
By+wB+LrXtpqr7dZ9qwP5LlPd6UgFrQnJMIP1XGB5sfWkbf43VCAgxdq/JLeseR1rd6grjYmZKwl
QTY9qmZEs5Y/O0RMCL39u5Mat5GhUHlQE8eyuvS+3z7aoiJnOQrG/q6XinxLwq50GvRmQ+aZYdyg
UpU3itWA+CtzbfOXL/AyMq05uF1ITMgHezty0vVRRVFE3FHA1PcUkiQycspsqxvTMZ/5uwmfoaDO
QUiGUwAfZHU/RRgVsYMK9o68PJwn6b2yZB4KCx5/1Go/P7+udy8mg7F+0uWDcgfpTn17XRY5Rdkw
BP1dKoBTuOyr0HnTB9hXU14RbinlZ31hl0demQ9GpQFAPYu5lzVmjX8iz56YcGghd3OaBz/TsXhC
+wq8O1alvdQvVahJ0n5/fqXLbXszBbHBwHJKwh0kRFyuqxWeX0FMpFPLd+QrDZ4zgv+d+Qv2fz0K
9lM2JNTpLDKgVtUOfBR0PLpgvjPbyNkgHu9cW8Nt9/koq6LKy4fAfVsM1BCfuIWrOQ5fhDZUxmDe
JZV9nveJW8HukLvqKov7w9BsFO2hw/7iJPsouxNyuAEZvhcd6nM8L7W4+/znfDADLDsFcM7sx5Bg
rT6OWosqCQ20eWc3i9yXYBMII+p8LB3ow6smIYilcoGM0kx7+7JOqUXle0KWToatGp+MAOnO4nP7
66hvtGtugnpSPxEzHj47S3Xvb2dUhwng1eCrL6VUrMzJm9a8K5xzvT9Y1kX4d5EJy1NVcb+yTOCR
xiK1xj0BNC7kjND271Rts102N/k2T9FcItD+O7Lxy1B89SzGxCwR37eWVRDqrusR1sm7ejTHTarC
ajVryt+fvxgv4LG3Hx0H+pdiKxoO2GSrdU+xkiYmI825s214b26Uld2vcMyKwCMsIyn9oFRbfLGo
6k5H4B27quui33WRychrFZFYhIrr+oNMsC3hwIEZpX4p6TTr0RXGtL8UFBABpdbQE7DFuh2MNwt/
a42V3bO17v+wdx7NbSPr3v8qt+4eU0AjbwkSFJUsy7KsmQ3KScg549O/v9acIIK64quzPlWz8GLs
JhqNp5/wD/MVOmjDXdNb8FIdq9uigGGU27FXSvUihHYCSt/A+mSjD5H77JRxfi7QnQYdnh/nABSt
ZRf4pex4dQ3jvFmHmDXYj0WLxHmVo9/QVO145nI6SWPxhSF2UyfQgKOluPouCnAAjXBa93GWHXzM
1IoB093SFpfCjYFp1MbcXUOgWe6SIE3rndZm+e37b/r00sLbSkpnkdsw3FtXKYviwJGMlfDRBAl+
mKa+xeo0TS+UsSygAKYfrlLQYGFkjtQe1zGsa/l7Xm1saSx1rjVd+qg2Ybq1F0P1rBzJ2fef6nRj
pTIpJSsdMbqb6uqbF5IxAZUhfYy4qUM4+hVSw3MdXKTjYN4V4dBchUURHHTUVTZzGJ4z8HxzfVmW
ImVHCfwSEF89ZYNEAhSYIn1kOBbfVh0ez3UhrmKs5jcWmO7tOE0w+fRSeaoj7dzkfCUrKIMEj49T
IqoNrA7Z5HiTYYg7ShRZyWMW4XKvKnuu1+bKDtWaDtpcPSRRGG+sOUiuezBnHvKx2UU9a8aZs3X6
EdF4pDspuzmCLvbqZ4igMsxK4S1otoMvKzzvDYyhdv/+u35zFbrjGjkOw6GTNtoSotFoc6JKOJc7
mF3TZaUm58Yhb65CvEWOVXe5t1f5QTbinIcaWfpodQr6YmNUwdOx2zNx92XEfRx3ZS4nJYRx0SLD
W93IfTBAjxrUBD556jSbtGxvJNETEGArFdfzuyWqoM65s+F+K8c6kmyf/KuVj+pPFYk9DwWKaadL
DQt7Gp5tyNcIUow2zFhlKeZnLVXE3sBWOd2YXTPvsjg1/0I6FGtJSe/dvP9m3vgKeBiGafJpTsVC
BRbljh70yWO+1Nm+x/TOmwKaLS0eRpt+FoanBOWPvBCfq2Huz4SAk/YqHwEKNZh7yKEG2dbqCivz
NovhOyePRdaYO/YOw3Kl0g6NqnU+bJ1kjziMfTHWPXZ15mjelkMw308YavkhzLv/4FsAyIK5hCXF
fNeZs0XnB8pHkTy6mWofmFqX/oip55lv4TSa88zkBi/r0GJb5cpY9E1NNyzx4+KMqYfoVeTHbpgf
4jxfDktpTmfWe2OTgUDJuRHqGajyrNNmICMNx7VpH91x+BOeULMpI3AT8PrnwzLp1pPWDU+D0YZb
lBwSuPUqTBJ1aK/0pjxnG3bSmqIPo5KBkWY6NC2xWzoOe1Gc21kyFx2dfKHVUEG69pJCKd+Fbhvt
OfXtNzYOMEJo5CFU8fAxwjX1zKE/6UjKX8Fdjig83Rnq3dUNh/DumKe63cmWgcMko0Z2wVHDw6iW
/W5UMaDPi1DZG4gN+DPYoh9dr88PgSJ+F25+V84dXLXGPdMws+VpfxVYuAtkfwUclUWDhXxj9TVo
5egUuRMMTza3/XXYV8kT5LBu3AQmws2bBkuXAepjC1p7HmfzJnSy+smqZ6PbaMmCdMuc6dltXfTB
X5HWoTVh2pl5Y9mRjkjHOLQIHVqZVW2WcNAecmMCgqbgnPCpY7hYbkjB1ScRulKSBom5h9otNWi0
upndIZuhfabdlif0b2LjQbSVPm10s1YVD2GO+q8wzqKfJTfqQ5aXiY5QQQsPeaJMg1tWLUm3wb+q
vh9GpfgLgqX2ODvuhIROD/hkY+gYYnialUTfhdphae9EyIOUk1XcNIho/ARwUXArmaL8oS9z+VCC
9P7VgcXSN0maix/64MAkA8Js/NBgQn42FrVrcIFkRLKBOUoyu3CWrmMoUj8r187zTTGSnOsmAh44
RbjNA+4NcKggYLuLZ0aLAp8uqpI/1SIP/i5h/zvC+F+K5Vc3z8kI49v3LIvb//le/Pofv+9QDj0a
Z8i/+69xhsXwQdZqKKrTk5KJ0b+GrI6cv8oRx+v5qqb/wW2MjBulHTEOSPW/Jxma8Qd2txpOpEzP
LEjw2kcGrCs0CEkb35nNVypNEsiZ1qE0BFkXx5rafU36hAPe6Hl2OxUxjAOTtHzvjmqDXEEYprtl
FsMPpPp6BGLUdvQ63Uq/okdR32aTnt9rs7rsURJtzlQrJ5cLvQKknfhxyKkbJJjH4XWc+OkN1djX
OunuKk30l0nqOcsWTQ/j8Or93f0dl17DTE+yLbkUjQnKdspq3tfxUt1gj0FoLt3XWZlLrx+bcBci
Zn6mufvSvX4VFNlySgOKLLpKkgC/9uVD7cdSmi4HbIg90l6zEBbNo/FuYmzgZW1b+yrz1nHTdUH6
oGWzc7vUyg2271dNhByOpYWwTvp02S1LhOu7w44rmguNZ55T3w7uU7uurtIBH/gkpFFctVGwjyA7
b93BVc/dxPJyWz8Lx0bQNVZJ/dcYqTkw9GbO2+jRtpXoF5ql+h1JKgYFQt54ceVu4l67nIzc3vbG
XO2HbPHCOUWcoTM3RVMtWIrnDfjyB9MYElSbwvjvl/rf+ER8IvX9v0esX77n5Som8f//KyZpf9Dm
Bx2O/DJRQKZY/4pJ4g9gTSDDqCQRXOSD+yfug7gE9ghIEFMJ2DUQcY/iEiFEAj9If4FkIVH4gQnr
S6vn6GCh0kmHgq42P0Ja+x5/i8jlA6caJv2hiuta+VOJTPcTlhtcgzm1yiHNBqZOC3qXxZCCeq7z
2vSbokkyD+2X6lcVB9Eu6kxzU4oInK2j1k3mORp/w5tjkdqHYsCRxY9LWK0wtN12F8KCx9Qqs6w7
9CMX2ytUvU29MJ2FDcd9Lr8gUf9Xg4BeAt0Svy38LgCCFKVOhyZYdOWedssCscaIkKUU2TBXu141
o1+5VTkkp0VhgqSKmsXx8y6r7mIdffa6G4faGyWc+kzcPAlmpPuA9SRk3+AWWZeODS82pgDSHjI1
DrxW9I2X5widvDpSb4TMk+jMKpombRmA+iCCzjF63VjJmqzra4RBHvLCaHdFVDb+pLcgh1Fs2ulD
fg429sa54FGYwAKjNsjP1oJ/vcjRhG7M+cFSq5l2CsT4SXcUENQk/88pF2rqCS1x96DlIt6yZo/5
psUAyhumksZv1QVgmo3C+JkXavcbaV58sk03LZFGsscOCs9cGl+MGN8BT1TG/LW3Z+QeINnP5S6u
EM4u5hG9S3qMVi81atJyuyzabG3SfkQeIarswtoYuZF8Aors1lscFGZBVRDcKu7Sa1vLqKorEdj1
fbqM03fFwkzFUxBD+W5iW/KMu3hSe4lR2fnGYNJyjiF38sLkAABIraHRY5SbePzCAP0yjZqs6aEL
i+dgKa9Chb1ZhHuhpME/+IX/jb3/y+j71Ydykhve920bHwdf+Rf+GXwtB17OC8WEXEOi1f8ZfDX3
Dzy3cAelqySnBzLC/yP4OtofZCYI70otaeB60m7gH+gWQ4L4aA4RcyENEdI/hLl70ZL9d+g1pHMK
1SR1tWyfyWry+IgEOlpXc+IujImgRvh9gVaSF/ZJ0z9NRldlm2FJkPvxy5qZw51KgWPdBw52Cxdu
0rjzXaNNuBNuIjpaTr4d9TQfLlAKgmSczRjsbaugUT+npVs+0hB0EDHJqZ+pYNLYxEDBCqzPaI9i
a8ZcVoF5oBWF0xgAz5Vyav02xcgSfb+EWTxSwKK/N5dBpTeFJe2dUzTtT1ftlPmuUtzkEukUXPOI
2GRWcxlbxp5qasSGwujNJ63XZWswoVOxVUdutQ1DzezGHIMRjcA4pvpEC40RVdEXiYoylR1B0Y7N
FM1/QyCdlwxV5qtiQGdUpVrNDN9qsR7yMsWt0RBCNSlEvubVMXoj3spsd/1uyLNka5MX7awtE2oF
BSP2zE6YWiOMQ9XcNJTCS+Ve5anWxGfC+6qnK8+C7AuCCHj5j0Ha6ixAVOLIdchuJUqygIEcQiAf
oJyM8YcqctFQWcd1dIXj5Zz9XNxWexiqsX2ax5YjMMftNJ7ZAb6A4x2AASab67T3+IOlr35RGypL
EoboJG0gI4FTgMIstoguKeADE31c9nYyRugRZ25rbQUeHeWuyG2cA95/ES9A9NdvAoqeNCuHNSQt
pvg0j3fGQth2UbJgBqsZdJm1la6O4lOKYpsLgL4b0RMIFIR5adio6dUUWvpvVcvqLZw1wWWRVmL5
rocDYxiOvGOEe1BjEWyq1OlRM9E6PbDvjU4foy9jsMzBT3NAW8f0gG+O5seA5aDYeRANhATFKTcq
o9LjZ1ETJ5rjDsGpTRyjh7XQ58p3VoSF3ZnzdHz7yIUYQrNnQCIktufluL2aUJiFHnA6AsRrIrz/
LE8ZHBwmjXyCU1TkUwxhyERH1Hv/Xa0/Glblk0EgBZsW8KbrnCF3xroqrAjZcFCeoO7SavZ1BNSQ
WXKbv9sh/yce7uQJseCkcudzEUybjHUfLmTWlQkMLskDLeTetpqeiuCim4vBuZxxwhVXXc8Y5pxU
xnEdxsaCwaa9huY8lqIQJeXPerWxpMSOnrch0pMobFkAmNv0DsXXGtafG7SP2gyFoyMR5c76V0Xx
/xGO5LIWzWUyf4k5XNOMFpGPKF0bSH0a6oLotGaOE55NToUIHqiqn++vJj+po0+OCTTjLTBDLMt9
t3pIpi1iWBak0DcLSnUXDdqW6APq+l4JMveuBa+2y7Fdu4zY4DNHSKzQBHKHqXdMUCHURS5N7tXi
QZDWAsk8zk8bTBW28SmC6MV92xRL+j0j4Wpd4BL8bvhBi91xykJq9o02KFkBK78CbhJsjLazNHpx
aWPNgM6TobiZYfRbnlr0IMPrSbEwEM1S6DVoVfVLuXwey3Yq9wEvOP9cLkXT+daIZl+06YOxnu+r
DiLFRgSWYn1epKvXsx7XlTleqJgRzxpdUltdvtbxoAy/mcQt4dfRGAfH3SSzk6Q3xhgLAwacqtWf
aQRbkxeKsLQSD2vw0L5KVXuGQDNqoxN4M77b820blka+m5ypbmY/XGKBqmWvFbH4liAmYQ0H1whz
o9r0+LdkX6MlwyknmsJFm7aVHRl0k/RlWp56R8TA7QezQMkyrULL8FS7R0n9UGXZmFx1IdqVtw3e
jsnemsvcuODfCN3Fj5SpDAYvZeXkR1ZEXXAtQqPJtuhL4IuKG52FjtptZGOIkB84ufY0bqvJnNxt
twy5ya0eKQoyrL0tUJ3Najwy9btcm+g6PxfopIzNRV3lmRJvS71wZwHa1Kgj2+v1YDZw35iHuTiE
Mfofv10FGbmvohlTSg/LrOxwM5WRXf1QzAq8Ot5tSIzGCEIhruFqo9L+JrOxO/BKS5T8dt0sKy4V
PSAn2RR5UotrZSoqSbwLl6jcYiY2AbYwuiRNN3iA9KUnEqfIvqFwoY2bBr7veCl6K3cvxnDM6diF
zHwPUYGq4K2lziG3j1K4UfsFiNhc3JG7VM+0hB33PmyUMbI8aaaZPrWGHUbc6Zk6ZBsrnWb1hqww
Fvdz4br6FRreLU4DvZgdDq4Vm5dOZ5IebWP60dPXuWqmi9DFH92vwFHyu7Q0s724ypPRvIzsonmI
0dl0dyUteAejcyXsreWHUygMy1E1zfoSxIpTGul+1Fq96K7bWkSata8K1CuxNhqho4HHCE1ttyhd
qyOdXSxXI0JX+n5q8zQ7jBX3yuRldhejnHmJrZNp1zs7cY3kAeR/3j8uUbEg/Fg3iRodKFCViKPr
aPnkp0LP8EtqVcxh7U1njnr9TXS9oV6WiORbSGYgXL6UmwWjphLdMnDcuNT2Ywf3GrucHOEXHXHp
gz4NFb4QVWWhNjIpqSruHGtmZ0GP1ovxQzShFh94uVG1MwJmGds8bFIgF6lJQqqO44TsoEhUxzfr
su5vK0Fn4nqZHW2+sdARg1ES6wq9glSMNfPDAMnL67m0tWjvjLYW3uBaFcaPdhaHKS4DSV457Y6B
cYkCCofDmA5VrHYBYudNGLRfg7hLY7FZaJhMM5fx2AECcabAjb62GPLFF5bRVmN/mdObRUY/tVM9
9KFBdo341MyZEjQbNe/s8nPpoOCoIJuoEyloyGhG9uc8jqL71itIC+Plp2jqY273an9lq3k5HZRG
74IbBcn3e2MaDePn3DHVOXchHt/DVFD0zgm21C80JsgTV+lZUJgReoqBDctaqb2ySNtDm5f1drKZ
vVWTPZy5IE7Xk8CdF5ootdkJDj6RQNQeDUY/DcbogkZIe1HaagmcjyC9LPo5C+3ju1A+H24kNF7A
8HDggNEdX/hKYA3wNR3Xr1IEdTiNCHZGw+IBUGqvnd7REGQPnK1i6edASqua4GVpJqwwDATBk6ny
6ibsS/IKLCYo0PqojS5TQsXkzVMWXKnItH5TrWE+ZMBxTa9qGtNDYXPMfSRG23RrlYV2pp0uGxbH
SYFk7JC/SlsWxsEy+XuV+WihriDzmgTP0Rzql0mv4Ygkwa/vpx7Hr5fbH84nDiE0zWxw/8xZj1cJ
lH5JeMTmOeXCRdW4UtR2X2bklXtU3pvCd2tDOScAtS51QNgz+IDlIslS1GGrd2wFMxL+dhc813xl
g5cZBWLEjVCTyadGH+mCxmkX4GPRLdSnwdwdnADk5tNHHx2iMDaZkoNHernmuqB+UQcOziIkPkjS
WzoWx0jW9yiaM3q4qakPQ0QPax011vcXXh9xy8XRGrkTIhfuWdCzjvccuftZCAB9F/oQY3oYRIx3
947otXusQMtoX7YIDC1iGSyvi81Yv3h/+eOqQR5z1bCoU2xwJNitW/rx8ooIrR4clY0zlaZeZLqo
L8HER7dBQaJ05ni9sRaNHfrpso+D2uzqTWeiWzCpzm2fHNu9Dsm0NhOtxbvKSqbdRx+Ljr88Tpxl
XeBCcvxYWa8OTNolwy8K7WjrTGiTh6VSxxtV76ozdO7jsuQlVHDBWgwMwEXQ6xLHiyH0L0yzCMN9
mzTOIWlS1wN+0mxEhaiAjjqDtYHPp58JCW+sCpmBsoTWN5Kk6zcXOi3Jr24ofmZm3edSiPFgWUB9
xKSKL/g3pp6mDIBG3t/YFRCEh5Vof5XKgaGJK/kkxw/rFDZpCBDKfWkvyKznyTCS2DM4yDZCyy3f
VUMlQLJ+Kftll+GwUnooe9gY7KhNEnZnfs7JkaI1wnyR3wRbHBbC6kiF/RCElUVW1SeaMnp4aDXZ
49DXw8ac67j76Ja/BCopZYMsEG9afsuvonDSAM8QfVvvHacZGj9mOutBpxo9Y07zrWPn7a/eip3s
TIg4Dstsuc3lDpIUjD69Hm7f42WNoS5Rmw7a/ZhO6pdEF+O9WrQjw9seLzJ6Nwjxv/+Wj2Pyy4qS
60ajhGKbYLg60Sr62npP+oe/hLYTTR5+KpTE3heIrn3jUD8JIynu8y6crkPSuc/vL76OiLxGml58
TrTkCE5rQstUGWgGWUjJzyVFJwJBtIvisn1AhH9gwNRqPkYh9nZK0unM+13hi+RzC/AQ1N2Qn2QB
Lo/bqxcchIUSRrjD4B0ULvvY6dDWnXL3Z7MM8Bpj/BeWsUs9V6viXTb044WVWtY+ZZYoZdgVIJgD
9LRAMBt+f09OzjnHCEocrxKaD6Fmdc7LyuJy6Jp5j90KRA2zr/ZKu3wf8uFc5DzZfVZi0g20j+Y9
jI3V923GdQ6OdJn3WdwID4Ml9XKJWnReElP5s1Oi9lqzGEoqdti1Hw3aLA1JWrbmWRzc7PHul0aI
G9Hiznu6auR45tClGz0Lv7vs7a/39/Plm/l3QsWbdnB5J3cGOQtOgbbH8VqGAjI70UZtzw4w58q0
aQP6qNwD5EoPdWa1OD8F0p67Dm8nF/WGrkWPy1Eb9Uu1zJa/ZPU3IxeVF1Koeeh25TdAraPfhWKd
izrHb4RsG5wlKSjzZrpf3JurSUWX5zULYZiFc5muXWbYQWEYgKMLASAM0k92Zbf3+aBapem586ie
eSvr5QmtTLuhXcnrFKbeaqdSxGeGDBVGdATs4VAoVfHZrIfvqRYNezoImddGo3tZ4L7tv/+Oji84
7hi5sE2yCykK/OoJTyBvp9SaItVH1Aq/ViUd821kNyoSCLpdqZvasIbHmHHR1/fXPQ63cl1ZUElk
q6vaHA0ZHF8FAU2kZWg3MwT52BF7mu5iW5ST2GdRyZtux+zwH6zHO+bDprii63e8XjXrqJ0HtNLN
wG7xpHXGGyVhitMsyY9Im9Qz4fWtxxOyC448J9MvaxVK8E1qst6pceIxSvdTYTZUbR28Uwxnyoq2
m/VBO9q/NxRgJE1NojpvU56wVxuK+CoWHWTv/mioIebztdjPtA13eoDyVj4Z5YekJP+xngN4A+AR
YXzdJs4MZWinSrChRgxBAaeQe1CUE+6us/MfLCU1zliMVAg/1ONHg39C+iyCBYevAsn2ecbStyxR
s0uDKVA+dAn8/VxERxs+KQR/JKOOF+u0MZwNPBL9ZJzM69aMnGurbqpNQbfu/v0zKf+pf4dHuZRs
BPPpkddyEdqrM5mPlrWMiYmtFbjnnRthXqCCBP2atrX9oez576UovAj6WBye5hqda+YVsAbVT622
2plGjyhtmMB0H6n2QZYgPDS651w333o+Kmr55nhFKAgcb2VvRaM6OJ3qQ3DCTaYLjPJhMkY9O5AX
5ecuttMQagFYhi8ih0IEpNUnJ9w+HaIhFn5sK339SSvtet7ERecAsJ2aVq+3WSQQbaEL6swPANom
/ZwI8mkwZSwl59w8r6S1rx7YTAXOQUOv+WJRWsZz+eQVVVb5mJjQwUhsa2dgcvXxVysrPYKNzt0F
tPF4l/HSyoU5smht2fFOtgAOIbfd1Rzb2q7WZ3Ob93Pz4U9SArSAjeGVKcn7qyyCze0x6Zx0P06s
p0HNRl+bC0wycqf99P5H8taeykQJgifzEjhtx4+ntPHUY5Wq+6pOMi6KrD9QN5EjZumyHxQXY2Sc
ILfvL/rGyYX5hJoRVHa+inVlG4MfSMyl1bmd5mjbWSXyCLghXrRZfc5P+vSm4JWpDBRQvee+WJ+Z
WKeRq1iz5kNxEF6E5d7taMfjdTAp0X0m8nMkgzcejRMq6ci2xIasWSW5VQ7KmLCeKEN9qy3ddIed
x6+0ns7Z4cryfxXeOB6gbXk44Mrr1ILZET6f/bz48Lu7J7Uv8m6jZkVy5mY/XYbOA107JmkWGcVa
BcBdkNluilDzWzUyUJAtaTF5ohT6t/fPxGl8oa8CooYkiSYSd8PxQXSwGlPw99J8NXM4EwQif6EN
/EvFUg2RQ7jP9LcGP3ExA3p/5dMjIqE6wLNxTwbrs2bDOUaH0fsyaT51ibZDJkXxi1p/nqtouoky
61yv8K3laE0yobSovskpjh+0oHDQQkZC/gj/e8tXXmW7UXK4hBv2hzrGFebM57ZeUbbXDdQp6OrQ
oiMjPF4xUGoUSHAEkmoskTe42u9e2JcTHqMb5tDjme1cfwGsxr1OZwzUC7ioNauv0PLBLVUXcQpl
UA81SeFeycsg2+SZk5zTFH/j0QCwSlkQZr2SSXn8aCa1ahl1LFb1ItqLylWBm/f15TKEk6dWpXXx
/lk5birI1jIPR2CWosO0mdcUIicGHjgMRrebtM48FGE1f8ZKMTC3c58nV6zX3gQYHB9Ea5lP/Kne
vb/+W5uLzjzCqXSuEF5cNTXalNxpTJRu14XZ5NFQTfyZAS9iYM1y5tScLAUGA8ioBH8AyACXcby1
kztgtzrq1W5srfnPIcmq6K6q+za5BC2e3n3wuSTgA6kGxvZoNQGNOF5MB7Kma7FBnlQVyVXgpMXO
LRmRdm5bffy5XshO9Kk5nM76FU4wDo0abOduwTax2WRuOEA1Ckqp/4Rj718ffjBuaj4+Lh9WQ2Tv
qG5IeysACca3FzJT9ymTnEfMcJNtFxXGl/eXWl/ldFW4DkDPcC6ottdoQMQ9IJMFdrfLg667tFrr
QG1h7KQ6CGxKPfGqainPnMeVKA8fBO0c2Q6nm6hzXNaxJXawukUjot3ZlVvcYTSYVZvIaroLbEXD
S5ij2pUt+sAHAqcGHr26eRdPRozf66LknzOwyLjyltGy+fBeQGSTqGPkT6TK2PG2403aAShmmC8M
6A3FtCARXhvlvAuBj1xYeRP7TWUgv/LBZfnnEHogP0Y6WjLmj5ftEiPUgYqMO+ASM2A/UIVGY+oe
oK3loHYNXQetO3NBn3ynck2JM+RNUAqo6+geTsoUpeW4k56HzxgzIohHwnAoK7X96GGWS8GAcnnr
9HTWKYeewJkzZ+lSZ5jKJssz3UvQYT8Us52eyUvXaQeHicSN/i3yUipBSD71q3o7XpZ6qS0kLFrM
fm4Tu6k8VQ3Gj34ychWGhRZjUvrvazhdnC0wPE0bVkCrB/tJpLU/xXbmUwdQkoJQu2o6sfgfPySS
50ubBPAwF/Lxo+kmhM66CqedqIW+dc0FC2BgO5+x7cSlLkWIO+v74qNRT8ZxiauTz0nBuOpfxHB9
NS3pWRRNhK2KzsItcWjeaSKvP/58jHOICXwETHnXCY7AXqDoHZq6I+K7v9BeQgg+gXPuTVXcPZSG
Ou0DCtQf7+/qG5/BCyAS5JlstJ3MICNU9PRGG3exOTzruL4jjFE4tNmM+fN/shL4SNV+0RVcfXBG
XtDgNnU+uFgNLxZLIbS4rbvNmaSfiSfrpJivgIf691KreGIjdR4Y0Bh2jpNW14mdFhX2DUHrWane
AQwLojtlCGElNOV4JtNZweiI7HJtQOpgJOnac2yOj2mTYMNX9cu469Cww6XRGA9uGEZ3mT1NwIvz
FJ/gIm7R57IsVFEtZ3bv1CGYPqnQhK9qoTyKrA0vhhjBqU1QMQqnplWVMzv0Rpxg5s59x0UOP2r9
2gOqSNeg3bjTuu5ZK7L5YRC2cyZMyNvidaklt4JrFQwHyE0q81UqtFi4Io4ub7wd7PSyIgr7ThPo
184Q6TttmrUzPYeTLFOuB/2DlgNFAlT1460HW1URXAfWqw3htx2jbb03Yp+Gl7Z1nL71CR84rY4g
/7NqOqcScJJIvCxPGUtGRu/hRYTiVeztjSXtgxhEW21N2Y1Wa4O6by1nurFLOFEbp8z6T53ZmcbN
+x/Wm9tMhQmGQs7N1tCNRctGjJI5cVDJ+y2lrXPVdrbYWnnWbIfUOTcVeOOII20jOHVEKjQR1rpT
Qwu0cbG0YVfVdRagwmYlv2l5mg/QIqZuM2SN4c+AcX8NyThsqyYOkbxWjfp3OWsp0sBRhWH5EGTd
blAnnFUASmOc5kzO9/c35jS2cRgoFulB8T5OJAPacsBSF5Uz3BkoTKslrbQdFWOpeXCT9eBMLn76
GmQ+wRCRjhAKOZJW+Prq5WPTrQqc2w4L8gENmmj5E6IGQSboIp4Wz6EPPx2rcBfKxJWRxerr0qoM
v/oFN0wmeQKGKY3d6XfWLYviObyh8uPLoUVNnU8PWgfzsLp+O4OpOt6n/a6t4nS/MGH7pobgrQMR
Jh+zl5QxFKodjQXqRR6QU3a8lYDoZmdWs3kXRX37Wwx4M2SInZ1pnZwm4atlVjvYGmMzWvEy7wbw
UNvW7qInrcErmuJGiOdab23lRtNLDVizMvTfQIjq2wIM7q5MW32vGnHxpcaW9pzEysmxJbnChkDu
NW1xWqPHT59R5uklWYKvBW0Ej5iqoIxQ5ZopOHfvn6GTM0t7H6Yc9SrtadSNVhEzRI0LBazG9Mt4
6O/Alhm7MAf+pc51UePH3U9nrsc3FpScV0awUsuRfvjxs0Vjiq0TElY+Fg3FtcrLf9QduD2OG5k3
UW8r05mL7uROIH+Tim5k3Yw02NnjBSngsq6YE+GjQFN+EnFo3at6qj+HBmyUTQ4+lOacyhjlMuxd
Nb9oY+VcUXWSjcjVUU8hZrpykLs6ZqR6rp6lg/DDIqr/LBhm3qKh0j+pbYdpSzol4bbtVQuyhqjP
HPHTo8ReIhT0wrjjQ1rlXHY09kZgzcJntCK5TSY0YIRJ+kOYI3V05jCd3H88J7rB6CvR/mAstjq3
lY50ibFU+MlMSrFFGRrCsJo/YzMdb03odRfZqH38W2FyQLxFF4awAWhz9XrdAedum701zTG9SWel
Hbd11tqw3xYxJ2fUht44TFJkSIBRo8g6acBPuquYxtjpPkVsvDXEPF0ttYPRt6ZXX/RqbHw1TLOb
AQLbJlNF+fv9r/UkaeOggEmFisVsg6Rt9fGEyRIsfZVp/mKlOUqvdnBYXORs319lBfNiG0khOKy8
RuZFANtWQQHNKSOHmm74yqQG3+qpGA9tbARPbZ6F1rbrAyWDANbivJ0t5lR5JboZf9F9to0zv+SN
5zXhg0ouiib7W6sfYoJNaCtmZP6UhuZjDersMGRYDLz/vKchSQKOiA5QWMgV1ve21UxOV1CX+VkT
PxsCktFGdXmzIMfz68ABIf/+em88FXeolNBDQJfMc/WZ4I0UDtQmhk+y8DNydLE1Fefc/EYehaPU
mxdHSoC2AMGPXHQV9lqFG2PpWsM3ZjNENRJTdgqw9sIVXbp//3lO9o9GA8xcngWoo9TvPv4Eu6Kh
sIOv6McjmG1MKYEIWYVT3OFT/zlI0mH7/nonj8Z6HEo0HtEfpcpar2eLuLOXjrnDFAVfVfBxW+D/
Rbs1mkY/5xVzEtNYDMlhB9EUyXtbj9wUOzewjkw0fxaFNKfs2q95tgBP1pfokuKMgXy5LN77T/jG
orKFbEixFmYCaw5s3isNjAaeEJBndY1fjXpllba5J7xaO8tt521nQo19f9EV35PRiixd+ewZEDPs
4G0ev0eRpNB09Kq7KsY2128gUQTwHYakbvzC1OPgrkqBTm1I2ZBlD7LF+lmNYz9eh10U3brKMse/
ijHTIh+N9ky9VCc3U/Y4IOHEXEaYXF1Vejb8lQi+q108K4ofzKlenInQK+z+308htf5I4KUM5vpr
TpMM0I7idFfDmKXtQ+fW2qcks+p2M0H9TDZpkCzxJaX48Kkp2r74rHej6Dcg1JPo0SzD4gyucH1l
SDw9Ayk5/wBsBjfzeFeNkNkRGM4Uiz/QN+kmDpZ08UBZokxq2R2axmgV2+WjiCFmbSEbagpM5CXX
z0S509drvtzOyM2/CIVq64iA+NnCKDC5TgJjqkG3l2M7PpVmKfA8oz7Xp91sN51xEbeGJTZFO1gI
lxcYlM1G2HdXo9N0ZrS1eMOB5tEUdtQMkxhXazSv1HPV+Q3iZrpY7DAor+0KDs0mMUNgU1YwzM2v
9w/r+gthgkNVxwdCHAVcpK52NerVdOwQp792W8r6b2oJ9UhUyqjB8hrwhUOlYg5Mf2mWrvj6/tIv
xJrXoVWuTdgG0iS/F37A8RvFIy7si741ruJUMabCK+YJ7qCKaD2II/TexvwhYWgR8VtyGGkbNFay
IfayAFWNdlNDfWTEpiUBom6dFT41Wo0edTuEjunHepTo28Hs0qu8VyfnXixT48FDshQV8b8sV666
oKj/FE5f3itdjt9emrtdc60EsYoeXCDmnGKlSfUvyILm2N/10wRp1S30Tx2MRmWf9QkmPCiHNJfO
/6PsPJobN7o1/Iu6CjlsASaRHGkojSZtUNJ4jJxDA/j194HuxgJVYn0u13hhl0E0uk+f8IYocOtt
ZoDMxiQaGu8WnENs/cxbXNx3TB3HL1KD9r7v0qEOd6GqVuOzFor4ezcEKYlAmrV/hD0r9rlsjUj1
k7Z0/jgxfb5jnjfDP3kw6ZgAmXpreczl9HxfAjQc95YtqlNWmrPz0OWasW/hlNcHQ6aZhpEfLIGF
+U4Oda4suxVPU0tSvbMyc3JPYgHy7+GHqXdp5ZYQL3tjmG6kHesLzWaqrdCMopuyuHOusag5XXpd
6zFWQvmmkhvq6v5gMMW39uSf86GjJfzj8z11fTh5JA9kho2C+fV+Rl+PGR8R6FyXsdH/4w5S+52n
cGL2lKJhhQQ9Uze/qwPIeZ5rhbZvjKKEWYoJoim92SoSzYtMgosnua3DY5rG6rSfQ7QpN0ZSatYP
Gbgx8qeVjO/N0CntQ18bzS1iwltlvjocTDmWDj10CDLVVXKTK5NphahanLWm6pI72SVFpXqKWpWN
x0wyuYs0GcRHt+4XWRonQdYy95vGHmFr2F18aoc0ODPs7DSsRroyAUeDWsgPoMnug5kMUX6MDC2D
BS61LEzv5wmNxxrLFHPbuFi/uDpR/ggwO32CP6vioZgLpfNm02rmdDO2cD+9EUXxeYJtGGiw9Fsj
M71AnWwHDrPmJvat2da6+lv6PrhQoTSxjDMJne/DRU+fsw471z3ZMpd/K7gFewtq789ZNYKviuBr
YXku0Z8Yo8K9cfm8lT/vPwcTLhR8uQyZBkGff/9w157gFOeWc5J5EHARd1BWW59+XfFqR2USPtMf
yOx/YHWrL6HdmfFz22mD9Wo6EpWHGO/jwbeEpr5MatQhTcVwcHrQZWgP6lFN0il5BmAHoNTLHDDx
ox8hTPydQzonpWcGeXgf1JESb9wayorczM2AIJVRp+73UI3cBwdRqZZdTZBD9DxInHsB5rC8D5uw
BNU0NvXrqI5lecuM8m3NV8tCecpxQ7lzQeetlmUGRqXRqzNPYw9JJQbjyyDiXjXrfjsiqtvudLse
9maeQEeLTJH/NASxsvSoUeoZq9i0Tdy/dRNZ2M1GUbxIr4tE/HKbutO8JIeLDLwAU+XMD2MKb9+w
sRt9Ghun7sS2TCAUHkHXk5B7ap5x2ZpOYtR7o1mUWgI5utZvfFNj9UmFeld+Qco9bDd2m7R8QdOZ
dPi3SWzcNboo6qdFelX/ihWrNpw7pqzQX6JxrnypxpO5NXreD7fXSlM3Wu/Mxb4plnmgEQwsK7/L
vuAGm3b3rp0mj0WBw33vjdbE3NBpqzr4USZKsmBCplrSjnNSA4HTQB/gynFyxHNXG/MJI0iY/h63
hHtAeYYfC7EaWj2OsFXzbxynjtwgUI8a+udh8619sf6OYMUw6+F0QcpZVf9xppjd2PfqKavaOGe6
0zgvJKkhQi0tmLw/KsiZyOvUYN4GqTHF2ynSmHmgrJYUmx5qcdh4TTC12pepGVL1oaHXGl2SptOf
Q70qu94L8kaI3yXDMfspjICLnE1F1jq3+hwNP6s2s6M/dQTKqpgbM3C3bt0aLt6d+MomDuioJxdd
9thvyyTfVRGp541i6IPowm+iwgPvuMjYLHfZf2YOs1o5mZO708kSgdMegd/0X3Vh6Dj71aGmnIxm
UIMHd+jj9kvSKTOWvJ9/g+tMDE1Em+x24agA91wdJTnTttetQT31ltKGX9JOCb80Rt8Nvprh0LWd
IGrnp46j3uw+f/K6DuSapk+84D3pbuk0+t+/Ot4JDIv7MjmjvCBR7+xEcRm1TBe+Ylb2jUj6xiZ7
v9UAKWPlgQgcDbvF9fHdQnem0ui0PpyTGuZDQwHkhHp4CGhL09zXZVH+7GtAk/hQywqBttgQJoFQ
CHWXKx1mBJusn1p5qqdk3DtuT4NImcNkuBRVkWl3bFeZo/AAMDi8sUzXH4hdsVhZ0bei97hG4Ctq
6iRRPIhTNsYOTqRlr+SePVdO/liamD6DuBq+qz3x8saDP/g+DHpZqkUaedGze79iqLCXo+iSGE97
BujfZkZx2rPSh0j5eeTA5nCLwnx9Fphh0zMni1pakG/t/v+chXAc+jpK4uTcJW5J50OJpLEZSKGD
r2TTTvzgKIFaeW3XRq99biXt5fMNuZy11RYB5Y2sGK30RSlwlfu0ZmMno9m6pxo9reMYzBa5mp0q
Fyjb5hctC9Au/vyJK9Ia1a4FzoOgzgCXSpqq/f0aYxUIy1JBx2SQqo0WAVzX4RIP+LKchFI29U+c
zOKWHnMT516EB3zno0cSOV/VcMp/WaEaBg7VXztkT/kwZZOnKVNu3RrHf5DeMgsHtwzin5MDMuX9
z1SEBOZkNSEuowG5ozeJIZ3/DLLr78WE54LX5PEMoa7QbS/NouqBvo8b+0XdBepDVFRdEe6ADYvu
bHXMsz1LyyNx7xaZFfvNVDrtQYy6+SoCVaAQ1vMNil1o50N4o7twfZaAZRBVaP0SdRj1vX+PAiXI
uRVphDOyqh4TwFnMMZU4Eoc4ylTE1oTOrbhIcxVIdn7+rd/aru+3F80ZoL4LFWtx8Fx961w3kUnB
A+YkMSH8iuLC8NN0ipYkorYKdMrsSoaEkLlDYgMZniAAr6JJI+ZPtYRBBpPuPKDjPj1NeoNNiEf3
I3+ZjSxvnhPmcPP33gSTv21F7Ja/6nrSD6aVDmHgdTJayvkujBt96+JKrvvjnBeYz9h23W5bCQj5
XKt5X/xpalHFzUOEQlnbbCMxJEXoTUg4CNeXg1XY51G3K/PbMNfdXdGolbFr88jVkBPVeQf0RlF7
k+5UvHBUe6oZ00XtKUxH8VvqSjjiMIZ8TnALD3vVpeHsIFlMmr503MDYv/+wdmJXLeJH9DqsWZF+
ykC12zSayH+EoSMKv+6iWRU7Zq4MiuLSLl6SUjVEf/f5N/5gf2EtTMuWhirdzTXaKE2VaekJhGeH
iJlvoBFQHTjR4hudMq3cz8AJNozrzFvg6g8eTA+cPQ2qC9+6dcnbuJJyJCymE9CGPiWNj+tdMyDR
I1zRCI+OX4LDE0a+n7/vB/UJXA3qE7r8qHXSTFmte5STyQ7BfHLisbZtv0kGq9lNNnHXKzNn+KuM
VRJ4qL2o7jEwnPlL0xVFB+5MGsKzeqM66jJOnFOC2tN2INOzl7aeGuwYjMSxPysuHh6YESvVj8Xq
B/nbNp/aLySvqnMIaEdMJwTvE+s0THBOXzDsLst7Yfej/jjXRvoyjEhWwbyVoeWbgZg0ue2dKJbW
pjXSoBg2syVvgaXfLqr3J92GnEdSyz0GuE5b7cZOy4WtF4p7Mjm46h08WLvZ6F1aTI91URbfObGk
CXkSut+oDcpfqFYMzsjcK5lbm5atGRX7okjEP2Dk85vjoSXOvP91hCCdOQk4G+rZtbVROzTCjAIn
O49ZPweAmZJKRneGGlNnuHPq2PtQxV9FRmB4n7VqRAbIi5U4BjQ8qn30zc3pRG9sI4iNFySEm9i4
sauuNzP9X9IdBJ6h63OO3m+qbgFaIdhenQdTJkfFSYJ60zT0WMI7pKaSaR9aed7uDYkgfHMjT7zO
AZaSEjGIRc0EcenVDSGnbk6HISzPqmidf1Mjk560m/jQoHrYeqpVxcaNNOu6442CCC1dknCHOS8s
9vevq9lJpSX4dJ7N0UrIw7Mgtg5uIJ19ExcXFS2Gf1MbIn2lJ4gKN9LBelu65UXJKr26EcDeusjv
NgdLTi+PRBnVAiZQqy5zGo5OBX6tOyfzIKbY14ZKGTa02xa0/WSOqvHVVCrrode7UPhtlZvZpZ/r
wQi9OJ/ELDwJ1jtCaEppY+epLuVgIIPtBJ14bjNhBBeikIju2jmbq8OITXH0Fc242rqVNltXX5Ig
zOgMmSWE/5Ys9v2yZpMb5TrwjnNYOGnyO9H1qHi0ImQIt0PiakfDnuLyX3MiXh4xSAVAglpqLL8z
ukl3MWp1LafBUuvUhy+PKDc0Mpn7xFT7V6DaefEEPa14VOKJQJ9lc/A7SAfEtOqSC25TVrnzHNtU
N2BccTNBU84I7D1AvSxBUaSqYyPbiMQw5NEs01j3RRSMOsphiaOKbtMBEM4PQR/kzm6Wmhn+tmBw
DUiJolewTUu1HBDYiihvZ62F/4SESZ/fh2amoyFXusbvQKKpcexGzWofRTYC/U4LC0eQqEGLaQS8
Ex86s4mbPUZHlnLXsy9rT5VG13nYM8fuFgaX1O4s9LyCQzSqNRLUi2pk5FeDjV5e587zCwIKJl03
bD2rEKhj02hIy1qpk6deK51M/LDcsYs2ItKb1rxxaq5iBLiIpYwjc2bQjSDN+6/LhN0ym7AIz8Iq
1P41MgfHB5Qh9WMs8TJ1e8TjQpgQt3xTPzggCLa8DZtt2stXkkddVDEPcazwjEKetH1gmOO5Y1HQ
U6S5JH67jYjbY1yrlX1o+lgr/YmA8mrKwvqF8EDawFYbU3f6pcSKMnQbhgPabHkyLov+LrVErx9D
Q83i2euyKXuNuEhu2TKu3ImoOmx1gdWRKYAIY1q4Sue1MZ31XCuSsytog+zVZLI3MDqNe8wxgjNz
G03znNwKaGZlMtvntFIi30hU3cPb2t60WWApN9oQ11GQ30QOB4SZsLPgbd5/0JAKr2uyPD+z81GE
g1JgwNxQcYY7t4tfuJ876HPMJeOIXRvWzWthB+6vqU+znKwdn4rvn6c21+GDPA7u5IIFpRZ1VhdB
2NnkMnAszqQSiFfV/ZRvurprpE9hgrZlG9wY8K2MTpavYkPUNGFQQrVifrEKvRlpQ5aiXXbG4qyK
Oq+rTTGfW6mkW9pxhu7TwoxT8ioja6LBn3rJMmycbLLAJeehqIevamxaxYmUOzSUjRrgM7bXDRoX
EvBqOOe3nH2Xb/LuskBt4U39ir4EDfI1R3JyUmZ2vTTP9mgUxx6J+icn66bG06yyf8pbxqYew3Dx
UAyRfWO5rssphnjwXJhWkGKBm10t14SEDX6Zrn5m0zhFeidatfreGUqJyyYcHMfedbYeoURcVFOc
a1szbhMETsepcYKTnaiD47V8jt7jvlUUL6pd9zWCw11+qTKZNhdDSdppX2pThikbCtua3yiOuMh6
GGk4I7SqR74jkEBNt2jZxtOTogjD+YPGdfrXSNGz3KRaPKDklOtT5GvM1L/F1YQv6TTFpr0NDLtP
NmXkdO6pUEYUS3YIHUA7RR+XqaNfGlptJhtijVA3kwLC7Rcmgc1ZJtiDSg8VxUTvfewmaJrpaub4
n2//q34Z0YHIABQa3zSq5TWTiCkgrdlaKY5jM5SmVyEApnjqbCt7cyr6RyeO5y+J2Sgch6o9TWaf
72RglwelKsWGoI0EkNGoR0ONnMcE6XQPSQDModzF+fTzn7q+CmhR8ddSgJCvkdCuroIoiKJk0PPm
WM+KeXDwRPqnpNl9mGohtkhJlA9ZKm5Ehw+eie4dwD96tsvzV8+khVDKoBXymNWDcojHavADRSt8
6K/ygHy17cW6PdzY8uuGHLEBYwQISORndIvXuNIqqXBYc+r+UBhz/s20AxsNe4YHndcqdPRv7IB1
AHx7GrEI9CFdYYTD3gdku3MFEz2lP1QVBYBrF7Hi9XVrV5tJHSM2qDvozv/6KRdNNDokqDWz64DK
vX9mqA2yrstiOPSZa/6ACQm7s3LCtLg3sH1HBVg02Te8SeZbMKGPlpbbkFINxAmwrlUODunTDQJT
7Q9l1zYbW5rlvHPSNm49EBX2rW7F1dLSjGW0CgYRtWh0apZ//59GZwNHMS6oe+9yA/ATSjnJ1iUN
2AWt/dpUpPqfH5C3tsN/4zTwO/DBb6I4C7/gCkObu5ivFbN1aNQkyex9X09hjzdIgfnj1zpRDenb
/WzND1Y8VccmFZV1Rvk3qb7WeUPNXc9q+BswvhZvmlyIgvavDngkcYntG81KzF+OmikvNRENotVk
0K1CJTr5VgC8StGOgDJ9iB38LOUUgc5LC20sz0XjWvLgxlkePbtwHsxoV3TBVGtbNpwR/InD3FRf
IsbCBI9Ilt0s/Vrpu+xPQwtqyr06NIdykydmHW0y5tOZVxRx0Pl1n/d/tAAx7JMiIEDuIlLv8EdK
ydvftWVabeoCMZu7Lu9Qq4UnBRQU3V9VO0ty4W3hAIr0m1pHtVGT9lDWgB90lSKoiDTjWExh0YMT
GYbmGwK+6S2M6Ad7g/YgHGduVPQIjdW1JlSDcijJorupDNX5mxYlqlemufJXjs3c32dTqt046Fd7
n7E2Pd3FuYN8xlxzyd0Y4W7LzOK7tFGzextlVmCwMF5/IwsV3yLOrlMGtuL/jzFgdCysotUJz8uy
o4cwgfYRoDPoK9A6BKw/bpwgpSIKm2pbtI5C7SWgT904B6t0hWcDNlpcEYDkUWevBhpmjEZ4nvQm
h3wMQGEgjxaqlf7FmLXhz+ePWv5XqxO3yNEBecXgCIrqKnuEGT9TrzXWgUpCerVWopY+IhP2vxIt
eCVQooTMt9QRoOP7SKK6YBuBnDgHvJqF8WNQBiSt88ZQ+lsR8urGQ90NjhKiIjoBUnVXETJGQrdn
vOocerQAHpjFImQYOioQ/KKaUXHPmJ1hdprdmMms9gu6iWTgHAfglHALnfV4UqVs75th1C8VNijb
LM0t39JrxfEaXa8OOV4MhUcxY/8risg4fP4R1xn528MXJVLkksFSX7ErDDNz07YNtAsel3G7BduQ
BrXfOvPQ3CGpnelPLQyp/WhXuvKlF2bxxcWpHXA1+KRTGM0OvGsTNwz66MLMvyTtIB/StHC0G8XT
Kma8/U6XMRIFKQB++larXYAlYFDhHn9pJlv5rhUBhJ60HXufYJ0Vm8Zp4qfPl+b6s9DhZhS0XNJw
7t3VE2nFKSAfGu0CMXsOH/piap8jTWTTZrQHtTumgaL+UvMpCu90uzW+f/70JQb+53Txvv9P6eXP
pcm+7phN3aCjeKFplx6ayrYdVfOPHZiDLwrFOIg6dzbzuNDBM4b2rbDmG/viernp6dJfpoyG/0/v
+/1y85ZGCBhTv4QQe7dDWaWA5HLt2c0AbfmVY3Tz9vMXXoXotxfmD8RfqBIRWFwd8yzRejcQpXEJ
4hAd+dQ2hmdRJvQfkBTQvn7+sNVJ//+HESo1VFOWvGF5/f9kJ9M0K1qLleulm2gT3492J/5FPDTg
pofT/GVS0ogcDJGKzx/70TvScORvLDQZfK7ekSVNBKxl68LIIn0VAlSETz/HPhqSwvjGVfDRO4Ls
BYIOcwoyyCqaaUg9yg4Y3IWxEdltMgpxsYZAedDSCbhepHTGpmz78cb8cU3NeFtbEII8kIqK1Hp1
/WlRbDVaGRiXKpwxvp2MKPWavrcrH3nocVMUyNC2CsgbJRExmBQz3Nq9q/36fKk//hnQxaHjcw9f
yY6Isu26UdjGZdCFelZGPd1ZQho5I8JCnNQuso5WMlV/pih27kEtBYeyj/UbUWvd8lkWAyzGIuDA
MQUnv1oMy6y7suaG4yO0fX0Hhq8c99Wgh8BwsK/gUgGh9XVOcSXe0iWNGE9IOS8BJcoOaWTUtxju
HxxsKMDc1wyJDcDJqx9kNEaRpU1qXOo8BRnWxNGuK6W2xSgkPXdB1dxYgestv2gfI2QKCgZ26xr+
FCXKgnzsg69zjQWT1zZ59QMZKNwb6VHcsqm9DppkIpwvtA7B1xvrm9QN0khUWpVeUF4qIDI3ybzY
U0Dw1S0R5dvaiQd7A8Ot/oWAYPbTVQZziP/nc8dsiGpk0WNg2LHu8nV0GUVpTrgy9G3+yu/p/URK
vfHTMndmTGRC7YQ/wXQjxb36sMRpdjsWUtTOiyry+5CmcikNoWz1R4AUI1L4rYqNprwz1a6CU87c
+8ZrXj/PZF8Dp2J7g29dN1hLJUexL9aCS4nVfHDX6X3xzahAm+2kG7Ydlinj/L8NrkCz80gWdOmB
EEHXiXUxlxhXJY57ac2u6u9K14z3dWa7xaYyi1HulRmp7RvLum4kvz0Uu2gQz0yBFzHz9+saYW3u
ZmhsPWYqYvTgmJWi+Zl2szN/G9vRSDYYp7vtUavd7AsNBHXaTm44FX6uKPl4hzMzQlGDtCJx42Bd
7XWDSoa2IAati97mOj1xo8ms4qp0L7nd9c9pI/OfthE5vcdQqjUehjqlWmXAmV2KIUdyKbfjG0qG
H+wAiwqO8SoK50woVgnSoOZ1qU9T+DgkdIm0MNZ+BWVc+k7XhKmfqll4a2p6lZLxzlhuwxl7M0tb
45RxRhHZojZ1GYJ6FqdSz/K7rHIcTvPo9ri2zZWxieI8QgObvEq/sReuYhk6w+TnbD5my5T0q9iZ
qSg+j3EdP0aAfpKdTO1s31ZpGO1NZkg3ztf1u6L3s7znguOBZbW6vge9iwvMpdLHRIjuDucq5dts
1vrv0DB/YrmS7DK3BLAe02ysbzz6+u5cvikyFeRhQIiM9bP1srVDGxLwY9JG5vegmI29OpXKXSdF
88uKzPIJ67/Y7wJIYEiex/+ORqjdOOwfHDwLnhfdMqQBSCbWvO/CGkQpYf1c9HYMwd1Uetc94T4s
zAcGAsPMLK8ke0EVSTK1l6MIDoYo0tFTa5lgMKxF2rmR2jzf2PZvNfS71BzBPQZE6CcwW6M7v9oG
RVdqGMmlLlkcV/u2U4VZb8qmsgcva5Qp3sTCmYJ9FYXY7ThWG9d+h+TvFu2sMDw4lZib/ZjIIEEo
3UmsHYK8+Q9lYph1hNIjDLrjk3FJE0YCu952x39pRA9fu2ww5kdZEwJ9ZlN1hZ5al7zeyJoW/N/6
3bARRiAE9wSusVW0S5J0Vu1u4IRZjmi2cajbPvIDSyfJ7rBcgZu+Z0Be+Ys47ymbNAgcdpOebWXI
b5y2q/yVZeaHgByEh8rfqxKk59qxLWSKL2C5TCbFeKF9Dy21sbetIsPByx0H3FZoNcnT54vwwYO5
1OhQQYWjFlk3HCwrYEJFCLq4CHGgcAiL4yejgHTYo5Q2+no6D9+iMLrJwb8OL2RkaAwvohJItq6b
VAQCPamyMXzsOlPN0TdQa4Q5nFr1THVMbjTarzNTA/IQ2sm0OSjysBR4f685FSilQU3Dxz7Lwr/A
c9p03w2J3j1IIV1zO1mtymApsUA05sBRy6euSkS10dW01jetUosb5+qjqEO5slxnb2iG9bkSYdgZ
9WBFj7Es7OeK2/y+LzEnQcQwQiMGi1N0JtPxDgftAL6MGEagd1G3//zrvxmTrI6AxYXG/cA5WPTv
3i8M+NxxaLvQvUjRF9WdgdiC45VBqqVIkNvuvM3jEo82N06b1gdzb/4MzbaoNpWRJf1hLEURPAf6
1AWeMLLp7wjaGnswt7YftD7Kv0KSinIvo41V+3gLFU+TpF/nO/Rou3vhWFOMv1kefpnDKPtr9yQe
NLsL/dy4/TjswlRP4idHifvIB77hdH5oiomHO2m58JBQUjiqapNtzR4k5C6qBHaeQQ3kYm+Wndj3
mdNm0F4M1z5MyPa5m7jJyvhPgmAirfPeQOU5WQQF24F972lx2zo7dmwbeQuoEuiOKxPFI78tvoIT
H6ZzB2tO4v0qovqoqLOiv+hmZkzHtkN7YDu6o6VuhsgpAQnG9fxglNxh6AmqUHfSJH7+/OOtZX/I
1ggVwL6AfhG9rLWc09CXmanhznHp0Nb6ZypkPe8jR+ATBzI+NvyyzCXkkQm+oJe3Tt6/alxlIUaJ
bp7t0rZrBq8Z6u7eKFTMlgan7P80WEzFfoqMZHUjxL3NXFZ7bcEBqNT81Av85Pd7LS5GKB2hKy7R
XOTDBtImZKMyDCaFZ5tRdBo0RPgewq5VnL0AXdXgWyepZNo8GAyvmsKBoqqR+oDL4NgrSEJqVs9o
qV38OaWuvs6Bwj7QM6V6UWWSPtm5khjbKp6VcaN2FiY4cJHzB7OS1rQVoF14cJvDaSuHUavZ5UNq
8A8Uue+ymvXyqmiY6m0HguHW+V8ymvViQACmRgRtudz97xdDoSGjVLEbXBhl68oLF52UiQe/MQoZ
UU2V8bNgOIabm5wK5R4esHt0Y0WUR/hQijT9YOiqY0nX51YNe53oAttY1BconKE+mivQvNXZRmlN
evGYMkFvHvQG2aQE1kp8D+TYRI4lb2/cw9dPpBtL221RaFuGWctS/ac/FY16V5Wpmz/CqtIUj0EP
CU1uD40XthMjpvIWuPajBxLzCHdMJ+lFL//+Pw8ENMU0IWirx9ySzoEbcDGO7hkz4xPeqHulDar2
8PlZvb5maaWDp+Ue/6jznIX4ds5qXz0OsWzxH83tX22mz6rf50Xi632e1l7DcOvGY6/rJvKbZexE
1w/tkHVagW4TShaxXTxKF0XVe1xkhtJP3LH+xzTodjPBcGZ3G8tl8jubAhlez9T65paH+AcLzomn
emMEg42uu9pTg43efkMG85hrc+q3LZg34mH0ywJp5i1aGDfS6Q+eB+eVUQ14qEW3aZW0dmMohdEX
zWOZu9Ee0ebfbgHCC3JSu8ciNXr8/ON+cJnzauh9s21wDkFO8/2GQhe3kNOk149BmqASkUwRlBqn
U4uAJFmfdg35RrQlx1G100A/mUtpKLP4EZ5Ul94olT96d/g9hMc3vNNaFliJ9LRy6qF5DINA7kNt
rs56quoIGwblQw7u96Yv+QdPZFuTQ3KKUU9Zvz0TKwMlgx4wZmy05SaIFPOVBtnoHubKppeeNH3j
eFMb8mj8OGGTUzOXDwoaIQWSVrrscJmtHdO3lELonlWqNsT0UXM90RkpJXatG9WmDQul8JV+Bh7R
E0YiGF+9/ksfynTYRY0Cr1Ai3TiBwsSm76s72saNC+yDM7wgJxi4AyPmOC0p7X/CBt6uQh+tLnus
mz77piCpvoPNDCsg0eURTeL0jnvv7sbWur4nGIcsFBNSReRO1i3FHG510QQzzuy5UjzyOUEzaKP+
u5aNtrdQmv/BRLnbRW7PSofovx1rVcWZPgDJlOO3ok7/89liSqS5y+TCAVG8NmecXFQcWzDHj2Gs
poXXTJa5zes4GIGYOtq5Sns8QT9fhOsNtrSTodowwABavSbaIOQg0wRH2McM9orw+jLsfRZheo4T
dDsgdzbjjdTqujrhiWgtcZBgvyGp+P5TS0QQAb7xxDSY519R3Bl+Ns+x5TV1MWw/fzt4Ffzf3uUC
Jr1y6j/uP8IW7/n+aYGZ1iR5kUuUtuf+JTI6tD7g4oMtfqUN044t3sERaMm67DAuQf8pRZYtjPrQ
eOZkZ+7PTtdFq3icqHo6SbiOzaUI2iQ7mCUmy385b631NR6SwdmUKWC6l05DCIjUeAaZlsyl1Rxg
u4fHUUmaBMBoR76FE9J4h+atNL6FnR4a98JShtSrTChsLAQivPoLDSooEccRrVzy/IH2XbYBYCWm
o+hL7YsW5q3Z+4hWKrpXGWaPbas+udqzoEbjIsCZ4Bs17jDjm2iouW/merArdTDxHvTOPvVEEtg/
7EEf7peEPj00YFN2phyjblMndH43kvOY+SNEZ8cLhTJGky9do1CeIX92ipeScgY+OmDzxRE17jmZ
6Q6vkSESLALNUnnIO6k8qaOpTpZnFsYQ3CVJWQVnKwodMLOxal5yJ2gLz9Yy9YeJqe8EIlwNviYl
TsKbHL58g2t3p/0lHzX17wXHsDyVoWnEHpS6+nWOqual6Wmf7XtFbU+cZ4GgDBoSs5em5RR/a0oG
rrrss58N7mKX2AjryWeOFDzmKQ0p26zS1M8H2nSbEiW1U5FBXvbjerQfrT7UvwehHL5hlxz8GVJX
zTy670V+N2hh+LMCnfeX1qQabO2uq8MnePWz7ucpdYCXIeaA7nU2d9l9oQ+BvE8UWb4igUMVNakJ
7d9ad6PGE1mbOQh7aFO4n+gXVpvYbZVuX6dF+zpDGHFOkRqh0ohslhZ71hi70Y4iMTS+OHPQuRdw
CHHkCSW3To42yWdkAMpkBy+7OJGmOa7fWE5dcyvgy+NP8VRfrLnoui00pRB14MSqKoqzJQDYroBQ
o6By8xtJ6vKlrzSZ3vNS0WaeBqffzqDoj4Ccc80zpNLLp8mBMreZ53Yat02Q1n+rIDBa0j1Fzn4Z
2H323DM91J7rsNRH3xha1f4WoIr7Kg3K2yfIueNwcpQUT2dkhINoH+VhjAkESgzNJqjLaUaPPkcg
A3aB2bHNmba9NB3jELDkqpJvE0FGxfHCY8GL4w5X+p5xe7lLxkilFnMrZPtjWnCKnyh1FMGlHNSf
Q9Hl8pda1Yb2EI5T0j/pLP9POjjl8GpEtishYbmtVt5FYSbPyqA25e9QAtO9MIqdR8wZm0puRTi0
9p++DRP5bxvFhnXfujSOdzlSB5NXWU53LJXYHb2FvaHzierxxUxb96EygsY8pWGjjBBYBhh3UxPh
1CAnSdW0CbQ4uJ8BzORH/sNs242yHrHkmzPakxm5kvAmSa5wcAIqzu+5mUb+zHSsu8vmWpJrdt00
o8iHpK1nhvls/x9n59XjNpK27V9EgDmcUhLVLXVuedz2CeHIYi7m8Ovfi70Hn0UZLfgbDGYHuwuX
SFY99YQ7bKfZrJyXrkmjku+bNhhJ52rTb9q6Gh7reZ61W8ofZW/3ieXtoaCCSWsj28j8uJviPii8
Ns2PepVNQ2AgbhHd2rgXzqfelF79wPOG5ackSUaqSdRw20et0u0ns20jbWfmbf6rVTxNXLkqLxKG
RX2NyA2ogbE7Q/DzuG7QLpGpOkwAa3TrOUzdOIUqEoZbGHbtcDBnOFr7MAvTa4CGi+trEQNG9xEX
CvC+iLaeLwwILXJ7CrwXOyuUn1jonVpaFvFW10I0iD6+vi4uZwthWMpEpn9L/WauC1mzGxeeiotW
RV8GpZzz70gRGpUfTpb1orf1dCXBvcy2GUhgiL08Gex5QBTnTzfTWUI/TBevhTW4O7wk1Id4LIuf
UES0B61uxoNqIwerzVY/bZCjCit/7M23jx97XVkx5EaFfhFkXP6Gqnn+I2KmnDnUofxVn4xS9w3J
FEzryvi7UmZJgGgtpdScWfV4D8WgA96Ud/88koLMgLofvWtIZt4FrS4vAX9iTZe9QsytwkBN9PGX
knVMKdKai/cgGApcqScvG6kWQqIkpDwxBS31zvlja4pEaIso8dIY6ERnVlhsE6eKMOWuyA08qcmH
oZCpu52arPkuS4jB9LAmUGUmzd5/zQs5X5AUXGodklHYduc/Bt00OoZ6Mb7gxm5tpkRrNwgctCg5
WK3z7LXKNbr5X84VM0DqO7BCoArWOF8Q09iodcb0YqH17A+VsG5yIx3+m9oyvMbRXwePZYMx4Kcd
guInKlSrGtZOXKyb3ah87axaj7ae0XobR6ui9NFzkvZOdHX9xAAy//Xxvl6O65+5KMvi/cfUcbH/
YCqy/Kw/ihwxSMThal2+uvDFwkesx9lPHMTm84wj+15GfRlt84J6695wu/zzx6uvX/Cy+iLJy8EG
/sbM93x1sruwlzJrX2kC4fiaF6XzjApZf2s3OAFfCSTryIX/Gy0uoKNk5CZVxSrJxzI7MWz4T6/6
0GJkSm9K+OAWMYxkjqZ/NyMpxJUlL8ZpjPIpy7Hhg5aJhOq6BwrKciiBQFenXDF0Dseiz2X4OTz8
hLSsyqMb0JGD9l+pjuTq5POztwUwY3wvI53RZ+1G2rRBNstBQEfAN/OjMXGTAKytfmcZoc0Fa0RK
sxE5anFU2L0XIINVyQ3SXVn0yoWk4ucSyjzyM6To7NePv9/lpuXx0L2hdFqQx2tGQ5eE8UA1056w
o85fFrTiXU2FcErbcdooY2MfxzgVvz9e9ALWyYLMkBbaOv0e1ClWV1DeRa6c3aI85aqHTlJeI3S1
6Zw4OkZW51i3wsrAI8NZh6M91ZZzcDXZ38hGqY29MSi9hAfcTXJPQTveeBN5zo0+Ke348vHvXK77
86O1+LUTqshvUUlct+tjC0hMWjX661QXEotNuiXtHjXsf8R/Q3RmHY/XShVOs3HtW6K1WOaidau/
9lWTTEExOz8tMGfxRutVxhz//lCEQ56HIpbjuz6xeSrNBpG1VwXX4S0jtkLcOrNRTVdunsvIsKzx
/9ZZ1ciA2JNsUEP9lWqgciGrgETwEUqZwi1zH6BkHz/W35bDBnhRdV64OevxnBxrR47ubLzGzL9J
2mR8tKw4+6GKtLjWHb3cF7S+wZYvkZcl1wCEOClaR8Q6tUaYDl8GRYa239PX/PSvj0Rff6HhLOcT
NsLqQqkqFaVXpsinaKy0kmSlnbk4mbZt4qTWv3+82MU1siiyLLI/jHbRi3ZWsdVGoVRzqzQ+GWXa
1VuRF953Sr/8zXI7c7oDJxafrDiRv2foWNec+y6i0LI4EEToxMx9ubHPbxHgAgbWEpM4UTfFBXQE
5HNh+Lmen4RRFu5bmRa3WmjPt//+0GgMkAMDh1s4r+frwoiBkwjN9CTaOmSY41XmrnC66DQnszyV
yPnSnehUO/ZNq7L/+ToDwkAjBcwYqnegblerOzMgFkNW8KkS2qXGkMJeGwvlm9lU8rYTzbWu3MUR
WdYjuWbTAu9F8Oj8aUF3hiIHWHjCEdxVDmLQchmMXZiBn0EZw9t+/HIvTgnaYgv4apGw0hGEWQUa
3a4dneSrP8111Ob0TnLzpzfLa/YE7/3xsyiNOuSCWCa1hCWJkef5Y5mmyLhp8+nkxjRIvuaAaZHd
rdwo2SZ1393bGb20G72zvXBnMLqiyzrYVVXtC8ubDpkTW5mf2UMz34Sx1aLKakmUUNIehRRB3TvV
86Gyq6w+ua6QN6Wq4pgJIrvLN2k/Z7GPyA11vd8W1PTtHoo+YgKJLOxPZVcn30TcINPw8Zu9+JCI
qnJjoF/PlIhZ+Cow1ORyTov4wAkLKAc8xui8aZMr9pXdXVPjuFwKZj8NVewB4PgjwHz+codZj6Di
ifpke6I9CZF6+maIm5duBDYbfPxYl7kWcgDLZJwdCr6LZvX5YiBuY4pHvT51CxltH45NduMMSPpv
kDpp69+e2ibNgnCZrb0wOvkK5n+mcz7jlrDB6iNH7KGYZ1Fs1cZRnic1r/SNUzUjsIE+wngRl7z5
RxK5zCIau9N/W+RrN0wPJhkoLfpA6EaLpnqsYNjkVxAtF/HVoPmFGs5CnCBRXkuqcMTrNLbz7qQ5
TY+0Xy2jPT+pexr1uvw86Y7cmUY+7hP6zle2y/Lazg8IXw8eMSeRHvlFjq55eRWF1dSdpKCbh6qg
ZHRujrnZbepYrZp9LqI5vrLoRUhfTiPjQ6hD4GWASp1/y65yuSThLJ9wcerGvcJME1SKTFpjS7o2
PBQJVuxZk/7zVcK6DBBRViAbgI6z2rB1bUVxbNT9STeaBAmHtFEPwphvXRg6X3oq5JjcUb/WU7k4
Jkt2CFedga3qkMGtkp1ejHXSom50Kjq6mhj4AeTwvV7J8iAcnEzuPj4pF1U9U0sH+AhKeVwehPXV
U4I2AtdWTOITHj/uMa4YRmtiSO7o9d3Hdbm3zVh7XOROH2jVWTcdj/xQ1UNz5SOvOzswF5bTuoQj
Zymx15lQq0gGIAXi/hodjCdNV2r4MEa9Rf0i9hOhqLsyn0e/18wy6NTSOtSQO/8t83v/DYuaOAUw
dApyiPOdphYDIpG2xM0gF9auUvv+rrFmYroIr3lsr66096XAgEHzWpqE8LzOl5KdogM4wJJaD730
fhin6DgniLF8/HVXR+d/qwBdh5yxwHjXm0kZvQJcJiYlVSnMQMRAMdOkFoGixuYR5SXzGJK3XAm+
qx38vijkProkwDrhJqySA7tz5thx+ZKMYQE5ZEV20Bk2+daUXxM8XcWj/y0FhgacA2eG03L+FqGA
ql6D6y7uTIm6rRT0RjUnabYxojx3Cp3X7b+/T5IsYsHSJbng0RtMBAHTqVpQl6n+qLfgkrOCCcuQ
jt7GCMvR7+w0+f95n2BwaZZxLrArOX/IXJ/spJo8zLZdFQmiNq196HneTmUweGWpv7xP0Jek0DRz
F9WSVaI1VfGoQ9TBwSdTptKXGSY+PthK78vswKKKLKe+cpn9ZYeyIstRAIF/Xnd9UP6cF6ivHgxR
NG7hjc17sntnn1uivtMn8XVCX+zf6sll17AtWQs78QXXvzrmwqlm+11jVRmzaGP3JhB3ByUuO0GJ
7OMNs7qr35cCqkefhQi78CvPv51UR1NPvVANjBHrjhTxnW0xRuXWkFm9iWU+BzBQ5Q64xj9bRPOQ
xFHSc2ALi9Xt+cpm7U5F3OVLrwHtn3pCeb0xSyzFPGZAHz/k33YNPDjYQCR4FF+rCxoB3dY2UnwB
EhmpgVuN8ybp+vxRJwPydaW9Zuv5lwADVdNGFpyUABeP1YFI7bCNOlq+QbRsHBv1mEW3Kr8R5vTz
4yf760qMGbiPuZi4Hc9fYqJUqaOmBQ8lpkL/OUx5Zz9rilA1f9Kj+e3j1S7fIzfwYmZBMCPIrDVr
57nWjdQjUEuq60AxvXQXY5K2b6Y4O6gMa6/c/ZdPB1CKWEYeSGyhYj5/una05azohRl0wHZuzMzW
AqHP1VfbDf8VJsVBWNZ6ByZx0um8nq/V2XZBUtmZgQ3D2mo3NrlM1vhR7NTVvh+BcQZW2w7FA5xK
6ruNaFqyPFkbJQbXUKXC6ErBfhl4mFzRX/ccgCwGtNHzHyT7ua1KcKCBC1jKqnxuxDT6PtrIsWyt
qY/yHd6xi4lIH6fXkD1/+dBL1UXhDAReBUlzvralOVIbw94C5YzyEVeIqx8QpHCDqSkZNdujuJJd
XYah9whLXx+CzeIqdL4gCmQDKUgBzQLNjIDEMn4L3b64xQ1T3SWV0tyDvgj9ASH6K/H9Qj8T4CM6
pkDXF/AvOfzqWYUDgrboRjXQhVRDJr58/L7Kx02Sd/Lb3BvjMS8yQNJWYcNeHdXnqpflvpzH4WQ6
1bgDPKm//OtBI6+HEkrDjbCFesv56+hnURoxWLMA5xxxtPSm26F1WxxFWc4P0nKf/3059MfAvQHz
QYtxOYd/zFXomHPNIbgdKK7bvVZ6huxH4vYpvWfwL7sqM73syr1zebQ9blWgvMhRk0uvs3o+piu1
KTICIxVFAwK8nEu/EXYZ9OgfzFfSovdO7x91IafbA4UODJAJACFZXV02Mxx7y4xQLW+auN6aLq0Z
u+n0l7Gdiy3zm3ZrzamzifMMoqhQ3zzUcTb5iH84IKXyyrMvSd/6xxDRVMI2KSgt3PPXjVWLNnZa
rWMwnLf7rPWmdIOvjiivHKrLUwx8mF2NqRttVbia5+uojd73mcDPMaZ8Yv4A7xBDpvyYl72CwqL7
/eNd9JfHwruE4nAxfKVPtTpITWoXkUBLNYCaR1cVcO+DK0r16eNV/rJxeBquBPDfiAasbQ2l24JO
wr42YJRtntpRIMnnpcNw7Iqq0/2PF7uMwYt8C412phXwDd/dnf44GFOVTpaqhThiNkJ8E4pnfaO1
Gs23GKAqzY57Ar3fuDbTa3yEvzzlwmwkKBF+YT+tbqMW6teSrS0l0dwdLWHWsa/AW980k6J++vgh
/7JNWAvpQdKxJdNdbUdXwxRvNHFwtMDJHQTBcpsY0vTBjYidcNJripB/XW8BFPIZOfzrW71x7dHt
HJubNp3Dmyxxs4NDsnJLS97c0oe/Zgz51/Wo2xclBMrZNQ2clLa2YS2YgZEn9s7TJy0o09BB2IJC
bGIsee1GWT7O2fl+FzqA+A0EgnbwWlXJSCdhuJVrBlVN6yJALMV5VZCsrvwqrJud6jaO5idOjYyt
IptObJ2s8fa4Ew07tcBkAWeIayHnYj/xk5jsEnDZVZAJ1/GvqIzaUqQVFJR/R371tCvGvAoyZ/pH
jDdhFgVcyKrMOjmi1KHnUUck9Rwv2psBVuPyIZJ0xMQ8ih39TLnrmZZeYatchB3WQ2NgseUEhAva
5Hw9bKwQK0HLI2j12lV8xikFZmkTlJorweDiHRIFqJFgZsDHXYaY5wulZk5m2Kf6nqOZBC2M8/3k
1fqOSP754xN58UiQfYk7fCgEdixC9/lKo6s0+GKxCQxtiF7ZNNbBSvVrCLDLVfijF40lAgzNwHWC
SVtNL+ATWnutVIx8IT3oeuSHYzY216T2Ll8dYZEq3OZCojO8dp6Yjcxsx7J19+EUpT9wVLZvwgKy
nAYC7R/lEAjWi38JIAZWArCxPn2Zo9VWaVQuasMmhskq2vyhrRh3odEeM1UJr6isXL7FxcmGQE2t
R+a63hV92qWpXUt3b9qgOLF8m49hZSo3H++IdxLonzGFepJcgfk8STlMyPfu5B83UW87E+ZMbbmF
E6rZvgGzsKhvG4jX9tZLpA4Nt+8sZ7jnhPBKdW0qwj3O4AKNYkyP8WPwMCzjDmnwLBvqIms3GWxe
A4xGM9WBVkTa1wpLh18CAcbXAcjCIwMZ48nCCikjH86mT7JIuiNefvrrMHat6sORc7UN6ubgaock
sn4kYyu7DX5q6v3oquM3MehuvoUxNR3bhF4e5IApBW1V6958oIdF/EtNiQlW4Uwh3AqnVp8jXATz
jadnSvmgln3b34XSwW2yzFL7p2c0Zr7RhSlOADuHb4xEBJ4aDs2Ru6gxwdIRfKr2JrTa6KFEAKsN
utxR+gD1l3jeQg/Jy8Axo7zyo1RNnJ096JH25Nay+Tl0ZV7sO3pAu3AONfRgrHEefhpRzogNwIhd
7gbTQO8ZsKnFfG9TZwIRORwRx1weumJwSeJs7Nd9M+1QmdhrFiB0w2/dqAaIpntplz8WTRaJHY5l
VvjLMMcu2ZF41OYG5ouR37ZynN2NK/JKazYLTr7iFQIjA70bwl0PcmMAM+2rLna9CroiIhlvy6Id
x1+5rKyK9pvh9YSjbpo+96HD8AiHSa/29g2G9Ob2yo4kBp1tSPobnDQXtKO7DHVXWQNGvthJiT6C
mZ6U+0Sa7TbXSiDeIjLnoMPhxcfZLb4tkN7b1Vg6XVl/fauT0JMAciwIKXRY1u4q/dyUEGq0ZBfa
Y3loneZb2HdFAFm+Chy9bE9XHne9HsU/kYtLDf2xZeSyel5LD0U2Cyc5RJgFIJ/r6Xkd4EWnWzus
FQ1zO4s8Hm5NXerWrdNUbrtroBkcx1ntvL0zglTdO2YSzwGSGWq4q6oaYbm8MqcJKmHspl/LRmAP
BXN4VO/xXUrDVxv4Qbkx0AOuHiYEbQ8DXAq415rHPxXOwnNOGt5/biNHK3d6Nejt1nZw2vQtIx0d
v27sVoW4MODqleNV0Wx7IImo4zoRmRBjjKL+gptP7QS4kwpcyNNenECtt+ljGnYmtgQSH7vl0v2u
9nFv7uoqSYoHrxaasQeXJrQbPdHT35qJS13hqxUllk/USLynwdHlC8ac0Re+FDp6Wj8j4as1cX/v
oDS9G4aqjV/xDk7VI791jL+nFjyL/6JEieY7LBcByYZG5ZT7aMidAt+hVNNTlOUb+3bUmmZ4isei
cPeT4pXZxgOFdu+VGq7CxuwVe+rZsNumTGE8c2dhAQ2rAYoAbQvbSu2Gfk1Sg/1N4zrX36o2qkZ5
M8SCmbdbZXO8d5Ik0k6jjDyk1vHvmK2DTm2qbHvgcdGTMSXq+Gobs/YT2eJKO9I008AfjtLDDtzV
s3yHfDbOeybkgf7t451I6bY6ekxKmEMtbQGTqpZjcJ4egJUfdEJeeYhwOqmaTUUvxwnKdjnwQilL
eAkWx74OXCe3T9kYjr+9iLDwJOHduH5atp2B/pMOSLalvdNhw1vE31W3EA9RyUW+y3sc/zaMp6W5
izkQkcHkXw3xWUjGSffzWOjFI3t8SDZFDnIH+vMMHiA01LJ86pVokM8zsjB5YLlA23cqnODFn6nA
SWgTDaoa3/W1o6V+O6lz2eGGWyRjUI5or94ruOCiRYasHnJQzYhk9Wdzasz5iw3533rT4ch/dxuB
GEZnal1z68ZRtpDGVWNyN8QDPXvwJnSsf8VT6EkCkQ3M7KG1s1I7oN/e7fJi1pPAE5lX17wmw4g3
TmZkzVdme85mymQIV0hIrz0kMwaVGGFF1hT6U1hV6InMfYnciUiiMACXlD6YOmaQSAUXRYj0TQ4z
CrXXqbqNO6ecgiTidN+HWQTbgXdDYymMjeQQNrXScX/mVgOFGEBe5+vqODuBFUO3AGxg6s/1MBQ3
kyfGdIP8SafeToWClLhCiv+MvCPeir5bj0w50TOtJ2UjaqdNPqVgEN/mOg87wDxIykflplEqUW/z
rM3VrWrEyoTMvkytrYO4vbJhsiGwdmx07jq/MErThdVtTPkst2Uv+8G3RRmrjxAYQ+cH0DllvkGU
oMx3rYA3hEa35iXZM4mL9d9YFU16ovM8b5VCS9yDhafhjzrLtBfZRb12y+tXp23ljMlby/mJboDu
8JETfNoqZYuIqb431CRxgKyUhrWRY2S8hUC5LV+EXYwRQGRU+7gp5ulbEfceQ18lcaZv0msMPpOm
j9nDmApQKlkVjqeoc4Gt6mqLm2TcMJht+6y4iUq9FNtpkBH7OIwFZhmqG2KHmw1WkX0qlCn8aiqy
NR4hw+C/CJReFYHdyPzGGjD0OTlzMsXo5LtoXdmyL+NTaMDS1/cD6BrnFkOGCFmDOm6NutrS/0nz
3WwOxXSaIXL9Mvkflcw3Z4fBnBFrXLi+l6Rtsy8irrmbqMIv295NZt2YmySRc/LNgYhh4scb4lTp
h3bejEdkFBLzIGaB7HyhpShSKE4z3EwSxNm9QN/COM6hkmvbrE1kz1hapJGPQOjo7fSy07OfDNB6
78ifZZGshqBLdqpTwQGzpyiT2yiG9b7r8W6GhAQ+2fONtGnk116rjGzXNLb+Qw2ZBPzoQR42wOfm
NnrGSqL+z9Qqa/ILezSm/TToZrnxpIiPHQia6R6OtTbSgOJ22WWtptzS01BI/vqeHBqxb8/rEn9S
iy4AIxeNIx34XLypnOjyPhny7lNVeLrymxzMKHyjCiFmG0o8aP6YqBqmtCK5hj26uPLhwxNomX8v
bEvggudxNjE7vVcqQBVKOmYZnI0QXhDoZrsb/cRqNG3Tdhh+vl6L7+vwzrILTnnRnoEWv55EIFmG
BsgorQMUtqx4duu59qYNjZH6h6ELYT9YdY8m+eJmo+yUrgZJI0VONDNHxZohF7ccGTcd5t8W8poW
dqJF3+LeYnmi2c9K2HwfBpyTB78dhkU7vtDcO5BXlb7N+67r0yvN5TXUaWlB0uZZXDeJpoBGVnWz
SUWWjgzYQTY3UbvrMJXMbvVO8+ptUTfwB+FEx9+yonQ/mYVVIQ6YO9J5QofFoBIYmX7cKUUUq0tp
oyGBUTKBDl8oshIxwyrWDZ/MPTd2ALpL7XOTtsnBLKVmvRZman52rVZrfS320OO2ZZe79x9/rncg
xJ+JMGM3+L/06VXA08vE73yXeC0mk2Fk9AeM6EYZZIWKPK9NJS2xS3hMUDD1dq3ZJbHvRWOIQ43a
fKkn9KjxvRXtAYWqLyaznV+qjrqJP+VT/8ns+p9uOOjXvMIuEgd+Kpq9uro0+bkYVl0gk4lr7TTT
cEBiZJKDP8oG6+UokQyj8SmOQZy50JYfHHUYy2BxkcyuDLUuj9RCBlom28BoLuVezQ559BzRrENL
z/MTQ6x2V6H1bnCDc+WMUU7ueuX7LKf0/PuAWqbOoVfMwPmi98CjthJXPvsA0CNRgV/IsgRwT3Fx
dHC5ch900ih100exe1B0WiGTX4NRmwEhw1uFPdXVHkSPvpkBdjZZ1p8gfUJriAqrWOTOsN0Bp8fl
Y/Nv8qHOmFFdeYaltjh7BJpbS93/v5Y3XYDzLdZh6ZZaxugeosYdbiUJ0SN9eO+uhmf7q6sHBV+M
FL2Cj9/c5ao0YekJv9tAQA1YnVvPgLild7R/ZeYk1r5OMP67KRGpd58i3ILEKYX3494BM9OvDZrf
d+L5E/PF2KY8BqUlyNrzJy5SpGKx4cuPTap6dy5epGXQptiAPceMRZ+Uqhqkn1QGbFmtkZb+KCAv
WAF6bfBW0jpU+xs+XvwwJUlfI+RQ1Va2HxEseEPBLuu26HspyYb6pvjd8IxGINNQel8/foEXO29h
C9GEQuqeMl5bQ6iipoGXjGzEwbG7YPLi6NtgtehQZZn1xF0Y7fBJ7x4RhLB+TUD2rhA832GW5+9w
MZgFCon2LpfJmrmv97Es5nFOj/1sVNpWeNFwl7UVCO+B1CPfwnZJS380hFm9OrRLK25+q3nS+8WS
IJQpMjBGZJXRTndIcMNNP+dh/h3lofgeeLVbBulMybkpx9JpRl8ATlN2GTG6nnyzc/X2afCEdTfh
bowcPXpYyq5XJTqafiGk+dNEX49KdMRQKIhazW53uNyI6MjEytOP3aTDxJ2aVCpfZEupnNyaxmC7
G1pWnirQYWsz6asibNT9xx/tAue3KAwR2gw6vdBi+Y/V1htmj8aYmhwHOxpn3/Cm9qA18/BAB73c
0wdIjh6zcV/Vop/QMLSDkXXtt49/xHrnLLYrFPEoeULvAL60+g1eKZHetrv+iOmpA20qJBfxOeNa
cmCmR2/TMBJcsUytHoxAQSsgPppxqWbBP/8MJuImwjEEAjDKqwHiOM+D5maiPabOhJnrYDvjpkMA
Ez6aLpBMFi6S5FaUKvf9iGr21GfllU28RrzjtMP0EqApeBPMIi5A2bUnaMnFojoO4Ry5e9F6Lbac
vVu7t3PbgXBF3KOv7iix6u9m1aLQnttm+QCnq6tnH0c551BlUTRsZN8qTdDVMcz4WqvsFM8rVZ/a
G7dXuyRI+qy5K5GUHb+FfGPv0A+leyzMMBx9BVTrofGieqA4qitpB1Y3K/tQSbti9/EbXzfKeVym
8MuDLpKWPPP55huwF5wjxSmP6M/9GLGA6reJSD8jcyqvKcZczMSXtegfADDg+zL3W62VJK2bxdR3
2EErP0YtBRMeZnls7fpqiveyozfq4+HrlEEN4f8T4gUIGcR594WOXH8LKO7q2VtnBwR6ZHoWCDWo
E1KU1Y0z0dAc6impjwrQV1RN2z7CZiWt2o2K/lO30Zt4vkZlfWdk/xkml0UXxjAidUvwWKfbhBNb
Hau2O8YLdOCIOYk0bvpSb3A9TFu99xHKy/v42Kg4tL9Odp7Jx8pU5206ZW32NgsaVG8ejY7HWHhK
tCu8rD5S2ekOrVGE/H6ahT6MAZbJsHvQ5yUbne3IwQYmTRP7S4+rBHeWUUBOfKjppg3PEAe4dKlr
2zfFLGMlCao8x9uv7wnVNG7M0X1QLZjNVzbfRWOJVwHQCu46eKUFx7naEXIIFbOARHtkxtc+TMJS
I3AnjcxuNCaUrt+GaORta6vBpqfoWvkD6smIKmGSIKLtNmzSw2JnuI0BfMQbmdjiv0xG5XQzzpqS
bOWkG7e9FXb1lUxljRFf/LjgfVNmQI1ZRnP6+bFpCwAAuPbUR8dhBz82JTf7fSzoDmvI5WbHKtWs
B3WurXAREbXEo9KbabPpoNiOSNaksfP543P8l8MFpoVuMTAeJs80jM9/kY78rItq/EjoNORxtHsw
lJj7PWla+dhVrngaBi98IsfXb2vLwvFSlaOBkohnjp+jGtDklVf0l6O1mNctmJMFiryG+IwiDwdk
XIwjWiMR/R6ciH18Xue9WTHvn1XG0FdWvLhIgVsuuFlmpUSXxU/i/BWUXZ9poaK2R2Poo3ozSKdA
YadF5mvLx8wl+kzmoDcvWsL/aeeWtFmRq3IXzE2aGdaVL3L5Anh8fgRSlAgTXPyaAQvhSJV2fbQa
x46R+mAItlUjs7e/O9EQo+FV5qZy+/E2WA7MH7GFNAHAEajh5URh8vvuaP3n1E53RiImIlSoFpYw
YaZuPilT1VqkFXF9TS36L6sxinEWwjEH9IIen1laQWhwFmKANhc7ZFNUXB90rzsYeZb8/vjRVnNP
Hk2DEAHCnJkuh+79APzxaOlk9wiIzOZubmckkQpmI4wlFeNKt/vymdg6gGAoRNCNA1h9vomkZ41O
CLx+F+flPNz3WmOLz0PHUPtmMt0wvNJ8WVfzy4yHygPFuKWUh1ezquYntRddaCX2MyaYlpZsytlr
UkrEDtkdfyTyDfsB4ZroNtdIxOpNoU9djwNsmH1XFsjLjkkPNhvhwM7qd7k5NzN+0kU0M0Q1ZWRv
bTyUZOK7aGrr2rXcdTlSf+w3fj0DfXSaGYyhvcr4+/xtTT09bMec7efGs/MnxlJeQjPR9HKfZsk9
Ulr5V6WbESQNEee4kUWZveRSDm/S1JPmSuq2fJnVb+EnkM9DsaArskafdZNqYT9uipcicrBAiExM
0aFDaV+HWjivYhwduo5edgUNsjrmvIGF08FfnDimI+vZSJEg8N0Nff/sDkX4M0Tn9xQq7jx/V4oK
/T+ku4fp7uOTsL59/rcmihtAlTkIADbO33qRg66hRa8+T3wb71Yi9FUcpVkWbu4XYaa7dP/z1N6H
TZSXzQ4h3kx+Ubjp5+3kDVG9ozuv9tdk61c1xPKrwI95S7CDl4EtwPmvkrMZZugnj89qOu9aB+fW
DZvjdtAT09qMEg/VcDSJRHTBC+NGAISqN1dezFIf/LEFiH6IaHMvu4sSylJLnf+E1GnjNp1C7bmo
tCj2ddnH9r5Gdl15M4ZQfZrbYih2cd3X/aYRUyM+hQBC8kMBJUHFKFtgPu0DLrfyLe5fFNlXZsjv
Q+rzH0igoL3LBJk6nR96/gPrssbWUm1tYAeVNicHWBcenoF5JdDDGgTOGndmPfXjLb12TxS+1s2O
tklq/HaeVfjpfQAJL2XwBJjK5IorjKx41Qsjao7hMBa3+GQMw+8aVAiSa5VC+x8A35A3QZ5EiGRh
xpNo9PyKUMdoCbnc9jUfc9Eyyp9k7G4zKRW33eqRot3gb2UNwahNXv4YesjYBIoXIZPXSbefnt2q
tumIKK1od3VPLrRDUcNSDiU833rTdfNwsvo2NnZZ34adjgTHhMUlU3odd6BUjxhCZ0oy2E9FM07W
tpgqGmC2CGV3o48x0utzqiov/KrsjcYTs/2BD5ptrGyISZPVdMoPXTU+gNY386ewLOzmWg9sfcrY
TGgQUBeR7C26VetyRSol4Diz1Z6HaujvCi/MaTpMKBthHYk8X4FFmr5NccUaAtQHMZAah4rRuljG
aqo3XcEDrFqp/Bq4cUxeyOxgQmprYhdOPagIlGb10s7h49CM4gZHjHIzZA3djiJMf7tmEd5ofVhe
iTZ/XZjmJI0xjjjx5HzLYpwk9bSQ9cvomeKGeVnuOwXIOv7r/ClxJ+WtoWLI/dpO85sr53kJGefH
BXw8j7yQAh10GlbHRaCJH6vjJF7k4Ahv21R429NEBiaL1YidbuwWb4BT3GvOZkZA+gVDLeNz5iXX
DAku3wEIQ76ADqKRDtsasq8wLa2TUuleOoedboaa7mtZPt3lyAPtVbOKv0EtFpustf/RipfPvrDQ
FxAbDXRAzquIBp2Y6WpeKs+uFo44f1i9mO6QqEjMLdjBCTJo22tIcpTe1WD6/lTnb59ntRf2Hpk8
raHVNaPGAPNqr8leoIk7FR1ro8qW6mVStYzezAJ7RBiUu372RlX+H2XnsRw3kkXRL0IEvNkCZcmi
lyizQUgUBZsAEgn/9XOg2TSLClZoMR0TbYSCSffeveeGKajJ5WmaHI5b3RxYeUocBmkXp1Eb6Cxw
GBrjB5Ppbvo9oWWa89cZs+J4M6NPoZ2ZC2D5XWIGdTQB9CtPU9OnMvTTwpxDt5mmlJZia9CpLqr2
uh6TWmxKxSjcdgO9GuHn+K+J3plwPNLlR5KWGUmzMb14aG/iJbWLHSXbethRV9HyHLJ20atPbMzq
e9eal+8xM2D84NRSknOB4qPaIrleAhwRRGXvlZfZMlo6t1tTiXvde1k6XAxRgigpvgKQWzI5ADfj
v7XS3L2P/UScqpzu634WgQPa3YR8yKPigXVXbSeVt2momPYbgJ4+0n8F0yGEQ+3JJ5TsubqvYr8T
1+Pk5FYEasanpVo7Q0wyQ1qJjJbwJKZi57WT/4hJxKtDL43bLwXKBg6h2LOnb44rnO/red5Hd9ar
e3Q3lbvvs0Hk9DrbFE/ROIwtOlZ9PPii0sbn0Z7bQ5GBUSJew2q10ziyxQv9hmzbrUveLc0KklnQ
ckSBoez8VzvSWiWioTZRwSSztOV3f0w89341LS33KJ4144gq0FFpNAdeAnBwIOydXZy1yIMcK/0m
ZwbO5W4Zl9YmgbdneVu8mSE91QS/fGtd0l5O2EBLihyoAV/xnPn31SjGZ7OeJz80UTFUm6Sqm2Bj
CpQP+gC0YrOUSXBAlMQhKdIhX6NcSFOEC9jG/KsURu+8d0a//l4TxGyGo7/kXzhWlsFm1lYtj1ta
lYzMJUHtsEe2p+dfa1zvwb5ZmmaO6NMirGtrXwU4V5w0jtoZZn2/dew2KI+zNZX60Teq4acsRVJs
SC2om5lJc/A/Kw6e1qlPRO9hL0s1GdZpN3jiIIlCzCMmhOHa8IRnP3WzAY1dnyncZRtbBO58x4dQ
ih+KJL/4Np7MejxqDqxNcKNa3uy9XusEusMR/CNVhs75hAslGU6L1B0VDlNqvizLXDC4xibQr8ke
9B3Qs3Um0zBOB1Fup9pu9gIyhPFJQ1KzJDs3S9UR1VNFhvO6qWFHJTz986Q1Ps1Fw21ijDSxA8PT
R9YhboFaj422dVJKuHAuC/UwkJlc3ptLPzthXwgtviCAP9v5M0nibqFxziacIh4lvbdLFEJfpCBu
1j2ifDE3qOD8bd6k+mnW6xRSSF9cNTQu/nVBZtCt53osrGsJ9Rz1SIUaCQcGrseipNsiRJl98nO/
fgk8RaW6Zjwb15Sz47uqC9pLYsT3C5Lj4GXlxEGTkWrP2V5bkCFsLanlPPAxL4YR9v7UWyJ0GaA4
PzPX3qfxLIZbpIMYujYqK7L03xdnEGMGgki4G6sf9GxxdpVYcvC22WM1gYUN2xIan6I5dbSFjJ+s
gbRSx5qzg9st3sMEq3ardZl24QR6dvxaXz2uLhYolOuszcFZBXGCe1wGRi0eS0fA24qgNwDmZXwB
rkvQsupHx2hd78JB429XhTPCjogiAb3ls1sv4eBIG0jso6fr6QOI9vS1IyvrgMC+vNMVzZZLta2z
g/af+0T7uqrzWUwwyL39xIcG35i0qvqRfK6qOmjVVExbNF922Mq69jbETvv+7SzH5yrR8j3NZcJe
UnZzNy1mnvuP92Xvvz44IC4yC/TnJkWZdTz+pxTTwPwAbmk0jyMBKd9V18iTmGMnGumpXxd0caZI
JMwKJHP1F0bdX4Y6exK8/5QVsH292w95rNLlJOtHq1f57dBb+mYanf7HRHE5JJKDs23e5Y8f3+/7
1w2KnPIThAM+dfu8MV0akvCRuckfhx4xZpPlrILaWIsinLJmR78ImeHHV/xzH2d7L4vkYdgha8T2
uwE+ui27BVUTBkYElxFWGiDwKHX9dDgkrKwGFmin3C1WQz+uk3alMX/HadB9YTbQmhOhB+t63CW1
vOoJt8hvqVGwKMexuTzxy1HQM7mIBRB1PVvBr9kjJrIIixnWO7QfMVsq7LOWvdzm4xt79+mAGEAd
wSS9hgsjKH376eAzqREzDPmT8IBtbwLlyIOG7nFvQH4+gMYmy8ijRIR2sPLkhad6VqHgY11resxa
7Cho8lnre/7Pd0scxQgGqCmfbCcdd0rT+WTYKWGyLWVUtUNxIPnOurOQJV5pWW48fXzv5zX69fpr
qYy/0h/HcHN2fQ9LOJLlVn9ktIxWpOUE+bGFHpzXKRiyB+pWdigX3VP7XLrVp75JyzKEA+Z9RmVA
fK0unOePf9K74cTc5bH2UY1YXVT22RafxHGkkCV24rzIykeSxrUDqQtLjLbbdg45oK7TsLSXSAzv
xhOxxAxd8sfWcGLqn2/fw4KaPKYSbj/KmJSz63mwxCmWAkV5LYPiMKJWffn4Ps+qujx5eGnr46X/
iArovM2ZAuD3QTPPj/2kiU9KavWjlxn5Pi3ZXX98qfePlFo/+nsgFyzM9E/e3lySpCiJxyB5aoDd
f6lH89uY+e51xfFehH3cF1tXa/J/PaSzi8WlyiEVPzn4nLP32NLkQ+om48dMWck1ZzY/0g1Zs82L
nVtXet61rNj2hYzs4UIB9P2j5co49unuUhDj6357v4s51VNR9ulTTW3mgN8KQawxtMld3GJUu7AO
0tDhj3szMUIR53NFYkUPef12316u5mPmDJV5j2w/JMEOI7QUdltLIUaslsJWr7qHa//Tgr2W7LjE
EJQd2YLnRKkQo0YWGYtsGqqOQJqdazbaL2j7RbZTWSbuRz8Q8c5CDNKSMpdnqHypMqVX0i8UcHVC
fTo/VH2XKtr1aSw3nUeKMFwmvBnHcTTq/p7duNG/GPAVy9vC8aXOKauwjemuW9vfYQeV0D70o6oy
WjKefG5EJj7LvExLpHCZu5bKh2TZJr0uXwwmhGJTu3mbAHRW1hC6zNK3qu1xt7Cx1lEUpVX76it7
FlD8VdPdOJ3SvuUInftbVJDqOW1r7atf9eqlXAwr32K/Wu5dR8R2lAyp0510q3ceIZYtL6iGOXyK
ljiEYpgDN8LpU4OUN824D8s5SW9GC9R9OOrlnF91Iq8f+xhy5rGq1OJsajoTURNkyNoSmk9V2Hek
c0V24I9iq7vTkhy8edYjzcea+iwnQwv2faKa3wT7FoyKEq/qvvT1EZY5J3fttTUHWd+j4s43bCvr
aUf2aa1fx5RZTklulVpIYbf7zf/Qr7PJHF8CdxitrU3eWxVStBk+a+MszS8kdFZXrWJduMKpZflk
PMV9vplToycyp5f1FhsXUAAKeGpA84zAO2yQXbNx5u+7GyILHLTCZlHX7u1cJgvdU50+173PaWna
+Xo9tyeb2kX22VG5kJuY094UKSOxysM0sVcL05Q8U6jKtXNo60oYiOzxLpDe0uf23smE6G/kTO0k
cpfOGMi5kEV8BTJqMIftYsZkUEact4LmuzAR5ISOTKrnHhdbsSEIrt8PIAqtp6leNRWWWbboS9iK
piH709kKUzPggApfa5k2WV37XyneB+6LbJHJbkCMdJ9lYgd51Jm5l187hlvVm7kzZvskoFrXR8T4
2Q/SNTQSS5NM4yg/WP1QbwYymV8SlqkvCdq976KsBAEZelPtUGIFzm2eJT7Ed9weWxmPsfeV8nfd
bCjdzV64mA02NY/vPw0znFUZFrLe+cXk36mHnliT215DIbpBakzToGdy60FDd3TFstoyvpZ43/R7
0pjdeA69zHUf/ZiiP4IzQcWpHQL9wGGQWYSaQDHKPsy7VM5bVZDie2e35Lnsgi5NvM+k3dlBF5JC
CzeXnzrr+cYVtJAiJ9UqazcNY1mHMUxDKMkZHxvjphDT1vMUvwiBiOXc5GnbfW2rsX9ZlW+/SoOP
Oxp5tdNJDYH6XgHCyk5VPOT1cZpJjHSW2XVDO8sn71go4QiyZWJtYDdWZV+dvlLiV9z6nU1JoDfd
yOxz80ViaY0PRdMHVVgKdt6bsZmRdRgpfcEjUuzSobgxCvsBSX7jRoXVjt1LrOahuBrIO1me8t4p
jQOpOJCr6GdpBaklk3BCs2uwU/A9YoLwWS0OQK4m2ot1W0DKSIcCjlGWNZGOTH7YoJ8iGwQwZpJu
9MGP7aOW9nly5XlxZfMEzXwmrkeYMRW8MjM2Xdzat94yeTPQ0NrJsh3bVZdCoV02X7ELE4TVOzHG
0hBTgLUA1rItAglzM91VbCCcz50V9/3NEFNOi4ThV2ToCtLLCMs13ecxljjBYrttb3qeau9soDFO
xTXZgcayMweKFKGtGbnYTY4DpVKZtBEKGyNyhNA9d8nYRB4BPjFPbTeaZAF3yqgLTYUVfr8tf4Ap
9y5G2NcCXvnrAn30s2UYqj8MAS/oNu5mb8JHoS8KYk5NFFHlOepHM6ByvcX/4g3spdrSjGarsdKr
udM1GDppV07eBhdYbe41XGT+Qwpl+Xc9BrkWemWtvWq49QecDIEjt9KKvUsAHOP9Ztj3PLTkbABX
G7tjvV1IvaYh1dUd5JOfpOl0VGPlH1MJY2BTQCbpSGVrlPs7KYLsjmKXpuFDZDQald7SfurRAG5x
9hdOVGZ8SVtH2uLV8NqWOvAYN13kBCRX7vOsHU/eTFT1P++ycG+s20c2O0gdztmpieuhEjLS9kkA
GmtYr/pgO5WGH665TNrWdtNhk5VJe4nw/f6psWFFUk5Rnibju6ZQ0OoaD65rniyshSztQVuLfdf7
KOmXqUuZcbtuNKNsmMevY9HLMRyXIrnE5X2/gWbrbK5COox+dAjO3p2kEFuOtVE/LZhCfkqui/op
HfGopbUW4a3Sj/+6qcVVzWmfysWqMT6X1tjWaPM0Z+sRNUByIho8bza67Vf3kzOrxwFlIg7nur8E
Hn9/n1wW+YxLqQ3v73k25dIqYapktB7HNGDrtqTpjiXFvy3KRdy6bv3073fJWYiSMCCq94duNK5z
ZZnKekQMqb4TNOSEek682oR4aI56p1IHKfXyX6sp9PBJdwgopK2ws3MuXd0gW8qHtHxyiHLJwwRQ
9g7H23CHSbfDQT83WtjRXcM8qPxLyJ733zMqNpRjaLQoNbyTn2Tk6FE5G/zHfmywUiFlRadtBlnU
Wk6qNn1hZwdFnqEVNdiRvoxjbF6qbf3lJyCFBAvBoXBFapyX8OgmTENfVE/dVKxJSQWcxdGoLC9M
ZNDQIl+qMNFH72sVaMEARcAZLiAV3n9mTIW09YAd6CvC++z0RCWXLDfpqSeOOdaepuLYQWsy7Cs7
yatHZbbV548/tHcXDFbhqcdLJ3+KstJZ+VbqKtfQdJtPRm9nN3LEpkhOnXNFZ0deYRG5REM/l8ax
nVulirDO1pId1fKzE7dXw3bFhBk/OXXVSjpIbsdCFSAcCXtNI39rrDP387j43ifb7dG7m9ZY32kI
Ci/RU94XQdafwn0ziTCu8SmcrTsOZkeZD/GTXfWkU0GJvvV9MjkyvkTMFWWV7Uyj0jZjosffyjX4
JDNa63s698Zj4y8wJT5+F3/5QWCbWUtYDFcpj3d2opwt2kA+89snA0zCSacV8q0vgQ5GGVHXKaAs
lZE16FLtK8xlvkoSgwNJETAaHLPRf3ZDc4lV9m5EwEZyVkDtn3dFB/btIyriIJCtkZZ0YPR2CuFt
+z86VY7f7XRxTkwWX2dHWQc8+/qxyGqnufBIzj9PaIQIZmm9r58KJrqzVxTMZuyUfdk+aDJr0it8
LW157zWVrw6YvQDXAizEFvjxezivm3BRRgW+PfyP9FXOIblVUmUiL33/voCy8avrODXvFX/X3Js6
a8DWnUTb76xRyPbCtH9ek2T+g22FZgxNLxX68wlI71skaxqFfGQswc+4E+5NUy+Gvc3NYAy2zpJr
30o4D3akXDWnx4/v+53OZBVqom2AisP/WcUdb982ir22xWadPNQVgXOTqeHHrRbRRJYqi29Ysbp9
YCfaQ1ADu52AfXxu+mEJfTbgl2pX7+YJfssKvoS0iW56LXW//S2aJA4QrUP5YIhsvlqJeVtOUfkh
hix1bRlJ64Z9ECQxTBIl9rG/FM9Du8TW4cIzWa/z3yoPl6dIG4BZYlnCTHe2JsAvt/qRYvHDPOjV
sZ1ncWu3k8c5EInSSwvQ7odnT+rJImzhlQJlgunYuTBJv/8sXOpaKImZMynOnevZiAaENFIOzkM/
0OKM3KrPa8wRtv651Tt73qSEKveRjVfJDcni6c3txw/h/YBgMcThCUsBTwCi3rfvogdvmk9Snx5g
cIiHghz23eL1QURSUr0vieo58ogu7avXB/v2waOghE2pE3uFD+68Ph9rjjWQh9Q/qG7pA2KSq6AJ
x9LRjlR28v3Hd/hunuEyPFs2PwhcGAJn81yGaqCVwjAefL3skxCqBLUKoeLf2aTHu8Sy/QunhvOJ
db0vG0kHijGL9oN5dkElJkU4GpIueyFdfCKp+sZNp2y+RXYxHPmOi2c62c6WGq7HCFvK1L/wUv92
y8zqbHRQq+O4ORtgdj0bdatL/YG8SJgO1LyG+TbpwZ7HVUZgckkLr7zQHn/3IXPXCPh5ekA8TI58
bz+kDH2JUMWsPzgJ4QuR0y3qQGmltyPdHzzrRBWJKBoRxyKy6zj99fFL/sszX9cSpnSKLWysz+7Y
7SRjpmqtB9a0ugvx3LVfmhXnW3SQhg6sXvm+SqlSYRnwohin2/HjH/DukybkZ23cgeFkFKO1fnv7
NBuI+dJM82Gh/9Nt7KzR7GNhgG5rgzi5lM1wbu9Zd3OcyZi4TG579dS9vZxKK/hTuDQfqhz030bK
wcFn0NX2eEKK0NV7Yj1Bfog4Ja5hylxkmbVTTNpPxCSWRcV6GKxDX6EzS7Igg00bDGVphYOdIl6K
pN0ocd2pWW88UKFOuqNXRt5fnTuckhqPcMXGVOkWWzdIm3BxUbSWEUdV1LiDSimJZ00zAOCY/MzZ
TM666e8CIkCzYcq7C60BYz2HvplNeBbsqYHsrhsajjdnz2LIuppukvtQzhMlp6F+yKFQ2fh6gHPV
fcx2Ps1K77rPmnqrpm7c241b/ej9dP4KQWbYox3VL/2od2sLPplVubF+jWQEnfe8UtscHHLhlwej
oti9z7SkDU6kD4jeiEq/0vY88IYqI/iJYNt0ptAIE4Hp85gbTXUJ+fBukufHgMJDD8yBgOzKsxkJ
7VvaLlO9PJhmlZZAUlICUedpHiLPaJwtXucxzIvY2nw8Jv52WezOa0IAex7/fM+BScoD+lIbDx60
Feeoua2LVr1OqVpL2QzaSSGL2inZdRcaVX8ZjKxnzALrisaJc/3n/2nBTi1GTnR9+gNitOK32/rL
Jm01c0A8FOjywl2emznXsYh6kQtyvmVnf76aUTeqgmUZ9IcYz8i3BI1QH/WcyyoKfWW6QSmw5NfI
98dN2jeeuZXJSMPCqPL2aKAxPvmtNw9Ehevu18EsLDOU2uJ64ZS0+qZ1u3zejuQzuk89Au00AlGT
eRuARvKQYWkewrpoqmBjj1mJeaQdVu27MXdZCK4zEJfsT2crC4IME8s8aVs4njnH/6n3/efJ6rmf
UuBkWfMEsoKdN/N0doEph/tSUXVHK9u19YV92tnb/HNNuvk8R+Z3jzf09m12eSDqII81jgV+3t3M
uozDzpZtegsX/oK5/f21nHU3SJjXWi955//xAM6VFP6DIxww9TJOIt72S7uwY/Bm/f7j4fH+WpT2
eJBM0xgZOI68vS+RlJqfeGN65WPNqcNhgqRkaXnXbjrU75dqiu/fHBVMtETen0USjv/bq5XxMriI
RuNjUwb2oQxmda/ns9ywAfNxrgl1YQz+5Xr4tTALsv/gkZ4viDCHdCKTUvfIqjNA3UVLPuh10oSd
hN2X0wn9x3rlKhbiihRW0NCYyD7O7tCgLzst/eIcK+k8Z7407vXWUFd1N40RsuDhwr7ybMvx/8vx
POm/OwRrnessChBjMTfpHItWQ2OyuHaoOXq9tfrCCGNdmw+Z6JZN0kMZjwNL7D7+es5PdH+uzzGS
x4sikYiSs3qSgM/iaV3pH2lOpN9SEG/XCSK5b0SQim8YsbqDUwdmAVug8k8Cftc+prd/JRZbv/BT
zrZ+//8lzH0seJTYWPPeflqOJQgwoeR5rKbW3+Ain19UAPirdUR/lxsdIKQGztOBrkfx+vFT+MsY
WhmlnOchv6yq+beXXpj/FfFv7lHz8uCqo767zSAWPnm1HF4+vtTfPmjKaHxkusVrP8eViCBGIz5y
qaaymx2AlHpDRBa9gLEf9+4M7uzj652tnn+eauAHPFcqNCzf663/d6r1c0w4s8HnTI/UCkeZq2uf
Om5kKB2z/xznRcRTveQ6fn+bWDtXmyWTE4vZn93Wfy7bkzOsV3iojh7kwK+D0SL4XHoU+ZbSI79S
xoXl8/1tQvz7U6VEZkHp0357m8GS2S50MSzUpU3Db8zMDRYQVLZxFTugpZPyXuuxrV84pL3/cLgs
GxNK0twpsLm3l02qWF9nXZvpcMj2RiKdo6/oa1MKch/+9UUCuVldngh4UQ6fDw8CMWNQ/MI+wmvR
fyssl1+ITbI9uv8uBDdWoeWGkmw9/euT5ehp4qhgI8qgfId5B/AITozi/tFNq/RGmli3owrY+6kT
s3EipGqKWt/NLqzW776f9aorzJfC3lpZOZsMPITZSvSDf0RE491TV2InbtLC/4GkpgYNWtj+hSu+
e5Vw+XGw2Fx3pR14ZwNlolcT+xN8Urh5ZkQxQaSHbCb0Ii0b/dJmhP0OX8Z/jhuMy7evcz2O/GeA
kAGPHh5y3BXHwfFRkJ8xHJvWHZLIEHLEOdQGRRDacdc6t3UtKN56Am27ZHLqjno1TPG1BcsMesxg
jgtHVUQwLR4AzEk7TtbknqkqFzPm6kLoW8ua3Psk96xxY+mz/onFe1JYNRISonwnGY1jBs2mv9ct
MDbbZYiF/GIqFzvoKLTWvx/wsJRbfE0NUTOzrNrNDP3D/LqanobIxv1hXy1m7ZU7NCo6aou2WYZn
hTnaemJxM1QoRWZAQW1hRIRVUcafa7ta66UVPfhtDSH0uQJMkKCAyPrbxgIaGRnc7C2yJJFey3GU
j1o+TUh8MreEHjEA5gGe5v7wTOE9dXaMfIf9g4YiL7F+49itf+rOoLRoycyqDjUbkSSRWDkN/47u
9pGfaXc79veF3Oa1kfVXSa8gDyzCdG99V2T+ocVWeOdlevK48gq+VWwWv2EGmfXQwzhxlaPPSSOL
qlcdJZXvi8+GURVDOBaj/dWin5uGlWEscgt3qbP2fl9N172YtJcWPba5HTXpGBsUGd0Y8t/1140P
f23kmAdTcKjL5jrz5iBGGV1Yw403BBKCsxKde+PHTZ1HBCtr8X3jpiZcQ9yJ+HUqrXnqZZvEezEU
6U1Le6oNdQwxL0XiUIyvUFptKz/RXnKYuFnom1b5LVlDBlbsdUulRwN/mZ6cUpTlPdBfW/tZWHK5
UiLxg59jUIh8hy9Dis0waAOOPtlMwRWcfv2EjpTqgJpnKcIEMVa+DZzZkHcV8K0iFGZT2jvDrVld
W90AFZQilL9LMHI6ALQHmUULvORiD6pCTVHmg7R7aYwhb27wQUu1lSTBu78VnKg0cpYhBw0lOgvt
mSWc3w3F8HLPnNGeYD0ieQ5BtxvOXexMDShQdyE2xyvHYmMvVdw/62U7zUZkY4o6ddS6VY+ZyZDj
tLHnSXsVMlgebL/tlh892qi52oIMFT8b+JvdN3OOtR/N2DF6pNOiHQybGIhGlFODpIFPD4LU6aRu
+7qLaivVkycJj7XaFNo8lNceaDsa7IWrzwUzdlboUbcsCjVGWhTaE6NxaB9Ls4aX5xn69GlJVeu9
AFrRgFkuA3kJhTXhVwtZvNMvBTjgFB002qCQj9l50Wl5ykPZje2JsHqxMiQS86lzh8U6ECuh7vO2
N7wrV2mNjOpsLl9bmUkb4FsjtS31aTnw21TZfZmKYOwgqmUCVFiXCjy3DsifpK5HeagWI1gQhdmY
aqEcdPN12Utb/SJBN1O/Bs1umvu0aAhvjwYjHuAGd1R/Ilv07bGCr0vi7jyMc1hjaRWhFoyomOJO
c5oT8Qx2eVeMU1mEyrLmX70bB9OmzJiyQzXOmRYOKicilSdrqvuYSCp/Y2SO8aVtx+o+czTX3yUt
UjcSvpDvcIAusHvCGeifKpfyNMwj3Idh2qg+uaGuNMEN9boqPxkW3M9XPv/Uvy4S3bvxkzpuQheI
aXBEiJN8rtLFcEPo0PwLgTWiOffcZOV486nsbEbMVWtTjggpoZnXQitJMxRVV4pIEVcP1RPCCTK+
TurPgVi0djMCgB5g3k49EZVeJo6+1VJT6/KyJpV1WTwvonxm2nu5NL59kjJxv1di8u9sHW3oRtl9
Twe6tId860Ew93+2Yz7hu1t5stE0IOKKsIIWsIXdCYB860mV7Bqn7RMKcG02Rok/D1QJiAt91RDe
/B4xof2cXD395LaWdKL1fEuKoBFMv4Y+Z/Yh3my+zrskfVzc2nXCIRiZOMo0DZ41bbDgVqZ6Lvci
d5YjuPuZhKS4jr9MSSlR6Ph99n0ikO3Gk0gmN9rS9DepWfhJlCKFGrZ+r03HIFD111LD3hqOs9l4
od9p3XOCIOE3lRdih2pXSbmNsQpRHZm87Fdha8hT29qrg7XwWDIJBVWppftmALW+NEYX7GkSlfOm
awfNiKZe5yUtCow3UiI/i9hpzQ8mpewUVarTl3dBWkzPnZWUD3mGmBEruSvrOzvHov5g2VowryKt
JFbHKa+S391sD/O2tQpZPJTT4lzP3Ug9XtPm6nsTd9M3PZVOsdOrNjB3tF/bU7o2mulTIMhSc+Ea
4di7EqQ+bvlkj9PePXmVoZmhN9XVp1Il2mvs1YY8AkEeR0pe2BJCW2kFB28AZBEKX1dEkLHqcifr
hFNy3DXAZMZ49pqDNfBwwaFmhB9ABYXEjhP0ZnBGOuhxo4PtkE5w5RYsEEQ92bk4trEc1dHi5Ndt
KTr1Os7BQKMclBPmEJW5kicrg4tOlgFmOzSaFJUiRxEJEmJrc8Ybp87F3cghW25yvVK4I5SwwfRb
bnYqgyRAhIoH3jrZfR3/ytt4xeL7aeaGMG27HCuHpR59YXsDB6OszLcc/PvXHlnLt86Slb2l5dod
ONHqBMQLGrSYAZ3iQWT48cO50MshNICP5UhQeFn7bBz6x4L2CFgZJEN3c9147LHo2nwj9MFb7qrS
9sfQyQevQDRdgZuaFFsYVpyqrqM1WEIjtcDoPKahwHjx7Kwao2kZu5tO89sfGnKP4mTpo3o1BPWk
EDuvEk86UJmEd1r5XyzAKCoyRjG85poxFcc+kEZ1MDHjQvRrKyuIGnSqXqhMiIc+5MH82k/V+MtD
EY7+wZVO92zUXdFsE9XqhDWXwjIObgZgH+n3PNc3mW105j5b/O7RQd+YcYOcCTfKiqERkAHTxtRP
4G/OfeM2V2kLKy/s2ANbrxMBPNkeqQLqXISYwzaoFVJXdo3D68B60u1qf1rtUcmU2DdOMbo60G8v
+RrYamxD6UozR13F9iRyElAboTlAiTlONQyFvab7iGdb5OFwjgndsEMEcHF1KIsx3WoBSsp96Snr
GYTdUm8xybcUJvuZfVkQLPOTzNQE1HpiG7ml5OxSdGKfhj5ZmxzvIIKgeNQyDVNRglzej5rF8+9B
0xszOHXDuGkC4gevFIaoKbRmwy4OfZH4r2mA9jUMtHZwd2Kq8joSKfJ41lffbDdIVnnrQZ1W3RW4
BTFsaMFV6RcJWagN67g39nq1EFcLDrolnAi9Ofczk+qD1981xE0Mfjreywa4E+LfOMuPRZyYDMTR
mMaQqmMNrn/OXCTaQkvrRxeSzniV8tFDN69kDEQ71VqCNxOj32ATrn/VmVM8AshmK+hgovOvRnNy
keWXDIACvcO1Xrq8IXCslHvZnfZwqINEg2IPAXUJnWphS1fKHCCrTfuMJFOv56PfuBkWg/WjBkFg
gAHcVraf6k8ZyErjPlhg3oWo4TMZ6kE3AjAE3bMa5iZ/My2quHOhhbfXsNe6jZqZOEAt1B3jVzWI
Cz85XR+ojZ82/AJvccTnCmWz9UlvjHhEXlp1DACUwsEODXVNi8lSqXHkZN9DvsdL3U135ggD82g6
WNJDTL8iZQJPG3CYQzsSJGDqbRPFDl5CRKwm+uUQI776UgN+b6ly+EOyMYYyr3clnaZgq2SvPRTE
cVvf/ZQ/OWwys42xMUhX2zStUWr3XQMyEkUoGs0NqSdclsw0Ud+oelJsU0SpPUowS598TNPZtSP7
DrKDVnp7re2Yv3FXZ1NUaF1Vn0w6psXRtgfdCo2g5s3VxjjjcqAihAe76prxxlaC7QxFxlwDBlqw
9XISWXlPqFy0bx6unfg7dpH2toNE1u01JXX/QnfpbzUT+svUoCggc/o9K17AZqlU3yX2MRnU1TKU
3ZNpSDOKe83e6WL+rQbNvFDt/FMQOT/2upyxaW7SsQe5/PbYO6JllBpNuCMdWC8/WSjarQ1G+NTb
/I+yM9ttW8mi6BcR4Dy8UrNkx0kc20leiCQ34UxWcSzy63vR/RJJhoX0gAa6GyiLLNZwzt5rtwAO
06UPQe8Btaw0j1HCMhSKcTD3uaORCdh38NBXZHwHT3mcLGkxLOFeSC03Jf+GWi2u4ji505ukbyDD
pO4X8gPs6k6hDvlFca3aEko8JaRs5Ly8DiOCtu6HHjwnSQCd9Vl4WWqeTDWW6g4+Qr7Q5ouBh9Hm
2arQ6+rBh0KA4k5r4FV/z4WwnbCeffsPwCXE5QbZA096qkfTXS2V8+J2oN/Cii3kDyAhLoGBG2np
trNnQPdUekR64huVdJrTxm/ZZsau2Np10YATVC4JHrLnWzimWCzmw5SkerelNDSfJnc0q60BItfY
JJObP02B3ydPQsNIveZKqCIos7mVsTt00Y1+w1XhgkSnpVtMSA01ayKKz98g9bR29BZ5uBZU9ucR
b/ddXqZmiXi4UJSoY+/XRLT2LlH9l/crYNcVGqytdMioRqF7pQ15PnLMzR51VZ0dg849ohOIfnsl
qaiWAaHuRl3vqvwEgTtAYskwaFquvIZaZCgIXTlxKikYVYTw/glb1bQS4AS+RNEtWe0bVXjGo3JJ
W8wLSBy7qAah4Bb0ASLn4CJd2ZvpnH3UZjgP66Jxp2ezQeTqMVFOZtpHc0h+EWdApD72UU+1+ff7
j/nqBRMCDViWl+wBSaMLcv6YORaaQYcx4NDJedg3oje3mfIXr06AchzWZvO97c2fWRJF3o1a41tD
u3jlwBgtipPL3CIDHiYNQ909wFbmXMf1ZctRodmCkGNPVFHVf/V4TCcvJ7fq/V/91iugBYC0clG5
8uMvXoFlSzAo3uQeaIcASMLB7oUsDZFYQ0jHLJYnWY9PRjZGaHQpl+u8VeCwOnbND0UAU+XG6vzG
FMQpxj/B2eCUfMVz/VUgRB4jCCTyqPfOQ7sTYxXItaY0/dirQqRU0jI1bN5/Bm88foaEjoATdClq
X7RBACLgoqlH5+D0pblO+yTejY6mrZPUTo6mMald26DiAthVfn5/5De2Ivr7SJ34tlE5vL6cv35s
aygvzxVdiqDrfJRGcfaDqutA9zlAOiapb0ezSbbz+6O+9XtRz+Nd59Pjo1v+979Gtcwyipf62aEF
Yab9KIrASrYDaWSr0fRG4uTGiJiifsyLbTLNQXMDAvjm8HSd+MfCb74cHt/S3AFB4UdjftxWiLBO
vprGj3LsvArmWxP9ivGY76Hr+OWNjfi67YjYAFQYOUU6JtXXffqvn14pSqkUOOirQm3zoMWzKK24
qBNpFWCvycIMN91KoZd5cNPBvSceoLixxl4t50vgIaoKWtb6ohq8+OBAoFrEtPnOoW1rc1tOMj7U
SXOXe9V8Q1R2/W2TDIgRZhGU+wsZ6+LU0XqjgOrKutJT0x22VmVqFTukT+GsTOxC3kGTSfOw0ZvY
2wYyz+QnlMZdsp3zzL8bB2O41ZZ7lXOcHYRocICcNRbINObrSyovpOTKmOMMH5OQzg4kboHHjlP/
zi2C+aT8qMmOIHLBEhWyK069jhvwZFeuPZ3K2YT5hyKd4p+RNhsNGeKtl3P1QdLgZ1Ky/LMeojO/
UEsExLDyTPvsWIiBeqybDVsaonKNzdf8Pdv1ZgC4cwvjdfVBMCgtQ+AoKDQAECwz5q9JObd2S/8h
z4/wUYBENG5sfkB6I09JHBfzocWh11NDmbJkHwN3c/91OWB4Wj/ISZHCOcYlJMbRpcmea2dHfSQf
tSPAUQALaolhasBq7DN8iUhGnGjYaLE7PP7jWoSoAuUZh3HXR+ZwKazgzY/mTBf6EMVNeyQswyhD
+GK0FhCUH3WgAAdUPKNcSb3X/7w/9iXYFW863WGWA9YEnA765WqAg8eaRDmlB32qpifgOE21041O
cfPKaFW3WJrEnaok+pIWi2v0PJrk1K3RdpNO0rm9KNd2h406Xs1VL4sfhq+EecITFOu7vGysvdvn
6uv7f/TV/rjsFgCUl57dqx3mfLIIEhWo/dmCI1N051Kk+DqJpNuaTvPfoAL7FmLxarVahoPrizSE
YjNJwefDGYOiNStdcShiaW5sCqt/OnPOt10FwOxfe/bLWHSSmIo4BxnwfCwdt1ymaikOsZ22n/O+
S+dQ/39QqQHEaDOC5f+SpjfxCNfrJE8UJRFNVwvpEnXI84F7HHOsjMSRNUE5qCNVVXPTWdVwn3L0
+gb4c7xvJgfDOmzaMgrBDLa/mxoZ6ApdQ3xD+nP1xJGQohCzF1ETRZDLpyAmjUJLJ62DASD6paVd
+mBbsRUcysAeqht78dV6h8h6CVPBoQlUgTl1/sttX5JxViPDobgFmw+4fWPsUyaef9BM5ArwiZoc
K4Ek3OWGmeRqIkNm4krFuZbM8qUGeT607GqZVlxyD7OrCjM0+XburYreVG0OD67wbmQyXT9WhkOu
APPD5wp3ec6NNZT61NSGQ5O541p0U/aRBJFsp8bi1vnq+qHai9DF5bKP4gXd/Pkvc2xwkOlcDQcz
1bNdaZvRJsvREpUxpc6wr8wPpRF3//wmKWZQXeYtYjy9OjcjA/E60OvDIVhyZ9fYx4phNRBuHIc0
Lu1iH89S/s5kqW7lN11tX2ByFhXncn7GjuJefLaCao3nY7Y6IB+LXmxwfJ8o15KBakWD3h6n1PMk
LoVSw3MbRKm5fX9BvH7arxourscYUBe43fnT7suy0bid2AeSDQMZdrqXhIVN6kg35uYG5/5vaUTd
jaXqejahc/RYLzg9OxzjLr6bFBtkNrGXHupU5MfCcAY4epyem5VGfSnav/8Trz4VLNQ4r1wX6w+q
yqvqUYACOzO85iSkGMvQTwUdLCg29A/davxNZZcn/M9DLqYn1HkgrHEFLE/9rzNJWiU+LJSxOyHP
M+h0jgW9tyLjgICMVsVHEcvuxq9cntnZ0RA2NSJtDkC4e9mUL+ZRFuRVxETqTzpkToNYF6/rD6Kj
Yfj7/d92qXlHVM1te1nw0JYz4OUpr6H1D3JdV6dMogk7gMtwq1VK6Tb9L26V++g7EI+D1UxhDvJi
lfrfdOZveU8/JftIl3ZMf9WVN7qh7tbeeON+cP2yAWVyBMVuy/EExdP5k9dab1Cw5fWTKClOhiZJ
GqGJjuCT30/jvmynfy1sBR7QYFS5No+fU+/FOpxjoNEtRb5SWSjlHVvCJT900vmjDCPZkThk9J8I
1dL32TDeMhddfUWLSR/UNndRAIU4YM5/qpGMDmGzRFNiwxhc2CHYu8HjqMgt70Qx3uIpXE+w5aci
qKXAhajr8rY9E4brAzQhysSvG/uZSB3SkeCsO+LGTF6WnPOZzM3aMhDvgjinYrf87399PH7l0JcF
IXUqONGk06YTNbGps97nL6Uz+eqgIbpqPoHyKodfbmTX396f4JfjLyZNbOow1hGTuYA3z8cf0lhv
2AqTk4q18puVm/Zqyh0Ts2TflquoqbMfI6SZna0NRbx+f+zL5fh17KW6wP5nwx28ODDmSmptZDI2
VsiMrKBEHmmB0FH0xPy1G8vqWSWNenl/0MtvZhmUGcylEikx14iLHZePHcp10aSnNOKzD1M0TZ/t
URJJ0ylMwRn99fjGAnnpw2SfpUjKpsNV3mbjDS5WSOSOWIvgDJ0iErI3rUgi8o/y7qPlpSRuw/Pf
NyiWVn0eVcaq6RCreb0b3Hjab7zppZaAEJ48OWb2xWKRoWuRLd2qEzFp1ktAn+5Bq1V58gcbgZoT
ZeoYeNq4dgKkr+8/89eN9e9ZvjwALiIIQTnskKV4sV63KHiM2eqyE1HNdbHP6QATAhbTzAqrOBZP
TYGei95bo+gOi3k+iCnRolUeazTOu3H4RRSSOW37CXUVin2cVuVIAAVi7ROthOwHXqhb+QdcXS4+
Tf5oLO18FExNTiuXS05fceF0m2o+NnBcPrhq5OFoI7LVEP6wb4ZpV1lHh3gBIL8Smd9HUr/jP21v
+VlYZXnlPTVsKF8qU7a/kXWNT5YibXoPCsfVQtNls7gLUCym3yDsQuKOgjqN7korBms00Gy+Q29T
xs+JtJPfKl1iQOE9j89W1w3DNprMZj/RzkXxLWLtTyIiZdxL2tkwAAg2FvKBBkV/h6EW5lVI9a7K
1m3bw8ie6NHnW3LHhUPIKCEv5g5zgQ2VMtad8kdZS2PDqqol3+Usp/YDLOheMiuRwqwW8MzHXlVD
/VR3TtyCszB6QllLq3X0vQ3R9HdCpsODkcz990qBngplbA5PMe0n4JRzqv50oyE01JxNLg+5a3FT
DFjyiMmyu/SEY9mxN33hjds6cqg0zb6RbE0r8aNjQOK2dwcVJsoThDVD8aVG9JI9NEYH8NrqnebD
iO0XWYLXJ85+dOYu2fk1nR4SF5SnERQh8/K+KfLoYDuof4AEubL/NLlSGSsDhxS8lwI53DZGbxav
SZoWGRlc1APWqV6OTyM+t+rBhkNer+pqjnWEg4N7mmxHRiun7ykKB8RLHnLR4oycajWcujhOMQ5N
s/+98vrcw/8hVb7O6Hj267g0q29m0th6mI14AOldJ+pnr9U031OkY7/9EVvvhwHyE8iQwjQ/B/3U
xB/IjCmme8E6UYX1QNrtKp8VOpVy6qyTm0Fpg4rnN+0mpUfw3Q2iFiv8TGBdZHsTEb5xCn6IHn5i
hcQuB1tvhG65MyKbKYLsHmS48lvyIZphQKbNTDNXOeV3fQvOqSn3WPbJ9eJkg8fXqGT33zDF8peu
CyfbEN5uFB9tj/jHuxmWlLHTBkca90EkLeoyves/z3CdxCEYkLrgMhx7EjkLy7ijilj88lTSw4WZ
TTonu2wQLXONCyFMIyWG37D7YnESRPihCYSP/B15hx//QfWQ5J+csfTUH4dOX06EWuBFa0LI3Whv
xVKQZw+QBIEC1andyM2DWyoZ0x97KyvTjW3JuDtMJAWXmyyeUYlC6JdinduybdcE+NXoBMB62gdl
D5TZUR3oxmc+XM16hEWIfMMbkjRd4eG2f9GOHYt1PCyKpzytbDOc+6LrnhBCmS9+wrL3Ec9yt2nr
Qje+pEmP1izCvOquJ4+V5WsGSpSr9ETaTXA049n+D9gM8wG1j96svHwuP80zbI+yiJN8jfPOeaIU
p/Ink/sbAeS2p9qwoPLZHmC7WdOWHO6i0Va+XY8Gbhm0cMOa5Jig+sFy3f6gTzh/J25d/0+H6pSu
iC8K5PeuzZua/knr74IlKn2dW5EcdpEBaA9pQj/neE1RX2NYGPg/AlyLG0IuqcWApGz1z0WulvKg
6py7US8xrrWqdyT4vTKqTrJR1ryyyfRa+3NrkYfi6am1AhPWP6hWUtqWejOX3zQ6KQhBbZ0PLXMG
Uvz4HhpxRw816je69EAU68ql9mZCTDoGGhSx0GJj+IHzXJD8hyqtCxtueie4LKrZzITPOhizhVMj
Ox4hLtfZHJF3QTT2isImmSNI4eqvgz0JuYL62XydAsFHG3GffbHSOPiW9YNt33tmHKx1YCr9UYPB
uwtqeBMkALd9uadiVIP9KSjiHsVspvkOhSmnm1JowlSrDFAbkk9YXZ9hPU72sRawzQ8mjPqDdOa+
/iRoYQszbBDXG2uklOl9YOf9dOzZ2I/kqGTGumqiyt0sevjnoECPueaoNvpA7YwRiOJUW99I15Tx
TgSooXfc2DJv7SNO0Ve441ub8N9Wi+JwQtOh52EwVPVjULK9vUCFMquPom+99tj4DTKhTJiifJCs
O9q+TkT8O2odYyaxWJqDvelKw1Zra+yQH09IIbU1/hPpY/Y1gxcgYyTA61NZeiF574axRobrkvIQ
I6A/IGf3x32aAJ9bI9Pu0E9lPbWfh6nrovpDC8tsPFH6mtFQlygzkGPVadV230Y9EelhDMz2rvCD
PCe1o1HHUk8K/fMQKJv0BhvkZSpNrV9PbicMTtODPFiwP5M193uzPIhh6LIlbmcM1g73lkcsoMGT
XY62Dc9x8pKXiCPp+HERk31jAal/dlai3c9pahXHZDLM5qtDlWPcJFAdQGBGWmmsfSHt/AvqLQNI
sx8lOyBycbrBzh0bP7g6aBseHBDXxRFz0PrSGNZl4dbkibqtMB00QOnstfgf01nsVC9mwZcMIKS7
m80p9j4saUfN795NvN9JUdf1liqY3e31uev+m9oYPXAthIvKILIzWsEGDeB6vegoEDVxs9jNDiHv
P6mUgsRz/cL+HdT8KStSxxMDcA/lxbVyY8f4JRLXqO6COYDyGBqIsouXSDJPD/ZsGsmfqI9MO8xp
Nb+oAsvbPk5niKZ+UQ57g3foHywtdZ4L0gEJUCgnnZoAFeDk5DmTcjZN1WjWftI8aa+gJJnFyWni
8UfqpUO3zhxN106JdIv4ZPdeEa+COLW9u2jw9R0QVi5h4DZT/UlXerCbaOvUIaITvdzC3K6rnzHr
RLyqavB1oecRM7xSaErcHUGltrFdXidQwDYK0hBirLYD9+l4eC2oen1ghYrTtR7H9SYZOipypTbN
OZkoSdu5a2EAwsQ47pfPmpWhyhRab0fbsrLY8CVJD1tUNea4NtPKTHbgEadsyxmR2MY47Zi7AwjU
6b6a0EqvNDK7+o0RFzG5FF3nvBCQMsUr6IpIFsiW9bLNWAfFTznJ1NgWwYBwscNXv/XtBBhe6tcR
J7RAotq1tOCJ9CWv/ellJIPknKn1/o9Xe0jF6i7DmjjoKfXDITH97L6xZ8OEhQXp/54MoMI5TJ6f
rotoSW3VZmWB+7QqdwqN0WudVSWEFW04Ak+o37zctVGeal76feGocNZNRvWQU0KFrIkssl+nlT/4
H6jHtMlD6VVZ/zgNWrUrybPgSEdHK9jBAvUqpJN1PCGdk62PrzoUAXzKLkTJ6X3Ey5OL+yalYvKZ
ClL2LKijVHsVNB2nLeGYcj1aYvqq1QMa91C4RWmuBlrmYq+1+uCtmxS4yQYvGup96SBTGyqs26uR
TA+FNxZZGbRNmWjjLzOtYzIsRW3ZGyY3IjXfLCcKk9SyVyw4pfs9z+282UQyG3NWKkp7a2V6rbuX
qVudYvKA45UcrfY+tdzW/eAJ/GdBSJaAI051yscJGhpd8CrhXNav4PhDsJwL26JTMfpBdY/SXJBc
Bm5PEhTI4bi8Gz2yNZizhYbIAqn1cuKmyP9JIhVyODzaUoMziSSPldktS7j1WtN+UU3l5Guj9qt4
kxK4SDlVVf2DC+lo+jXOGmxRbCnjQep5g9qOuIPgPo6IsGyBEmmR+VEEY/tp1uM+v8NeETRYC9qg
iSucRLWu382lkXx3NSdpDlEfTKxbVEZMsHpdPofYLTh74kJtSYPxbaZoGPuF5oVBLdENgNdNrC07
al+u/YyeyBr0VRWvq3gs9m4Eb+I+0QfnJ0J8QXu9C7xkp+XFsE+tQJHR3uR5HnbIcPS7cR41a4XW
P23WCx6k3JYp57WVQmbzhaFLEMdymutjKht33DGJpIN9KVP6KmoDK3+YipbcZac1SiqGIiEPZlBD
QOxAynHJhulrPJfzohktIIXlRwJ4puRJkSvUbhDYir0LDFvfwGHmggc8orNXdY74cu3UNZjjkFaQ
FqWhIwMJWYj/qFaDlnklR5EuH3/6GgeSsOh8R23iICiIMTViYF8OprXpwHnE7PbzYqaeZeA2oUuV
PkIBSy+RjB6rgxTEldHctCnGAyc3cv++CmJ73vCU8SYnesNNoxOz+6V0TU6fiw8lPrVT2cJy7Fy8
TX2nsP0UpUpZrMhlHwt/Tr7YQxttA075cbXux6B59iJzyI6SpKEvRjp5IKMmfLHEXWdY3kNT9Fm9
UWlVqNXQ9E2xbwfJf7/UhX1gw4ZWcthpkPUjru2dBARMjvq9TF3nWzRP6DzJLCDCCG0oJ2eQbEKV
4dDNncMlUksN8NqsEXWYWk6R3wFU8dp7zTXre58wGnMft75PQhqGJc65KAw7iJyJ0nlv5ZSvhqGJ
vro+8p/QxX9GaBC3wtBFXSJXgkA97xgnKKs2uRqG71MPgRf0salawBxaxNNHcO0+J20ML2R0R0C7
bOn+RrPUXK2Nrg5+N6wgOcF7uts1v7q8zr7JUrfVc1nUWPL0JQOxGlPrFz4QOd17LWrWHfDD+DsZ
G8N01Evfn0CR13n3qY2a7ljajVGvk7G0xn3emebWEH6AznMi0ehY1l5c6wj254oIkDlInHXsTDUb
mZX2aCGoBmr+F91yh+Y4cv/6IcmW+CNSFy9J4duNvSNVI9oqNrKS1EiHzOmqt7TBDYWVSiKCxNxi
A+J8jgzSbPH5hTFy70+GqXJ9iyC0mI8VFeZu6821UGsuNc64QgtSP02lRDSKtsINpk0pc1ZS3Znt
Fy/LCrUBg2KIjYHw3FhLKzVXPQ358qXO+RHbMgGJ9miiXW6fpNZJd53OJfyYeCbZZAsB2fcgKTuz
vzKxoBHk1bpKfWATBvbDyl06h4HiNDdfR0dhJnNNKRbMzDPR48xFfrQ7/ny8Iqxi8SrOqBXv8pxA
wTDL0HYDNA7MhFyGMi+rD2MVGyOHRCjdGy46er2wQOzxvs+b9hM+kTbbuW5lOrvFZ3Acyd3UX5Pi
+Giz2ZC72ahSHdVHpYv7nI/nR5OyUKytgHzUbUa83YSJQJLWs4mspFQfAld23jMbreE9xanBcT9E
UNT8MCJA4x8lRmHjzm+pua4aT5fzPcYnA/03vDT8qZ4MfrKyso9VtUpEKKklcEmTE1LtpsUVsyl6
CH9blcX6S4tkU181fYKAOio70kHtaYx/u3HW6dzjXK2LQ9tII626UWW8rulaDigYitlkCNm0T8/r
yY0x58wxnQhzUruGh8w1YPVjwkHTj59S7BqPesRnopKhD75fZLweGZWDTtEeWTT6pUs/vWtlrZ/l
pHVbJD1uG1mxEGkaHlB44lm3a2tZDMfMbqCSvT/wlSaAdhsWZM9HEkCTj/D589/c5RiLYpORUYVw
hOOmDcxexsKkJx7HOo4sr/wZqxwDhwnBIXQb0131FFn+M4a4vNG8fvOvoQmIUhNlJG3ci05J6yln
tB0tP5U+8gu2+3k+UjKEeu70QjxJ9MfdacobmlY4P75nXkJJAPkKNjoDF8b7z+aq6Mziwb84mXPm
csAPnD8aTU1FEphdfJcOTvFsFnN2gMRqhaxiBeafXKi92ZEjV9VWt3l/6KtCv4VGCpUmnUl4qb5+
MbTkA+1tVChHL6/Lr2bfRFvNtnB+2NZwwnyZ3ShyX/1UJj5hxehR9AW96150M4wEJntlTflxTGRN
Ft/oPDiyNu5n/kamwFKLGrsXPsbk1hu/VCoixUIQyt5qLHVqGoLnD1m5XIwbOyiOrULRvsknv8k+
WU4/KRyYrzKGPvZW7oQmZuUnqiJIg+DTZOtVEFMmvcEf5E49ePQmH6rgJdOUPu9yVid767hFlux6
YNH2ofCNvFpH+Iz+tUFC45iX5HFGoC2DvOS1gfJXF4z42xLZSZ49tXE7b2zcrEROJy3LPM4s9nuB
zfeOqoxAUSNy5eJcozwRDm4b3Jg1F6vI619C/3xxj6B3uUJjL7djX5Mqe7J63c0BSUXFbkznZGeI
ufkaDJO1Se32ls71dYn4q0HCsMgxbOxSi8AOadvFEtISqzCkyiue8ioVDyAqcqz4emkdmrEmnyJa
zPmkTgxShDZ75q7xUb34Xl9SyRXYPasJ7eGtde3iC1r+KArm4H1ZT8G+XPbnsigwRj1mzRBllXQh
rmHyLVurx4fXgoMJE9l7nAsx+MRrUU2NpHCcmRh5Id5/8ZXM/pOs879KDD9VaCVoKFdmkfS7dizG
Gwqhyz49f6uHOHB5gFTQTPdVv/fXDOII4hCVnkyPfCSy4lAIWiskvYS2uNd07RjS6ayxXkWFQXon
90ESHZCk/7EHrfzKu2mn0yTq+plEZXO6obe5fo606Q2yh3HKo9eyl2bz2d+GjcLqA0UApEeyM9Dj
z2ZLqnAoK1EeHJ7oLXncmyNayx7MauTyj/MRKztoh0rr1WORRri08j6J7gigxjlWUkVLQ6EsEk7/
ab19fQP8PHtRiSFG05f18a9f2edDaQ6eUo8pNdDP4JmnrzkurhdjArDMR2//eX+8i/X2dTwEhbxv
mucu+/75eBD4/I73qB7t2cGHX7U1ItxiejKFp8l1YGkc+aKg/chlUNxQS781NEqHpTsIUQwc3fnQ
sItTnyPi9EiOdrvvfc1ZsFTOr1ro7TbvHfugD7H/VFZ29/T+j15+1Pk6QTQlGCrkKBjh0PdcjFwa
KN1bRmZbzz+BF5BN2EzUVrXYtG5M2zfGojWP3UxHeIvE8mIDjYUMptKe5se8N9qvhvK70wLC6mFE
kOd0Y/d8Y8YyGOpa2g5wkS55d3TyhhzR8fSYCx/qZccx2DiQo9MjMNZ7SB25hKb2/sN8c0xsBQFq
KY9/X3wlYzeAbefu+cji8Qui1ihWfmsH2rbOGxs6UkcC043j8VvP1IH+hazdAobkXjxTg8oRuRsN
PzPtmkdh1g9Vm1vPxTT9fP+3Xe9jfBV/DXTxNeLAXDTB8/TI8rw4+LNsFTRQe5q+9J6i0Y/32Cqd
X+8PevVAUYpw8kc1iV9jUdidz05Hkl9KmJf64jQpF+8gGSmmRHngyG1ao9KBGYRp88ZbfCV8/v1N
QNFCWLcs/cYih7oUNrRSzEbheeIJRbAF9m7uvXSjgoLTQyqy8mMt88I8wL029zKh9bH1Z2noh8o0
+2AXJ1Yrj7Px4rmieYmT2ftoEz8LtF7Md5LsD9kRiuKRGkSSlJf0q1K5k76bpEW6waw5WkoHAYPw
qreBfz7GdqT2XRTLZuUmLSjpWGTwWFDfWB8tOMTjvo6j5nlIoWGEbDrj1yxIrOg/ihjx/IO0Z/Ff
PUz+nTKxfqyIIE5anNKmn994aJe3BK5mXFRwEiHlYgVFPHb+qmwxeNGEWPup4aqAeYcELi80u0lF
O6PB1IWswKGBklG3+Ekzj7J34YwepB2HMlVDsEb+j9sHyxqlF9D9NHXQj1+mCOpCJK3nR92TUY2B
jbii9rdGVBGnHHGDyddl24w3PsarU9cyJlKg5f62aD0u9XMxhXc51vXwNFZGP5JbBedylYHIqCgX
zaO98Yx8+C/IBAF80m/1+zgYRwUyY7D7vTLmukGrVNJku/EsLleJ5e9y0LXzEbHUIzw8fzlK4K6w
olE8ed1Q3sdzH+0RFsXzsqFRUvi3j5bB8Ki+ZhRw0CP6+HwwagRuG4FXeCJG0/oZRb3/y46tMV7T
IhlBCXj+WN6YfZeLE0Mi41ukQNwJARqY50O2VodAwZP9k1bSCm6CSj4jx9O3LakIvxpWxPpUwJUZ
b/gFlzXvbKFAYLdciBkdHj0fwPmwJQBD+m229sWCdNruzM71Hqzeb78ZXgY8rWTRZ7mqvPoESLa+
9VJfL97nwzOxUU1SwUN27b1+kn8dkJoI2AHVc+8LdCXaH47yC/VtzuLJWTuN63VPrRVUJ78cHaZc
HT35hqU5+2lKYCCZdpf/KMlsCnYjUcX+jnZu++hPGdSW3GyNdjPbg1lh2B7tak2zxSR6hr6AyyW/
95u9HUmljdwdsK6pXcJlAdF1BONHo1FojP1aCeobYA/04MmfFi36HFUNtp7YyDaaPST5Lq+ZCYj8
e9lvxjgyox0dK627VyoJxge6CsFvrnG++D1m02Q/Tm3uiU8O4APGHZoJg3Co13nc3LsR4S3//eMk
Zv6i03LRwCLu4wBx/mpTvfekP8fBF0gUcCk88DNfGlWVJ2Gmwt0EDRPlxndzNYkDEJzcONCyE2tm
eBdbOYKBGngFxVBVpRK1A1z0h26qCnqesRsvZB86I5+NmJj77fs/9s2R+Vapb1DmMi89wEBBZurV
Q/XErjfypVCV1Duzf/AqQ/9QZROZv0V0W8W4LAR/z19A95zrHVAlyL3JGbpYKLy8ZSNm91taIiCJ
m9ZwXoBgeMFRDu3kbSnLjcPKl7NJDVLTT76g0r3qwaAkR5KC3PQY+OQuhzoc8R8l3elbh6vL50LB
69WOzeJiWfy1F993lGR6balae+pzt7FDBDXiB1DIpt5Ek00WhzNFjxIOgLZ+/31cLtev42K6X5wN
3N4v7SlJMyBeUVX8rDmRQI9Tw2toBv9TOiT15v2hLqWk5MTzGxdROpsWBvTLDK1pNNAZGJr21CjR
nrq2Ez+GSC83WmoaK2HI1NqUfhk4q7YY9IysDcM9dI7X3kqWuFxLl79j8T+TBQCl4qqwl9t08DNC
j56mQfnWfib++WvRlhW91BHqjb2IgVZV3M/mXZmyVd74+C5PmljxTH4/lmRUvD5ZM+ff+2z4ufAw
gD6rSCc3dR6B/gx1NL5ktK4x6NKJu/Hkr3/wMuIS1MbU4ulffO6xydqjAb56Bv7UH+3cEeuxHMcP
ZYH3PWwsdmc9dgm76mg27N5/68uvOfvy+LUoMA0T1yOO5MsCM3miHtiLLn+WcaHv9HbU7+qijxAE
dEuoWTMOmy6znAfPq5sNtfHqxuXseoK/+oRsjthcBhHhnz/tPJkiH/1n/hwThHfSjNrbOQjXN3lv
a7e2ybeeM3N7uRxxCoT2cD5W69EuiYy0eFYzyaNk2pbfWs8eQ6D2+Q7j3fyN0iuBkl2R37qDXq8f
AbYkskv0hdyBV+d86F6OGm3oIH/2Zxe1fxNkj3rSL4GNpXOc20C+RBr9mPff7RszmfIt6hqPKPPF
Nnk+qFIlbZuW4jgELdy0KJgAAacGrIVVmma5CpFYGbfsDW/80uViT5McngOnzAsjh2bAmGrSunxG
8+ceu37uvjCzZk6zeepy5bHcr92sxf8+jYDpBDxYqjUe+/T5T826IJp7a66eUVocafQReDRSXdmY
YwTt6v3H+sYnQ3kGZDWltQVccDllZz5W+LLlcx1Fw/cyUsHGsGHZjHkmDjC8zZOgLvUtBntzj4H7
1lt9e3hER69uberI5z+Vhx+Dy3F5q70q1Un1jV+FWEmo4pZ97X2WE375xIjoFiZcWNdS7zL3xhr5
1kumrPE/zs5jx22kXcNXRIA5bKksdbttd1uyvSFs/x7mnHn156leWZQgog8wm7EHU2LFL7wBUWv8
6Xk0xM77J95swoFqtRdnZw8u4Zn/ol7HFtKpDd6wIeDn0XcHKa8/WBvjZtYQLSLIxeaR+uNskTEA
dqq+CLPzNJr+3nQG2dwgdV3v8qI2/dWQN+VKzhwYOyUJ1uNFv3eWSJ0EJx80DpHg9ReTsUYxhzU7
WyN4rVUP3BakST389ZCeSjb5hC7vwp6+SaSpQ9L3sTi6FCHIImffG3RAzK1Qiy6FJByz876CKRr2
TbBpDARxQC0mAAl9Rfo0dEQKOwJo42hVsMpAGclRspDj3AYI4vfAjiZtRBQFNvL1HKhGMHZVE4SX
0fM1oI5533m7kKPC3aLjeLzCkikcNk5chNZGHhqsPyt/4JeHVMOW/JFujgG3KJrqIlDBhZOC9PWP
GeXQsztV84kTo+bPCKLhKegLILNtNKCV0tRyWe8yYFDGqjXVKDpkmOMtbIq7v4FqsEzSY7IrZr9B
G5MuUpI0vFS1Ma179s5eKsLkVxx3v3p5sr6FWooCauYF08ov42Dhfr85hUyB8IThPXuXzZm9Z3lf
9LmB0uElk31rw3kpI3rDXrXumsb5odCyf0JCLVwISW9KG5C66CWJmAGJWNqSswsoL7t4qqNKOqPB
h+n8SKNnhftfvEuwA/2W6oOFzHGJ/2EgN086kIN9M8bDV+QI+peejblQS763CLTHRameX8SLc70R
BhISmDSWf9EGpELcIINUMYz5JKM0Esmulo7Wk+/F1T4f7XzNuZ0WdsFNWMF8iN6EaBORH86Tb8UQ
NFxzQhLYDP03UDzOWahzPSWWnnwzJd1EzScskz/DFPfnD95KDO2QqnEsSYHocl5/O+jdKekNdoAy
1PkeNaSalSgpJpWY8hldYe8ej3dnx5GO0rOiJmrT+J7d+9oUKh0Ij/BChNW/tnLSkIqp8soMDXk9
GZ7+OfDZDY8Hvbl6IRHCZgKCSHZIbUPM/z+PTWzHKFr3anRxEP19gfnNtVIqJtLm9Us1SUvsrHvf
+O4lSDTh8MyIv/9nuJHUwIRVFtOs9m20RaVppVJ1gBcaoLNp+iCCNTVxFi5XETRcxeF8JG+56LQ7
3PvzV10qeljpgx1fMi0tEKwNkFZrJxnuTEy95fGE3vtCxxKBKAgGDN/Eb/nnC/W25kqFNXDurDBx
B4rVr4UyIgU+RRaYOyMmqcXk8vGgd06JqqKrQW8ANQKa4NeDToEpaXKXSmeplXAK9J0ovmh9Zq39
xOjWROtat8rAfp6syLQWTuidl5RYlCosokd0gpjh68EReJDVyDC9s5/3ceaqUG4qeE+VGiDzrHgg
UM1qHSRIr6OU62XNqshTmzIs/Gs3bpJ+93guxHBXi02FkJ48+S2LICL0658TEDiOBbj/M2Lg8sEc
DVCfYd3J9jppAB4sLPfN+RGjsa9IQMS+Nmfnp8I/MK6x6j3bUuhsvC6Vd6UXH9sMtRjEuEfn9fHX
LY03exU9tRyaAdrkufXj8O9keTVm52XXp+j5mr9xB2/U/8cXoplGJknGTmQyW15Migp0e/TgHJbF
L19q4SY1VvxWA1fjA7Pw+8c/UPT2DPBglPfnnTaawlFEuTE6y00dfgUNmh5Ty6+2Ena89oqA0I4O
j0e83TCkjwqFMVWwqREsud4woYndWKMW0dmUW+wmnE4BkyhT+uiKVF6azZvrAbY4uB+mEy6vIs9r
gDayjgo11+hsR9x1ElB/75h1VlOshwqzwLVtedpBCQBbbx9/5e3GYWDRfKcmwVUxF0dRRjU2atMI
z8EAqmw1Fk4irSU9jJUNmPz6GzQz+H2Px7y5lsTH0k7EZpMDAlz3emahMKAg6rXxuWma/JsXQo4B
Ouw4nyxpsN+8KRn/52lVimFBEsRL9lO3ETVVLjq2FFrhHxE7zNY1b8JQl2ItPhPceD/TykZKOw00
fyelnvEbPcAQcY1yUKFzB+Tu9VgPG0gE5YfvI36GiWi3COzBS8wCSc8L2hRmVnSmMTV1myoyYn8j
x/1Ik06y3h7P+E28Jr6ZeFVEkOiMzbcXZOuxdgophu0ioz3sZEP9uxqp29pcodvQoWTgAtkrfmaZ
D+Yd1kZ8fvwL7uwzcuf3gF3omc7RB2kYTHY8UXNCiaBVvxRTEexin9bQCmcEfytPSaJ8NEgV5Uye
IBrjnKubtptCU2OQNCM+T2Vb1evSd6hfm3aRv0oQ1PZQap0/kG2adhe1mt/wGnjBAo7pzrGmmU0t
EagQKrLzMDXBVUIysEY4A9PE0rRQrOS5q6Tuj0xZ2dnQjOjtCxzTfOFUi9r99WNH1s6dzNsLkJAu
yvUJg+5JAFd5yTnVo6jeRFmnjnvwk+nCqt75PlquZCaUI6jczveV2YKwT1M/OzthrX03GhsmIBz1
VQ136I3p8F8GGMgLL89tMgSyjn1M+oedDqWn2WNXKgMGPl6Unk3Io/6v2NOLZId0aEsBStL8V0LJ
Sl/LPOvtb7nV0V9Q0HerYOZ27QGF9WbaSGUfLSVFdx4MBHNgTYgWLHDd2YuIPLjiowqWnhWtDIJN
AbvIpS1idyfkv6thIUK/MxqCwMjnMf2QJOZN11wH6tAWrCiMtrb8AvAcVUtqnlb8PwNGX7hwZ98b
juSfSAY0OGzI2Z1NT6zK5QpEHRS3Dja5Ro61ot5V/ydZhvnj8WVxZ/syf+xdcDyIPsydqZS6xT0G
DwqIGIY27QIPJ6GjF2Xxt8fj3P0oTZiooQpBlDbbSEg35BFXQ34ei7j4oTjQnJClp0ueK93CDXzn
zUNMgfqNTSAuTuX1iURhFA0f5CfOpj21GEgpZXeCIqbskwlzp6w2lTcUrqNtMmntgqzcnauXdwb5
XBJX+jvzflYGSF0LtDE7y2WKmYFuVuz/2LN2NYTW1xab1YWteedW4LYTu4Tol+b8LNQeRsChWmLl
Z0v21a+ObybrmiwMHbIkfg68ovQ39KM+6tTJ40YJmK6dgLeR2c3da5WmbMJRK4szigrlCoeEcFNo
cb7WxhqQPurSu8e752ZeWU+w6CrtBXDa/Mv1kiYj7KVyTJSzTmv4hDlADbhFp/MOzxdiag1TdKlf
eLNhGUWcdUpQFG3oG14PKek2ZXYcKM4+SqrbIBnrlzhocCLAOx0w9ePvu42UmFGaNqAi0aZHInD2
iiRakwPzVtRzpIz1q5WV/We7h8e2TVMgSEgGFka57xQFtmwiJRhildYBtMCSLNbNdhJ9Sa4CKmDE
D4Ru1x+t0XZELkHRzpibyXvop8MF2yNIB3aXYT5o7DAri5bsHG8QyGI7MdkU0vByJHiYfXyW9Pno
x7p6xkcquURBh2AgGrGf27FWYVYNQ/lbHjTc6ORmumRFFa0H38KqDHvElTeVaBWMVTD8fbwkt1uO
p4+YBpiTqAfN6255HNey3BraWcqS8HdXh4mHq0XvqPCPPT/dV2EF+OPxmLd7jjHRvENPCnQZykbX
09+QrEf5YGrnIrOtXxHWfJ9K1BbgjwXq5vFQN/c+c05Fjz4wyEOElcRP+adIAlFxEg+ofu6GXm9W
yK1kybrqpSX1sXs7StS3uBIJDvV5NdW3W1kvR9/AGC0pnmjr6z/9DreQ2lfq/xnYfiRuq2lLT8C9
xUNqFCwUgAZAWrOJNKVxyGN+0blp5dh0W6ODexjW6LLQX7e+D62DtM/jCb23dkJJjuiMu/8Ghls1
JW0Mv9LO0BD0J8m39HKX9AP6GHlnL+lQ3q4eHRM+jCiBy4nRrlcvx1NXSuNIO1ehpkqfLJQytE1T
1bL55/FX3bylZE2AM1hBWjWIes6OJsxUADOTgVmxJiNQrDciH3diT/4acJdtMxuF83WvwfJAwtZK
Fjbp7eZhdO5FRPtFJDT3D6ZqWGRBaxrnIlTQh5cK5L76styjIVStfSiYkuuYY7l9/M23m+d61FnW
msRlmCSqxKjy2L0GKL4ccvhQ8DJU478InvTC43ZvjoliuW4J0x00+q4Xs0LloMe90Dyj2Z5sElsN
NpQSQ7c0/foZYZJyFXkINmMB0/4/vpRvpTiAYiuPndhm/1wCUefjp9NO5hn9Khw4E10OV0E21dUm
dxB3C0YfN5yPT67obFGrI7y9KbF3g4XNYpWY5zKJ9T0sNG+jt1hZroEUmuBjY7P8/XjEe5uIJqNM
REh3j3Nz/ZHSCEQxxqLr3BSmfemqQU23Q4j9ziryVcjTSprT1G1qlIaXeED3h2ZYUJMK+1/8/T/z
O/BFpYHK1Rk0foBZklfhXVjRPawqpT7g0MTMg9FfcpsVt9tVSgrBgXKLKDahcYz99vWw8TjaWYSx
4gVJD3lvIPUzAHPL/9q01Bo3SWACAxW21oiV+CiymR/dz4AIqUMLOp8NuXP+1W3XyBCPpeLShr6K
IFPdXJRQaTf8mbcqUPX+plSjdrLSKlgY+Wa+Bf/BApNLa4MJn0MXtHwwaoT4ykvkRxkKDYq+Kfsu
32l9GKLBUvjHME2qhUf7zmyDbAIbhBQjUNt5u6EsChvSXV1dggrOTpX75ROSgNUO+Sd7g5uTssHU
vthgC1p+1ftGWjjDt6Ej3XPRHRQ2yrpY9uvVLjLfcDKUzi4mChwtig+S89cElTu9yNo46TuLYAnb
VNOQakKXMMv2En7n5iHGbXThvr55A/kprDg8JgEhMOYqp8UQ6yxAXF9gTGF86k8aZpNj+CtSemOh
4qTePIFiLJoLwMqo6wFbvP5sv4qQKqv16gLNsnBWPmHt69hbrbLB9K5+qsZW8jcEsx5aS1GQYd4k
dOdKTH4oPwUh1Eh9kKIap8GE0j13H9QSnJN8nGsjyfqsBYbkbZFVNBGTLqJmWjltPoUu+qwtelow
961VkMfTa1JDGf3gjcWnUXLhtQVjJPyxrz9tShCgaDAHuKjIpq6nXBiwmU61DjFvOzRt8Ym4rlig
wt48eoxpw9xEdoZDxN1xPSaQSICYlt9ccBu1+FZhpz7QS5om5PBku/h4bVgMKJD6grMApnx2SYEt
cirP6JoLWi36pahpPnL5S1vfkqUjBUPALl1bRhslmrJ0Fdhai7oIdskfnmq+mDaoaAY4dJqvP7tD
wiMf5KK9gGsKXvilP9ok9HedPqQbua3UvdeoS2Cum/cewXIDUAf3M9LWxhznM/gR3LFBby9JiVL3
KudMgyExEJhpR1k/9lZq7zQVZz+XmtP3x9/7TnO7fhtEtYdci3+wLzPm66wWNZTzLrlQnQ6+9bGc
7u2haq1VmfkZdOGyHrfYCKOJ1aRB/zQoTvUzaBCvkiq0vw5trbTw5jop/1+P0vtLhF/VtkXGZY+E
se9qxecg38qS6uwjeH27sAXqvRBB3N63fAEJC+Bxrnguvesli0e5q3BUSS5GPEY/GrhZTw1Sbqqr
I5OxkRIlWSstjQU4wYFbTpp6eDyFd04KzBd6KpQkAJLPWR9O49W5L+fppbC14HOJqtqnQMJCFbNC
NIz8wlqoKc3d3EEbIp8NbJYFQ2ZYnS9Zm8QJZvVKdqGJXj3VqhXvscPoULqcpg63OD1/cRw/eCtV
K21drxtlaZUh2/Qlhrb6KUF46XWcqqFFJ06HbjxZ5ZlS/bQGe++sE8Ns1gAWpS/0MOPWzeukjVeD
MXn7Cg+jVw2G2MoaJ/RIU433LUxL/SmOAzKpx9OqijB3tjNF+4/0FzYyPbLZURwkB9nWQk0vDjhk
/GqwmMVCwKzyzG2Muv8JVspBdz9GUIc+neZvMNGOi4Pg8GtbbFvsZpV2Rfi7ngrpuzMFerWFmKYb
7lBQ8xBAmTF0E47ZEbgOulGWGpjPhZpk0urxl8wdT94XjGWijiLwMnQ2r3doSY+nyrEEJ+wJq2qj
qxEijQViJyuVovF+tJx8XEMeNz7Ry4jE+6JYB+RrvTcfS/Avda/3vzSZ5tkah+oE0dN0MreqLCUr
VFz+e/xjZ6dJCCzroJMx5YLTBuRllgIAAQdcWureEdBEuaVxr6ypFuQooGpQtOrSWncobu1QJkEM
tmvCzePhZ4fpfXhqHdCQsSKB+TybqshLakD/DoqdWpzt8gwrnFhJqXjYdkCsHnxQpIAqKU1tzi3y
QRT2iBGvl6aYPKvKpCk5jsgMmWC4etX8ivmyLQvhZKv+k6KUDOswiRapz7Pg9H1owd3imaUPScI1
H3qMvbzxE1T9U/kTshZpuNKAYHyTEB6LVpne/efLwbgwwXNsyPuwpD0kdyAVFZDh18Omnm3SeB3p
4cvyqLlaH+c7e8yir0HeZ2hAwWTcmZXFZjMa1f4Upx08uYKWwx+zQm378XLf/TUcDKAhoItNeV6v
NlSMpQRG/NjUUoAVypB6m65NtDddQgjcxXtQFRpbznSmPxtxp/dFHa1wl56iF0rdzcLdOnuK3yeH
Bvk7jQ/poHeC7D8Jmln0bSencnps0v5vaNbdZsoqVLhyT6NqRIvJtVS0OeVARS7r8VSI6+yf604M
DSFdcCepwIko9npdEvz95ArRuqMUUNo1AyUfXW6H3zqvy7fHQ71L0c/HokmAQga1ZaDds1OGLFXW
dm2c4zsQpAdNS6DdZ0kdfoEhl+dv9VDlP3zZkoIthFXQrauiUfzvUkMB+KRTkFDXQABzwwWgXP7t
zc761mpBrGxlVC7G18c/9t68EPxSeCc+4o0VF9Y/S5KUU9OFcV0c+1EZ3+rSP0dj1T5rnukt3NN3
RyLkJYSwyd3mIS+Kx6UtZX5x9CVZ3U6mbyGISxK3SQu/j7ePP+vOTuPK4as4+BCA5iglB4Lm4GlK
ccSEHkAx4nb9cMDpw//US5WCinanpa/IEejIlEyp3S9s9DvfiiEDhX0K2rZ5W9iXo4lCWlwcmzKN
XtogNT/XU93/UORe23/0SxlIIb7lBQMIMQcYSnnV6fWYdUciefSPG5xFpUwyDoQTybMkmcEzZfxv
reovlZpnGSGYTWCiHCoHBgzN4TmJrcw62fIQDUVa2A6f0pb97IqUfWEqb+5x6rsw+aibcZ0KNYnr
DdrYoRmqctUeJytRNkMjqei/V9NOlkZp1VRVvR/88vJ4Tm9eacH6pQNmQ4fDyG3eITFJqq3CNIpj
pQIMX9lNUm5ylFnf5AGnR2TNcutzXlQGKtKej2xYXCXN/x7/hDufDfwMJhdZorBEm70jNTKbgQrH
50DrxUIiuy+wtFen6RTZPQYuOaUoN2mzbmE33S6qSSHJgo2iEAffEBPkLI6MHi2wY467feAqnRR/
0RpE5h9/3e3DxN4hYKPOTMGZ/EIcoH+uHSksgEZh7H0MHExrvvVQE5D5ArySn6vJUQZ3DKMQlW4n
VKRDbKtZs+1RL/Nd206yvNkXLW6+Xx//qNtVFxZTAo0OHNlBbeD6N1VgFzu1l7pj0lLBo1ZZYi2u
x8OBWybTXM8Z4r9e5PUbnGyKg9ZgPvL4B9xOPj9AQFsEddKx5jm61KLJ2xpJf1RkX/ufNkpa60qJ
Pn34RFEKBognSkcC7C2CxH/mPjH7aqwLqzt2iF/+SLTkTDHH3gC0LJ5gz/V7Ie66GImIDXv1KNJx
BVhODAK2hQrEbMXDokEO1lSH48iu/Yy9X1GsWAy5dZVSaFKCs+zfQqvRkCVsBpMAUfHKbYYZ2bhG
jIPS5sB2DT8ZoRQAICRfIdNIBmOlGX1EaBfXtbVOFWiWKzRR0WaEye3hT4Cjt07YVeMPalkVRLk4
Aiw1pI1yahQ587DgHOwudYPJS15gwwbFa2wD2aMfMALWtrqmffMdM+N/hQpZ8YqocIWeKiVO/U03
c6l94UDZ+ywcY+WngvOD83fqlJqkTtLgDbVh15tPgmimuFS3KtPtFGrxZJMBZFjUOBs2mZQ3F7Q4
irNXtE5xLI1c+wVTpYakmWblqLrcD0q2RivANFZFiVUhfd022RVD0WQXYk7pb4aKtbMXXpvIZTIt
uQsTEnnFLh3+C/LBedIzLNRc9l5jo7FuTc6uA0FkrxDS7p6cIVQrF4eS6psejfFb3FHFx8Pcc7Ak
6Gog1R4ylcMux9r3TYLFxXxhr6C7E4L5GMXgNRVcJnXwVBBnejT8jaMwKClBU/pA2xJTgIOOz9Sv
pDZ6NP4rS5OekfbuXiMUY8sf9Hm7zx626t6aDLJQ3c6a/OmlgA1QuppaWf1nFUqI5FLhCV89pOni
lW96SbzRy6K0D0rZ4G9ZRikueHXYB5i1GGFa/cckIT1c0tXKVm1kU9jDfMH+6SVJmy9EN/MslOeQ
W0Og0Yk3YA0aszrJhESvSWxZHW2tl8+BjaW9G3qopLpRCoJMRcJ+XElRqjfPIEgG1VuhsCM2WNHK
L4nh+FiXeE07YFBKFXabNnz9IQomVHhckxQGQWlHK6ali1jEvbNjKX4thGFaYuAoZ89rbIc+FYyw
PloIiq1N7Gc7N1WjHBH9tgXBag1fkenLccqq0k81tplwklTl2MSV/RP837QEgbuJnJhGx+ap5wGC
AOPM3r0OMZy0Uc0KZXqc4CNPR4ZylHp0q3xlXHjs5rV8sWYQz3johAUduINZUgCDOCK6zuojx5uF
4v0ZehQfQU/SYe8+pwqy85VNkmwlefo1GMpg6yWAoRb2zp1vRhICMAYXPznKPFV1SBTbzquxFaxH
c4cDRPecVnW4SbRcWRjqpgBA84KRLPomxOFQJ67vfhUkNCFHrx/TSi2/JHGG50Hnj9wMSR6Uyqor
guL741ftJpKBikJewSQDbqceMH9uisxq+lItj7oSGF/yKM0PwMGlZzVPp7+S5COdDyh3aV/Pylsy
3Ufh8SdQsgLjPkelRV2mZk4z6icceSjtIgJv/oRS1KGFa8LwwxO+9rdGaNTViuB2/N1H6Musx6mR
QuFtIi+8uTfzbiJMZoG5B/ZHUjAnxk9JUxNVWcappktzmEhYtk2iS2tFbaWVOnRLqHtxbK+ONehC
G4AsYDFa+gQV1+s8dSYghSrQT1VnGBveg/5PlKiVsp1wdczpMNTRFz9Adeo5S2MEnD645GJ0fNrQ
OeHxg390Pbo+1sGg4Kpz8gwOcYuQGmIDVX+qDAPxdSR208+6k0vy9vGwdybZFhqQ6OaQ5EOtvR7W
KAfN7lpbPeGM4axSxQ6rc0Kg+CcJ/Ew+RyZ6ho9HvAkZhbwFwDx4DaIlOYdzjgGGupLjKScrHNWz
XRjZVpkUdYfKiPYHG0sHAx9sfxB21tWdTmmvWIBh31lnuFc0nWFucn/PuT9+X4ObUjXlVEE9+J4O
rfYqVfAccOeT9nE6yIfE9MvnQhZs5sfffnNrASBjfdEehSZDjW12rtW2SflDRznFYzPWLhap05ta
OQiB+yi6LvQfb69qRgPOhOIB4wE0nW1oGpJ9DjddOXFYhTSvhKgDXHTVDYhx1xn32h4iWPa3RBf/
FXtNtT8M6hB9eLqvf8Xsm/UOJD0SHsqprDz/YuQmV2ZhTRoeNd4w/UCWWF8Vqe9XMNIyP194r+7N
OHIPoN7Bg4Iens3BmCK9nw3M+NB6dJCQ98dyRgU5SBvDCheW93ZnIY0JVBB4v0iC5yhsPzVT2SxN
9RTIfaydWtnGwSRP/QN2h2aIwYTe/PGkeAqfEy9vs4X1vj3K1OgMFYgOi01LVhy8f3IULQrGHB9S
8yRNHq5QPlLp43psw/HFKqxwTePCWJADuDuiwK3ALBDkitnlYRt96+TUSk9alhabBAP02pXlTPlS
OJW56SRV/fhqkt9TYuJFFjLk4t385xP1FlEF9GWtU6nA/9SmXks3KehlGcOkplwY7M5qQiiHy0CI
R9FmrnZuSrKB272lnmJYjS+DFpuvqNBPR7WbSjeWsx45QiMO13nhWQup382uFc0lcL3ENXgU3hRw
+g6h+yqd0CrLfb3eyvEgExnHU5HD00TBcGHf3qwjlW52LBcC4rogNWbFVxkPKkIbueRL40LYKIUH
hIHiUwhU/JCgfvTRmQXXyDVIkxfGOM382XhmFaF3hw3ZyTAiaVuUnMzCCZtVQC9zo+SxcomlIPym
JJ325YMXMCMTSWgwJYRnsz7bQE4nGZ2hjtWpiRr1i2xO2ksMTHEVYXNRuI/HugniGAt0kcHNC9II
jPb1Zg1SbnYn1KtTq+ObZPhNfKx4zXHU6QAtKOSCrhqVS1XcO2sJzp79Q8EYnJE2G9UPoeBk/qCe
6rQx/FXdh9JbVRrOa4e9wgZhp3Zh89w+M6Bp0HuhV8JVAAd+dsVOQWibEoCdk+TpyVc8IbzqjylH
lsKWNTPKfK4Z6tHZM4TaTwru6IBAkBc41KXCfFHx8PboaKRAyJOQpdB6n/8aPKc4WoE9nio1t7Zy
KpxQ/fEPYdvSfXtbkIPQTEOGWjL3rgCjXy9w3qRtUFnKdPKpIaQHdTJJzjvZK3dqn1HZRfnc7teD
hjREiWRN9SZPhDOYyOT6OAI9ioro2+Mtd3Nl8YtQB4GlKrQv4TRe/6JCT8BhY9l1KobGR2PIVOpk
5YWkSCccwpAQRKfbDld+kIXNLiPztt8e/4DbPc9Fya1F2xLUzA1me0zt0adZNpx0HDoAywOJWdHF
SMz9VIaqvg1xme5/Qg3TFosJs6ycRw+CHA12MrX37p12/e1cWI1BvuC/tEjSTqfEYgmsU9zWAPVd
CbdG5GHSPvfjX0Obxe3G96c8QsIviZ1XJUL+3FkXhtFgaMGnWcrCjT7fLCyJ0KcQ8pTgMtDFnL3O
gxgCFdn+xW9GR6+fhkwicQTn1dTW3s4lVBZlLQ10SvODbyqbyaPAm7hTaZX5QWqCBtwcd8a0dHxn
W4bZYssQIHFjEDTcIDG9KXPQ/HIw6aSQN7o9Jex6HwDnqNaViQJhNxrjs6Hg6botulFNP5h0ivEp
br5n8YTjN9JrNd1UhXlRn0pbK3Ypy2DyGIAz/tNllr9Ti25Its6YxHHqJkqfFQeku+QRAWdvWCF8
4yUL95k4I/+kge8/iOwEeQCeQ5Vjfb2PsiSWvECKtKcEM7p9A9FldAN8xpaeB7Hg1+NATaJTgiEA
t8jNo5s0zmjWCVgcK5FwNsQRb4hdpB8sa5VkeFhvujTLzVUWTk3qgm4Bh1UONTjJxyd2dl/yufwM
0bug4nDHDL2lkV1quWQ/xQZ2V24q8aPdqkQMAWIwzMqF4W63G8PRuwB+SYsRmuj17DqJARN1MO2n
VleHrR2PSn7QJQ/T2DyIV2USDmtLUsy1XCO+tLCy98aGdkt/k2IOamzi6fwnegzbMi2GLrGfJDJ9
5IgoXdGH8nr1AOTZl/YReZ/jBuGYvcLqRMPp8UzP7kYx0+AKUFynjUBQN28bwwWLupGE9EmqkZzT
4ZisubGM7SThWlCNo7Svg3ApHLjzzZBokEAXupLEBLNwQOHCN2K5cZ5Ix6NynWgRbpw0ksa1qYfR
ya97zJDAf3/Rql5RFw73vS8m28WpBiQllcnZ4D6uS2Cv+WKOabGxOifZj5GnPZuycqmzoNtQQbe3
j2f5nYF0da6gVap0PgkihFznnJuKK5A/TNM4Psuxr0XrMdJr+zdQQuUtN3SEuX2jc4QIX9eZb5kc
j/73oSroUNKHCT+ndmK84teaJF9BrunDKjH80bDccbAy/9KYrVcV7iRPSrty5GLcYZgyLWnPzk+k
6ExzIwjxm3d6n7ig/tmmVWdLud0o2hPGevlmdCIlWmlO5Ty3cjhKC+dxvkQUYmi1kN5AgGKy5k1F
WU0nNaMkdvJxf9wodYQ9u5L3RzPqJuyUI+Vr2xlLZZCbq48PI2IC6qHjpgO07foLh2BKCl0C29Za
keK7aqHU1hu9W6WVV1aEMM5bk4IuoynlDTS7kj5A1m5VCxbWAqZ4fjz4aEFjFn1VdgwH9PqX5M6A
MyJ1/ucRG0Jcux1pmtZFrvSduZWksd8VpdXX+zHD4+wnasMOhnaP9+t7Y/zf/SqIZwhgE7WRKVCj
mB0SBE4ybKFL+clBW9Rfs8iFj+QqYGc3aktLWnv+FJ+iUZb9A3Vb5VvVQ/ej26vVcNb6HHc4bYUM
fx99qjyugJL+V25NK+TXHM9Dpz8c2n3mlWr2grGbOawY0KzfCj8IzE2iaHjwUj8KtC+p10/Gbhi6
4btRKO1wsLxWlldRXbXdzjfSvNv4eqAFq0aV/ZeaED/Ygpxu+IPEQRvD1iaQ5mitdapc0qBL7TUm
glnjkj9IOi60qCXyc+rhrSDjbAqXhmIcryXw+Bh3dgCO643e94nyBRD1cKh8xx9eFK1WkT2Fsqyv
e7wcrR9RP01vcgBSzVWCFIbO4/W4ORBw8rin31MoqrHW7JHALdQKkGoNnhDHlpWtoXbli19q0qca
G8W1kaZlvieYXKqKztI2Th93ldiCOjQymPxio/5z6LXJ79PaKJwnWyunVS7F9aHOBKw+GwfzS4xh
4gc7KIxIwEflQlzAQv5ktvUzB2URlK2cpzYz7LWHvvSXtjH6NREn5sSPJ/Um+mUwNLyxyeHjEJCc
XzPxQHusrorgGZzbpOxjIwS9Bmhb1tyJ1uZITU7O7XUZjY1wx7Rw2baaUY7XoREEJ3GKk4WTfzvh
/CKQTrSRxRzMKUC1Z9P+hjz2nNmV8XvE2v4bKTqt9lo4fCmNtdReuLnWxRRw7cHVpmkI9fN6hYn2
hhAiof+cG1pzUhl2S0szPJr9YCy8uzdDIdEGmQw+ohDbJVu5HqoNOo88y1SfKjCMn1o1HD5JZRXi
oArl5fHKzq9y1MsoxdE3IA2mGTePlrux8lsATeYpccJS2jR16Wy6xjNMdzQ53q5UNM4B6V1UlPVg
+OFko/X58S8Q83Z1fxJSCUVhKq4cHXPOjxj6qi3KKmmf5cAy83WC0H7y5JdjOv56PJAqYtP5SCi2
OejuiZqgMVvB0of5F2NTTzoEun1VT5r1NPQ4fKyL1NM+jzniNW45KkVAEof8x8rv1VTa8u5SA3eh
Z5vSm9KC+H7GTEkht0jaHh9HPccg3I4MevSYyZrOuSFfx1MLQMvZ8x2tsxYC0Zutz4yh4IqiG0U/
kM2z71CqqqU0C3OT6khzbGtLeUHnSDl6CKD+11bSEkbnzng8boK8wk1DE3W2HZWuVioFx5Tntpvy
VaJ76S9eKnV0Yy39nBa5uXCF32x/KtHQHgQkCd44ge/19q+lyOgIR5tne0IEsw5Nj7fGjKdfpKLt
2+NNcfNciLF4LkD0cbbpnF6PBQ7GiZAba57lslKflWiQto4deSfFL9Vt3RrDf2owjAsLeDMo7Who
CEB9uLYZc5ZE9ZZv9zgwozJpTYL1hV6gqfbxTmkL8HVAfKxVF+fxz8efenPQxKhEbaijUFqiOX39
qd6Yq/h9N/JzoUwgCiUjHH+AMgwOj4e5WT2QU8RE7BZhYsQFfT1MQY9MxxtDebYqGwdbNdPTE/Gr
+UXtLWXzeKybnclYYkNymvkqanjXY0G9G+QQY+LnIdSzI2dA3eIHMx2NEKUmPIGy4vx4wHsfJ2qG
WIWAIiMxux6wkEPqYFGHLzYSXLLL7kVZfgJodUB+pV/aJ+/44Ksbi5Sel4AnngkCETk76ZBsIQGO
Rvxp8nzdXkcV5eH14EQt7V4Fvu9UlpqDWrRRnfPCjL8DAELV2EewwnBzB6MQVIMdDEr8ofmqgVQq
VqkJpUqGft671Nks6SdGBFYNFQYLqD/1kLIVx8pKup8Ebl6abZO2wJ+5S9r03Me9/bUaNGJEOR3B
+2PFHRYXQLESrhKP5/lda+r6y1VDYPgFb4TZngf2Hmob4Bl85dmMTbl2yCEqe8KjinRt3PhaYIcn
AyuiF2pt/8fZee5IjiPt+ooEyJu/SlO+qr2y548ws90rUd67q/8e1uIcVCoTKfRgF43d6QGYpMgg
I+I1Ed6YUWR+SowKC/rE5O1Ph7TN+0eI2JX+kIrJpdSUWM7k53naQkNHG8zDDEPX0x/liF5ccWjo
oo/PeYZWRbubkRpuYFMLvey/lC3L95OXsCb2YdtNyka0WwWDdyoPzxdeFBwaIp5+vqUGtMNQKG2q
wM405TSX+fCKbCru7wCRDnHYpveVFeYb67su+v9vVGIAFU1YXzQ8z0ed9BQlwNgqA1o22cPEA/l+
wLn6SeoEPKtGsfxIKYTiQ6Zaj1OU5TsxY6h9+yNfmbm8VKCrgDoic1rF3m7K1VKFAhk0IOp8ZCnR
Rxzd7KfRV9OrYczdnuso3Oh5yof4h40lJ06yzH8p21HfXgMmNDMjqa2NNhhKuzmM9LChQJXzQxzr
3+O5Xx4sDDL9Ip+HjaAvQ8P5wAwIHRIuFGQZ5n2+4h6e2L3WlmPA4o4PXWtED0Qv5TBV6t955bYb
YfhynrI6J7soOo0Ub91HAftOVCqmIfBG4K2ODdOlnt1pXzqxsY+MLPncYnj8efT6rTLdOllgiXmb
MDjHlwoBZcnzmUIE0LJJdHNQhd7w2OMgTk3Q9GjSZdp3NVTTY5WlOcybmmdmorjzvoUkdT8p+lbe
sgrX//slPJKQgqAaQ9X//JfE01Ln5dhNQTjN+u+OB8e9ZTRJ0Na1tfF516/L97GkKgFJJzKjPCXO
x0oHodiZ1c6BN0weOblYFriOA6qIu3Rx3NjPKlCONM0K4fnCqpZ/+kHDVKIbaHA8xKUXf+eV5eW7
PkzqN6NCd3EvqslQHtN8zP+yLDQV/UTXCtPnk3bRbuxD6/vtE3ltvVDtoUMvC9uA4s/n4LpzTUHA
mgLWlM7eXIE5wZZ1ru5QxWo23iOXB8KRIvgkHrLxQ2H3fLB4qMulg6YZOI4IEXtpwvSw5AseloPT
YZVT6+64ReCQh+z8EJLmcKHwRHlHIawOoRUNGZjQXgty3AR3uqEMe1LFaPbVWXWf4ibW7ooazcwu
1ZeIukg6bWQ7VyYN0IIKtlxhxOpWN3qGbJ2Nuq0ejCQXh0S3y+c8n1V/rFT7v0KUw5fbX/QyxtLe
JE9A9YUPesFA0sOmXmK0QwKlc8OD7aT5rmXQg6013lGJqmjvxsi93x706iTf0QEA/2waBudfllQB
oWQgEEEFOfUuLLTsIe/z7tVauupQsJ02zt7ltgUAIVuW7FzMBC4uks5TsgXCbhDRZzrBOupa34h6
7fM8DZb2Zxkz55wNK1ukcttKfONqcstiNEXaGoFTNFoMK8OjFDYiNdD4xH3q5GVHGhmZY1IfsDZw
PuVCcf7YI8ajGsHrCElFcAKcovMfQa+yQjXIsANwH5rwTVTc72bgmDsrKtXZ79scCQdrU8Lh4lJh
WBdOFeV5KQiyTiFyBYlTC45IUCzwDGzyYjqgmCTuk0SxAgfxqyen1ec7F9/F+z/cU54cldI6KEee
w+uciROtKLGxWAFq1MlfmNslj94cOp/NSi8Oo8CO6F+MB3oHfT4q7NQLzlfYnSd35hK3AjMxC8K2
Q/sHvEciXt2hjO8a7FQ3ZnhxVJkhjxIe5NQPQTaunkPI6UD/4KwGk6KM34uqhI+KV8BR0RoaP3Ex
fG+AoW1Rya+MisqB5EHiSkL1RZ7lD4XLNF/GDBiwEszC+e7FUbgrNa3f5zLBl2ZDv3O1a7egyhcH
lhBM3kbXGtcJ4rH8+w+DUqbPsC3UlQA+RP531dncg0ZdfR8Gx/l++zteblk5FDVSWbIjEK5ikZuq
JlnTqAShLdSnaoyrO2OKzVNj4CA1mibJTTeQxCH1t4Xrvzo0rWGQblK1Z03SL4eq1yYRRycD7cH5
SyZa84tn5XjJZpBwagRlFOuoeTmUl2KE+bMRqC6isKyCv+NGCVbytjlf5LlOJK+2iU9mUpX/dYu5
f5wmp/4M6VW1eHy5W74mVwcErwqJUJbA1wqT5uQpo1fp8WmKozz2Bx31D9g6PxGzLHxFzayNA3Nl
F0kpS0aigAybY/VaybrGyJfI8IK5ElHLu4nHxE7pcX/zc5MQtLGe14bDngT9yHdQ4bpQOdjYNs6G
E9L6NNKDVdO/9FU9VO/1ZszqP71CMUuk1kZ9j9N5iWLIKhePznChuYn+sHbfT4N57DpERHcW2ifW
3m6r+uH2SbkyP4YkMeIpJnGw+vl+qVK74gErolNl9XDmjXhQvjZZOU0gkOpft8e6slVQoYSugGcd
tag1/SOm4W04yCGcmtSr9jQR0zeQZuldN3fJEYz1738xHOtI2dQk4Vz3ShTI/dZM2D7V/ZKgDJl0
5qOeNN0x0qxFgQcHB+bfjCjtZIFmUCdaHT6EE/tGS7L4lOll2u2aKBfDY5sUjr5vliJJ8XpJ8da5
Pei1L0idVqY7rC635fkXHGJTWVJajoGSZIr6UuOuWezw+5q7I8xfa+tKvnJ1ENzeUUcoHFxgE4B8
tnHu5fEJ81y6iPRHlOLYeL1ytyRTXb2guPSS4kiywSu5nKXOqeBa5uy/m5mdz1LLG0H2nIuT2+h4
DYBxtXZlM3FTa/PWMbw6FrEbHC9lv4vSt15qKZ5DtThFRaw/AFI2jsDR+xfEK8qNE399KPgMKoMh
TLCKZk3nmrNRNUwLNe1yP5WqfsBWwf7sqWH757GMNSRU/7/B5NX14QJWx8pVatWNT1UyjrVfOsPc
+ZFuJ8q9mxRbBf3LjcJodA+lNwKPmzWfvVG03lMMplZ5gznv+shF8CfHyRvLcrd8XRAPeSoIF9/+
9Di8wyiJMhKwc8Gr0+ooli1bcaJiK+61rPdOIBphAsVKueWQfuXrUfAg04I5T3VnfTlUNgS+MdbF
qWda373KAHoSOlKGoczMP013uBOoBRM8iSyyln/+8Wp9nvJmXOLTnBvmM0ZSykvWjfpunNutTO7a
tED/OKQZ0mZnrYqNgk2GcpASn5Z4yjlrbWtijt2PbbTjYnDijQB2eS1IxS34FwjOIk233igJ+7LX
7TQ5NegvfLLH8vsY2wpcj177Jsa+/3J7g1w+0M6HW73xZ7uMLbQM4lMxLiCIQBTmXD7j6P3ltnb9
5kVwiL61YwWXK+UHHW6PvjHZdUajCFz1vDZKTvYgBuoB+uCHvJ4+KWOz4G5g5hvb5tp4hE1ueE4+
xVv59x/OfBGGkCC5/05e445PqZcoXyPXGXAbnK2/G0r/W9W3qwNC24GQJxsmawJg2ellwfUhTsPs
hV/VSS9eSjuqdp27ZA+Arfs/Yyqh6QUZHF4afScUSECRn0/QM3ujHoDknUwKyobfwkNXX/o5rsdD
0evFcu/1teo8jWJakh39uS3J5GvzRWtHCjQDJgcYej7+oDhdFNKnP7mVOdK8rHg/zU4d5IVa/mI1
tjoH1w4nClMSk6wx7JrwmGWKMOI2FKesaoYv2dhT6zBABT7Y0VJsCc1eHQx/KNaYKjaU7/PJ0Scd
IF+p8alUwrZ/a7qhftDLaq5eJ0CJG0X6yxIykGYYUNDsuDQoia32Kh4H2gi0NTnl9KVCes7o8e2m
SViAkbyl89E/yf5yAfPs9Hhs+af5KPxe19LniURs42F85fqStCzoZ+CsLxWliqLIhiGrODhaaVtv
RuRNNNni0DuOITsbxZA+FveU1oBB3Q4Rl+YorINkSQNt06XiqfwqH85s2OXCyPouPSWFHib7Ouzm
76YdNju7TT3TN4n7/KnNlJdbUVZBMdYFb4fO8l7npR9eOr3aAurLD31WQuUngZ7l4PKCkA2G859k
VLkDYypMTkVu5fNuSCiD+SYH++723K+cJkxBHVo85N6UClbjRBMKCRZIw5NuVhMJuopw/LK0GXoo
Myzqvm6dz7dHvHIdEBVJPOgKmci3rd7sesr1jl58fsqiPHyaZ1qlGLIuCD+E+vJL1J7ypQ21FiKX
62yYF16ZrAQREpw5y7JJf76oqR0X6bSgxWkMxalu1W7eabaosfZTCiS07M3YfOUrIh1IGVrqX9Hj
W3XpB3WgQQqg96QneT8eyhoiqY8Ih91tbOErM0OCjJIAIqgkfOskfcq0CHRilZ+q1FQjPwWNuDcb
IWGOVo2bqN1u8f2vBQ8I2JSYwJCABVwT//rEsBpEvvJTI0L92Dj0g+d20X9TXYweO7MQ9xTfuh2d
ZNPayb4c8MslOSaaMn+/vaOuRA6XGj/vJ7JqAAOr4zvUerTMfNtT3OieQqk0SXYCXT6QA61zEqqD
Z6KRqofbo66XHDgslEMiJ7muCpt1dXLQGu8dqqVzUA9a9TCWZvOYiJ7YWY3Dbyf1oj9VXJcDoiRB
j40YxUNoNeDSDNxFzJS+muE+TUnUPZTj0kw+/Zb+WZs88Ycvezkgmbzsn8g8cK3gATAtyvH70QMD
se3iPkaE4TcyQkq7b9Nlq7MnP9LHgCcHo6/H648CNFhXudwfYnBGZbDB4E4NwiXNkj2F1Lz9onhO
FO+NusiWjSh07etJVyaZ5tExXj+5w6KUzjjaEsRZ62pHjBLz7BmBDOOH03vuPkqNqdvf3jDy+6xn
yF1L0QcJLa721ferh1jzpgLnEwh9ix/btDUa1SqexoEUcVcupPDo8OU/Kdssd73w0Le+/QPW50Qu
MSIGlJ/lw4n3xfkS11ZVVUOVaAHsDyv39V43vuQWzTgl8sx/BqVPPg2ml329Peo6Bv5vVPJS6CSy
mbI6ndHSW8PSzVqg1rVW+FVBruXjnGJuLO+VL2qiGSCzUN4zF4ykOYfBICqhBoszmu2d1bXNsO+R
Txd3ItHVb4M+2n/qMMHcZPNCamBStkAX43xFlS7HLdor9SDXMVo4YoNIG97H5Eckj31Ihc+nLFcq
P2+v6AWshGFZTxAH3juT3ljVFYwF8XKjH40gaZfyU6ya+V5F4KlAVrYe+Z8xCHET1t4wm/GhmUZ4
fnpjb7werxxYmuPv5X5J1VnvpsRotT6te5O6sJM1u9a1wwc1pqHlW5m9xb1ePxrkjIFfuzQCwdHi
4nO+0PgXTTVGtUaQhvPiPaqaUu8r6LudlzZo91ketZvWcMrn2nO2ioxXNjABghMDvAN09lo4SFS5
V9GoNoNhNvp8DwI/MQ9eF20pmV3ZwNzd0Azf1eJxITifY5HpNdmLYQIWshoPh4MkvsOTNjRP47wk
P+mP1d797Z10dVkltY3WNZF+jadvUoVeuAiZ2jhG810bVaAwO2g1ph8ahvLcLV6m7YfJDE/ZuGxB
WK4ERDStJCaZShzthVU8goBU0HWYuF8QBf27ArbV3E1FrqdHdP3Hx0kZi/mhHbzxi9VFJAOJhfDO
n9/iKIaScVB1JCSuEy6oM9UAMlQLYFMk6dOsQLPxUYOrvLccur/2XOguWom3l/3qxKnVoc2Arho8
rvMvLSL4MkiT6kHVxHr6qoRTvm9VbGwPRjaMzi4SYpEP4KK09hb/suSJxNrp9o+4tt1ofPz/H6Gf
/whFR85s0So9qFWtewNRlf/MKY8c7MJq8UXIjY1JX7l9iBK8X6RoA0/G1T1QO+jgRdhuBboCEoNb
ORvQnZv1b0lHk/AwZ9H8K588O9y4F66Ny3XC65iaPSj/1aO/m7PO1YbUCOKyaf+OEUcOX+JcVZSj
AIeZH8M5cf/SJYfrz9eXS55c3gD5xwtxtb5jC1S9Mo2AEnN7gCrrHUPQjZmv24s4LNa0ZT90baIO
u1hm9O+GBOcDIplOh65pzcAttfY59cbhpXTKBNZKnboYJBdFDNiestWW79vVgVFxAGAo1VTXT7cU
B+LCaUojUMZSOwqcJ/1xTJsXTx1hBVciLPERnfU4+xdfFpACQlDULhAfWR2j3JwGzYwaI7BLo32d
5n76MuQD/R69rlECoSk7IRyLNu8WnePa1QcMRmaQRC8ApecrrdVxKUahAk4xgHTucbdzuzt1MtsR
mHJTjf9mnlI5AqwfGY66OjlWl0UjaB8zsPs4C9JKWT7B3HRDv9CXirPaxMahjGlD3d3ewVenSWCm
RExn+0IkYtHTuASnye3gxrBetXmh/ySEVyDXkFHG2d0e7to2QhWBZxQ3OfhNGTU/ZgCFOU9Wk5uB
KsxXRXHxtgYufGSJ22NmLMtbaSjzz9tjXpsiWSyFJyTreJavxtQipQn7gZeUp07Nd0OpF/UIPi07
Uohrt1j81wcDnuSRMUqWwPkE0QTEdXdw2Da14vzGNUrPdss4gBQ1Z7WbjrenJn/6Kt2Q+Q3QMEoP
4P9WpyMKMQnX7NYOIK6GT3rVl/m+nMqXumlOSpVkdxpR0X1E+lf38zCsNoa/8jWJRCDrueEog6+V
jsEPYWDklHbQztNk3ylDaEfoIJpj0BTT0tyj9AFxzczFvGXPfmXi7FncjgHiIbi0bhKFyejY8NcZ
2TJHKf1r7MNEF53fVeF/eWTYiR9FOhWucSrxpJhKYap/fmKlHi1VTACQZCOrbZWgdV+aueoEJfzP
uyHXcClUJnobsWctyMUSKo60UbdEGa5c6XSqpPAkLwt6O6thNZdGH+qeTlCPhioOtWWkg6/V3n+V
JOp1v7JHY+MrX1trid6SgR9fgjWHbjYWlc8snKBXxqjvd9mUxP9UfZLHe3XoQ+VoFHOr3HnmUuK0
3Dj6t4Z/siUScW3eVLIlUFACE9cXwaTrszojlxQkTd74SzfavlJPceNbSfgFP+R4i458bXN/HHD1
dsImp1OyObQDtVfK5NCBGfkiJk8d7kPQJnsXSdPC15JIqQ+3D/WVEEICT6MQlCHoWm9VUGz0dpqy
ouYLF3FVYZXdolvXA3XYmVHXb5A/5QtlFUEAz9JSBu8pCSKreGXoE3rVZmgFUdqYoY+9tDD9wh2m
jbrEtUmRYAEcQxAT+MgqUiF+jOwLTO4Ap896QXgB7cPP8VThAiQmY26CP19Did1AUUsK+K93i6lm
cG4WwwrKGSXaRxG7TrsLK5vGZ1IX7obe3JUUS5ZaIENwrQGgWi2iY0aJSqi3AruAK8T1CapJHzv1
a5HnznfL69W3fG6KL+gKThtR6OrQoO2hbVHwuRCNsYuM+sBom8HEnQuS3VDbBzM1i+RBB3DUPOpI
bEEpj2fxS+H//6FCw7tVIjB3RFr5A39peYg+3Od4TAxt2nVOYMTIUsfDkPylDrW5m2un2cB7X55H
wFSYb7B9uG54Ep4PpWPCMZpC04NQjZpxp5Rt9Qs1Gns+Zplh9QdXFXCl1bqgG3t7M12GHp3aDysM
EY/Ldv15XWXqu5FEIigKO9ojChfle8TFTP2rtIe4X6wuHv57e8jL48KQ6BFxKqViybp0qRl5HY3W
AEa3zvvnSDFFvqvJYXeqIuKt7vJlDACBjfs6kq+gSi4eSKq3QIvPhB3oQyn+ozmz1h6jzKu3BJau
rSMyF6ifSLwaD93zLzjpnWZHyLgHlrs0xTFNHbHsk9lRrDvbKJ19aofTlgjKlV0D3IViKBBOqQkt
z8+HDer2jt1aaeMFdFyN+tjWJU2ppE5sidRpw6fKHdzf8H7rrVLl5a1JFky5hXRY2sesVa5YxJme
LpjRsCwtb4eWeXQUdDfF0W0j4++8dZf9PGqL2Clq3Jt71FfTrRrElQX/+BvWralabxHEjiJxKiw1
fYvaTiSHtMJCde/2aJibPPbDPw6FMvkH2y4L73hPrL6xO7pdP6A+duLKWeInbIAGY1cLLzV8G19y
tPiSqvGTOe9+hEnXb4T9y2goR0dqw0TOgQKEXJAPX1vMZM4lFY6THlrat5lCQLjjOWF/azoTzM1U
JJ94opbI8OfGRiC+cmI5rbyQKP6TStmr8GTUrZ1lpq0EE9WYJ1OBb52njvK1Aw90dzs4XPus0hSL
FwJ8/wvRmAzi5VJMaXRCnaXx0T2JPnlJOO/7JfuqT5717fZwV46QLRsKUpYDDu3aVhocjIrPVKoE
WRHj1IrizzQfchZfHEw80KfIb2awaJEz2Ru93CuBSbLWGRYxRXLj1ROs7SNUGu0wPlFnn+1jOoyR
c9c5wvoXC0rxF4lKsmDKK/J3fNg2g1ElZR1b4qTheHvHJTOhSglVK3OXob0TlkKJ/faaXvuEXCn0
wuiuSsGb8xGbfBBeMhni1EFaHI8CgEBx582NFd/DInCahxx14M+3x7z2HekN8YCnn0vasjoceRqi
SG+CFNY75BrGRZ12uYLhhVV23me7t5pDa+Zb/sLXjgW1X6pjrC59+dWgygK9RK/d6BTDgp38hGj4
oAsj/9w2UBZvT/DqWFi6k+wDsKPOfr6oCfU5BVQRqPlsrD+pqVrtQrRkvH3Zj2qxsWeu7U2eXXw9
OB+g5lf1ocJBL9FBUuiU6l3+t6qlZXTXZaIu9n8+KVAivNFZPdgHqwusjZemNdLcCzLhDEccwJxw
Z3RdZDxY89I63/58NLYGrQLMbHk2r/alYSGboCmqRzloVBHrbKUbr9mphTi0iRH/uj3atTUkmaXB
ztQAhMi//3DuprBy4oyXRmDR3n9FlwkIEKCoJj3cHufatcBF/A64ImyuZTckfctN+ywM6HpY+b0X
OeKFRon7smjAWJFAc4sBJBRSg39HZHjNxvDXngJUR0hbqdoi875aVFUdXIgxtRKki+fmvmJgXQfB
vnwq2wFi+uTVR5ZY3GF3kraHvGiL77fnf+3kS7E99qnUHbmoGURxWoUJETzuq/AlhNf2kpKzPBfW
ktF8sOkKNbmxcRqvdDAxgwAmiagEVA+khc6/rlloOK+Gwgu0aG7Sl7JsQr/FyNO4w8jFxD+wCPPI
9ZFX0/Un+mX5a2hhEn0qkIH4fXsBNHkaz9NcSmSgiskfSAcpA57/loiy61B5ZRjkGfYpfsNy30Oa
r0IEGbTuUR286C7S0g6L1dm6U8AE5zvSUu0Q0jWbd5lTp/vaKrZ4N9euAcyaOG24vIHNWgWRqNWt
hR5gCKWqzM391Gb1+FClqoDiPUf9vYIh7MPtpbg6JEcc62h2Ai3B85VAn7eP9NJ0gqlbEFZTjLp7
4eeN7sEwJ4OnWZxbP24P+c5BWa0+sJ136B3wVXKp8zErRDKKfOxtXM8rVwti1cO4mJ2haEeKzE3r
w7HQDb9MlLzZxfEQoQRqqD/TZQo/h56KQm9axsWDV4dTcTKUHkOX27/wSoDgZ0liGzk8b4DVLSWc
0gsNKwrp41RJ7Xtz3nu7mTw66AZdSUa/0q38YBmZa32yqtbYyuKvfBQpvkUJBpEBHoSrfTAtc+q2
+Jmf5qm1Xii/93u7cYudmZA6aLY1b8EhVxOG/Em1X75V2QBo3a4jAqI5LQgGlBTnNK6/moldq36q
qNp97YF4PWY1OfZ96EihZDgi9nK8vd4y4n3YEHJ42u1I7CLriNjMGkCNN5Ub8aYLXxCCKrGi0/tw
3A3S2YOGMYYrt0e7nCwhT3bcJRJR9kLPt1+tOdKLp9RfqlIUu7nP4oNjxvnRUxJxb7lp+eARFfaw
ppqNbGgdA5noe3GEp4/B0Kj5nA9t93Mb9fGiv9hdlDw1Uy2oy8T2rks8w/FBcuT7qur0l65WjXt7
djsf94l2q0qz2l78ClmX4j+AZ+AzraNfEauJ2SeD+RxisPHW9khWhIL3XpiW807HNGyL2b26cOCJ
UqWVWFMJhNLhIJxPe/BIrsu545bN0+V33SQ/R+nam07kY3nWmbtkSdz721/5Yk/JAwTOlbcSQD2U
38/HFJ2rRGC4k5exVMRT1E/2P15v/yU8L9+omV4spwRwyIlBnmJp1w2l2QhNtRnV9GVJywTjZS2s
6r1RjLON0E3U/wUptNs6sNdmZ0jeCK9beYnJv//wVOqroW1o96QvWdIVD0vUK1gAjWDMsG+Lvv35
SkpeGMx02A3AAs/HGmK3bePETl+mENkpN9K0vw1wGv8YhRi2nmbX5gXdB7FfijR8u9XZLBk9j0wt
5WxWqA81Fo0cV+0fgJAmG9nktc/GWx3NOqKPRDueT8uMB+6AMM8IOpXc9r36IsYkubMSzFYOSaR1
W37Ol8eAaEPEYUyqh9raNtgwEl6aLR9NUKb9YYnE/eGGbhvilZd0nP5yQd4AaNWW2tVl2GGHcgQB
/FP+Bngjl+LDbpnVjJqo6/AFvSH+u7BS8zBkLbBk3PS6YzXPzl+24mlilyfm8he9humHjuP14fY+
Wr17iQL8CjA3tOioCAEkO/8VfWZZw7wIFrxXp08qK2/F9a80mgb1oXHLxid1Wow9BjjRDqHULcHn
i++N6jFleVn1wy79oo+yOLCo3Wyc38wuK4cnFFbN7gCYLaktJGPVLCLiD1bobrwl1l5+MrmmN4ka
HaMCSHkHVX9Y/K4TtdmA0nhzUlG7tl/USvrVMGoEknZ1Uw3lwCMrxq+lo0j4RZM+bU9laEHLsJXc
1nZz6Ca/MJosO38YytGzfGCXzvjo5FY2Pzuh0E2fekn/z+2vtX4j87vfEySYtiBZgEmtKlijUyET
PdT9q8BBdF/Oc49tQjyUPm8vw92VLb6JTquET7GnKV9FWnp3iadX3W7EMEXdqWYZf+vCLtrYRevX
I5xtjdotbRweaKAC3dVmprzuhaUyDK+DmHt8O4ssi3dZp9hvUSW67jCYXfMdIbO4nX13wvazq2yz
5THduMkOlFc1fU4tOJo7Vehe8qZNiaJtRMyLnS6rjnBagFqBUYdMe77TRdmbpdol6as6T5W7iw0d
scveSl7zFiPpfZmMrXn0wt7Fvt0Nm/bORjBsC7FyEW1s3jhYSCJ9AWaftPr8R7hWOSJU0HSvdg4k
p4dC+Y+V1Gp7cL2CYmiZDvvCdJbg9ra5nDqFM5RAabSBQbhwc+isvmkGxe5eQV71x6kOhwd7Tibb
7xDxd4S+K6082Stz5X6ubGfYiOlXRqdFAnUGNDOPmzWBswztcepVr3+NPBXZ2m5U+6PlWKN+R0lN
jf6Gqd59IjGsaI0N2SSVs9DV3SisXQSad+go6FiJSHAuenBlRBGeG6B71RU7PLpKTAahufMvt9XC
Xa0rzc/bS35lPOluBfoARSDgbqsD0TgUeql+JW8tqXzkT3Njip1XpNUnLc/K3zayQOnd7SEvgwM3
NJ0vziAvSGa5en/MblKiJt8XbxHPXNefy3COFJ9HpWKg8daH2GnbRtxw7KrcVA/5pNj9kadvU5V+
D67rh6VDy3w20t4QmKqadaxOG4FC/oSzpIJ2OVUOcIAgiMH1y73yIe7O5Rh7ej2KN72d8/x1aucI
+FTThz9SRMu2YOGXOw/pIlaZi4X9R7nxfDSGT6xprKs3zylmnKaVMeZP+uiwuL7WnfsTgWPDR/rB
fpxroW4JFLx70K9mS2uJzI1jB6Nt3ZRskrxJYJ/GIKZE8pYOk2HsIJ2X4tNkhzXwx8mc+x8xgI5i
7/RpUr3GQ2pmfk1w/9k26RwiZWe5PwhoTbTrl9CLsEgjHTtmak4G0s6zBSzYrWiVVVOCra7llPp0
56Z6SbvBKniFLqAK/FYtDfO1YJ+/oLCZfM49WOp+L0TxGXqq7t3V1tg3e2cSy7Rva2QMDmFpZHkE
BqDFNRNaNI3zNlS+JqXQk89x5HT/hPhfLN9sIwGlHEUeO2dBX4I4Uqf6t0xxwh+YaXnGo71Mc3Jw
MifMfoNNaaunlMK98b0QKsQvz8gaY2/FZhTuoS0N9WPemdlI51EmPmAd6uoIA9yaHit4n86jkbfF
62S0ldhZk7O0DwpOwMbDkCRz88YWAvk4DQsFw7H0MiA+StQ6sEXVKlaOt8/bld1FuoqKJU11wKUX
z2IVx8u4SMSb1XXj49yU0zcdB7/nkDomp89s699KWlszQqaayNlm2VYl+PIXQJkBZ0MKxy8ArXe+
v6me95xuXjHolPZfGiWLv8Vx3u0bR4VG2mZYrwlFNV9NUYVHoLlb8KrL8TnFYCpQOWAXeWtOd9Y4
C+LnekhRENjjMSk9MGweolnZTndTSYnymsU2T4nb1y89gkzZ3qOnmm7c7O8V7/NzRsJFjOV3SFrC
uoeaWfa8lJ4u3kSxLI6PL6lQv7qN0T6P49C6vqbn+TP3snMqsH99RKQjO0HvjdwvC5e/HWRJVSXf
tJCGzk8rQ0z9Kclaxdpyr7i8E1ySNan0zKuTBuQqHLU1uiyIM9RvGs5Kj7OewGyNc64mX6GepiCo
ppb/ub1H1+xAHmYuLU9aEpS0YZCtxxQ5vkSeNxRvQ7to40FRx+KbcNuiOZSDZPBmsYWxuJ9qrUi+
L7Fn5Du9UMaXUUtqTC8VI0qtn7d/0/uFf/a55DORNaDsLBn661qPtRSIOIy59qkpm8x7rcK47z7N
JPH6c6Qm7bgf2tiz/awwvfjzbE2W8uKk1YyllFoOEk+cxNk3BPfKcad2A34jeq106WFo5iL9genF
WN11+Tx636aqn6NDibj6a4MM1PQFxdN8OlahEakbj5x3/cbVpGgboBTHvcYf6wvfqPvU7QvT+IQ9
+vKgztHyH7cvC+Oro4fRndHVXhKIuuZcevEovEcPBYLswez6LjDsusz2MUaGz7aZmWbQZHH97IyU
K+4wpOuVZ61Ih/y7Zwkxf8kdyp27pnDyIAt1MWyUaNYkbIn7goHBgaI0xA25JkXE9lgkTp71b2qL
uh1kUaNENFYty+jLMLaO8PNF8eL7XFgjFu1ZX/sdELyvS2RGxiGlhcG/PdldtZGyXcQafguy1xgw
grSRzhPnsU7EydAX+TC9FXnpaPeo40Wvi6jLxxBqxS4tsvxnHRoCoq0zTN+W0RUbT5eL08sPYGwA
2JRlL4PMECalPjre9Gb2WDL6OLCYv3K7EdZu1IArqF28hTe/LBHQdZPFMhB5wDQQADqfsxHTbTYx
RHpTIcb/o47D47xEyVH6kfgJabnnT26KtJrmhOWnlkT3hdLJFoz3MleWv4KStywV0pzyVis/TXpt
dCQlb5Cv0NXt69rs9kox6Y8KtKRoNyiFNj2oA3LUJbpTxZMxuYlY/KHOjUlKicA5nJTFSF4suxvM
vTK2cL01L6NmP1otPDFr1rbMXi8DH7+aOipcWDJmAuDqMazB+gDlMlNKbStsQjN9+If7I18OZa8v
r2G3/MfhR6bAYxvnoLQKwl/JWHxWSlv5QzgwJwr0MRpHvLqBxKHEev4ZTWFGfZXKBaxM5xgn7i8T
fYxvKgbCr2nWVt6f1tIZ711NHMIL/M11TWcRkszVufMb4bxB0b9dPlWta965Qo++xv1i+cvkcT6c
vrFOt2P7RX4rQfyS3QoKmara+47+8L6nZN9Qxh7st6Uduh9DmLYCffFIcw4hPetPRpv9V/wfaefZ
2zYSru1fRIC9fKUkS7bjKE5l8oVINgl77/z15xqfFzgWRYhw3sViF9gsMJrhlKfcBYbm19ujXh9N
Mi3qvLQOGB0a2eUCY945OmVjWGcbvlTvAr9L7nrLnL9nbRM/dVX09/Z4V1kM5QMiesHXE2r8S6Bs
Y/V1M0ihcZ5nwCBZpY6fu7budsKT/s3X3uVQi6nNZlJLdhEbZzPP8NSzwxq/Fxk4yD6swuEOEcDo
mDhZehi1MT6jBbDF+LwOrrCepUxI3R6AHgHMomQRFKhXx3T4ziMiism9npVlc6r9ek7czqnqEwrP
QG/M2M7+y9uhMIgZ8Am4T9tKf9/TOfqlzX38XOFF1e0wXo3u8iSctron1/tOEwg+VNNJgHGsETvk
1b6ToP6PBKHquZQGhNTlsdvLZj18RrIE/TJVmtOjTye3eGuXAQcrIbMnRKOoxy17KKajjXVMhH7G
8Vje+bZV7ppQt54LKq0nCg3B/e2N90LSvogykBxAkRZUGdbsog95OU+niUa9hLtynrhXlWNCWKG5
fpKailvKgF0ewlZGUtqWzfFe6QaAt23QOBIvMjSQXQ+DX9rFkeH3R2yilTNZ1Di80+ZOwsxq0uU/
pRrZ09Fq8/bUKfLkgxgrqsSt7NEqsp2vyvG+ULXUOYAZGoxj1yr4b6lR0ivUkXQ7cdUsnwSPxZqD
faNKRvJsdIZ+RFOgQ3hKloZPFATr/Af4VfWrrs0SN4PgIrl9VA73YdtP/kMN4MzL0HZ5jrqm898N
pMmFW2MUjnR1PrTGn9uren2c0R0AckV5kMYDAJ7LRTWapuiKWrHOLf2ycO9nhi8dcujmdD27zt/i
V71oJi8/IrEMZRCq0MJj6XI8cEEShAHZOCsdrq47rdCJ/hJaE24tG/LRqqxmPipT1GUu6X9fHLSe
6/oeAJx0CiNLbX8MBVh1xNZm6A2i97vvAOYobuRgVocESKJQ1msy4rbbC7X2ywluBTwDazYelsVK
ZSWcoWBI2rMfgPKzqkwN9+rc6GeLiqnxOdA7aQcIXFL/ZkmXHBLaV/YHpWrzyjVzlLcPESiTY11S
LABS2xV94srAJ7qfklMUO+h7efqJFQ/mrfbydfQoyNy4OyISguXvUn09SKLOrPD1OHMkkBuLitCV
c0t7aIqidGtHcvb5WP1wetT6eUPe3GolK2VzWaCqIa9f3U5YL9l5MnTteeLlfFYcP/xRAINFyDnS
j/PU1V/rpu+3+PJiGy22GYgmIARgQgmClm+x1KbSjMJwcW5GTDf2yL35e6u0tVM5Nv5+tOumved6
zE5ZUOBvdnurXD/JpBC0BHgcKTjby8ELvTAi20jrcwaf/iRXsLt2su0Tt1KG9PJATn7eHnDlBYBu
yyNloEEK5HaxNZFxKsxsivtzAU+x349+MSpChz3AViAcdmFfBqQKWfLl9rAri0zdQ9AWcReBYyd+
1quHp02qebbDbjjbJEqpxw/AtNOy8P7bD0FTNr9r6i7GUz4befHJ8qd24+5aHR++jsoEaXAsw9yu
lnLCsKI72/hJJABBsFzutAn47eTUfsqOM2F5SxOaHMdCMuStzs/asguICl+YViav7+X8tQH/y1RJ
+nOMx0oFDDGO7Dvd7v1nLUfiD51Rier3KEUbhY2V/SWCTKoIXEbQFRafm0aX05eTw7xn4FjqEMFq
DDFY+aX6Ebfp4DtbIcbK5QdvCEiB6JnyDC8FVHIz0Sp273AebSsaH/JRy/9yx6faPrHMpHlE8z/5
nYgW4lFJHf+/obZ6aV9XY+/vVKk39UdtUBPpKOW1hFNqYCYl9THLzFzkVTuQqbodI3reR+bh9h59
iQoubwLBeKIQRCWcBHZZpxvUWC2KKZ/PsRINzyqER21foi1GL1/zy3djkMQfwoDy9G5GSTo8SCYB
7n7u+7Z+bMIwKmiGIgbnFji4gLHD3rRyJ4ee8A5lq9I5lfAVGnew6lJ7zJVCTbyyM5NhV6Sj9Vee
W+UbNHvOX0Qd2jlqxYAg6TAH+EXfnuj1poAig0CI8IkUmKVFojWmllJqloSKgibHp5pH6UtA9vmU
QTvdcyr6jXDsuu1JGYvDJ2wCBMHVXHTPWwX7bUeu+7NiV0k6u10+xrSCzarpXc3usu6ea1BP8Dez
Z/1H2EXDI2cpdA4GCrvxXs0NHE6NqNK+ob3bRc+KOZu/3romwlmK+5Din8B6Lg6olKHiPzb6fFad
UNHcDlNU/K+c6KEnP75DlRlTv9sjXl8JjCi0nMh0wXIsK2H1WDrzIA3zudXr2B30VH0IRumzb5dc
UIXcyf/l3ETH24Nef3oKJUK1hdeVUvSSZV3YfWbX0D/PhVpM+zxPdDcZYfbYqXwaRqv+fHu465Dx
crjF9YMjDZ6A/iCf+wntd3g27Q+Emb0sntSNB+Y6chFwWOouJLZk9cvgNLH1UUnrUj6X2dTcWf3g
W3fUnoz0V9MIK5dEbVBXANqGLmQxJ3ayi8ZkdN7IDSXLoZCAypLQPsASdJlid1HmWFPoG2dLmerZ
pVevggMM5EOD29rGsVr5liIS52oHmseVKxb/1Zuqh3ZV5EhYnJs+nY9AKiZUH40Ub966Me/JeTLl
7vbnXBuRB9QCGMAGIgm4HDH0ax3P5FE5K5UEBdRKwqMz6mO6C7Iu2M9DsxWtrOwfUZoSWmtAgEAC
XA5YB43SANdSz3k/j/NBz4ze/iCnuoM3j6r6+kaeKi6+yweAMFDw3ITei1DnuxwOezfV6WtHORcR
F0wmIfRyxDmxVjeq4NfRiEAT0t0gEBEZzgKeIoXlDGgoUc9DW3Q7pdFpBKXGcJdhE70jq5LvkT+K
93itUkd+8yfkhJBQCcsjtL4Xn7APNG2sKM2ek7RKHkLUlO41H+RJBzlzj5jRJmxUzGW5pjAwYNYS
xLBZF58wqigu4lio4rec67sxjMdj4TTduzwNwneKHzs7B8fiZ3xO1Cck+Z1dVHfTAQGwTauGlQtX
KPlQpQHcAtFFXCGvzgtJdpVrWNmdeZLTT3OtJL9zov+TzrU7uLmS6fNekVRb2jina5uY6jRaj6Lu
dlVn7IZyioSY3Jmur3Z0BruPXEncQKbmWxvP2OpYBtQMxJyp0y5zZgpQegJHUz4bRdX/qGKp/oTH
IYDoXjGCjQdsdSyBoyDXBZu2LHgXqDSE6si8Si0bf/d+gH0uOW2v/yw6G/P52xt37esJqVDs8mRB
olvsIyXWnbmmknpGIMc5oYqPalycN3dOI8/fafbDiazn6MvtQdemCEIEPNDLFl4WropS77qunpVz
hGL8M4YU8kOmVhgf0nihg/oPg4kuBtoFFEyX+7Nt7HLyaXSci2SOy0cZ3cmDZkuoCkdSamws58pV
TmUGfBzeQuCsrhLPwe4QPYq5yk0jdvYJ4k8yibaj/qiqQdp3qI+/0Z5KvI0G8SZXAOEHn3Bx9cxh
FuqFlGpnS7KrPUQFLYe5bMd7oTzhKrVm3bGllQ3c+sonBEZG5YoHktbCsiE2WXU3dLPO/ROV6nee
7VT5SS2lOfHI6fpb4VMAi7AUpAUEUBaog/gxr64Ym+zAmSeT+mpUp/dD3v8pGxgebUqFnP2ZaFtu
QiunggGF7D9HggB2cSosOy/HiJrW2dRKufuvF/JzJ2qQRndkT/uUv1WsSvctivbzhrD62tDEHhZ+
vgD8WdnLuUapESO3EWtnyZLKD6C3suRoaVNmHwGtJT/IkAYYttnwL3GPiVoO0owUTai4LxbZDJI2
D7nDz7NkJvu6sbLuoESz/zQHdnWWu7SoNwp6a3tImLsJLVshZ7KYaoCVk6w1mnqmbCx9iLD7sfZV
0cfJXWLOWbKxsCs9OdMSR1KgNUBqLBtho1JCG4Op/AFxruDBDp3M3FtZS9kgl+YHArTorlcSVMva
rH2QNCuI3oelFDxQT1E+3r6TrsFyuGMReJHHCx4CZITLr2xraZDAjE4/RIHJty76VtPdKB+jj0U9
j4+8Ku19E08lkvrmAEPdGJHJK8f6N7hJatZYzhQ7CPZbWvDXERQ1ZgobQq6JM7dsLSk1YDjLaOsP
PlyQxI38krACsNY7EEDUg9VB+pSArXKjCc/4jXfv5W68DGnYfGSzgvLDqVs66oBiS0Jsu1o2ffkH
fWgQ+KFhvEPjxjqGSpJ9zOu8P7RqpLtmF9QPgxH3GxfN9eGzVUjs9JwEq/xKfpjSODbGuT1+IKCJ
u90YgYEbKY88o0sRO66twoFsKlndsoi5fjbYjxRngTPR4oJ9cLkd8rJN+9gphw+Tr/V/Zttp7+EE
NdIX4Ps8wYYeWMGbXyoQplSvCMoxcLiqWOpThk9SG9rnLFCOYZ2oqtu0cQGFLbM/ZnPl/7y95a8P
u0gjcStDLY834OV0vrrDwzkaWoSdLdwM2uJP3/cG9VHT/zbgK/7p9lDXpwtbYQA+xE/CHpatfLmc
ehbw2OZJ/R5zrfm+08f8vqsKKzk4Q+Y/6Kk/nPuwkw9hm2j1rkLv8ouhtWGBTLoSeaE2Ff9FiVK0
Gzv8Kg+CcQH2VKNrC8YF4Nrlz1Jrv2qBvNTvs06t/kAjHuE60csoTrfnf7WbhD8UeSRKKkJFf0lm
bp0o1xW/m97D6rCHo56HnBi9JUU3miD/E8ymeff/N+Jiwf3YbPUJ1dj3HUyNZifZenryg7Z5F4GH
OUaRerw93nIzCZ8KOkAADACVs4sXb1VlNhKkpih7KnM9uedZ1p4KzT8rYfJmauDLUCgOI9LCPyhj
Xn60tMqmPCiz7CmyfHpcOh7HQPzSwgNEi2253Zo/FQTkpl2iINpye5rL60iMTesEoj0FbrCeyuXY
XWOM6tDZ6dM40pOK0sqEBpjZbmB2Sokqlq39yRGf/n57VPH2vLqHBbv1haLAnU5LG8jg5ahWo7Sy
Osr+tw7HiOyXnpe9B9rNP1VTJTtPMbZx2UdcBw3zg4JelbOr5mBL02Ax85ffIMr6hHtCv+Sq2k0v
q/fnWfqGlrYf7qvckclEKgDivweqmSWQK7Pyge4EdXm4Pf3lO/S/Y0Ox5fzQ5aaFdTl/hTaz2qN6
78Vj3x/sLoh3pewbd0XoS87JMhLrb0Xw9r7R8/oo520YH2azljZ+xuoKvPoVi33XN83Q9A0OiJNW
NMMp1coRdGukzfWzGUXjn2HWY+Q54lrf8rIU81t+fxpZbHXRPLtiRaV+hq9WoknfIHzhHF5Ouvbc
lGQTPPvYBt5e7UXE8bLYwOpIzeApwIoSy/DqWTAiQ67qYAg9gMS1/FFWc1VyRwW72T0RSPCoN62d
/CFmHY55mTdbF8niqvzf4Yk5hHQs+p9L/p01GyVxbRV4fo0ZolNm8XnO8+p74oDRJ8rKzY2Yd+1w
QcvgFaBZqHPQLuerSZMTDIUV4Jcx2MN+prh/ANEWa/uWK41+rC5Z476P7SnetQWEqx3VZKnaiIXX
PjG+QvTsBIKIp+jyV8xV2SnFXAaehQP3adAcf69NjbGvTEDbtz/w+lACsESOTVoj/vzVB5aMlPFn
I/CUcUi+1qpQylEd2D9K21tbedvaYLx9xNaQ6yg4Li5MTYEdb7YY7OLjOT5RaNTTuzKtStzdlchQ
35YDv2wejNuBVPOWk74sVpG3fJgbu/K/hVWtgHJJtHC6G6QmmA9QcQfrbY/sy3Cg1Mm3XwhkS3E0
tWnHoBAqS0aFvuVgqck+KUv7wxQOgRv409uFfyn9E0QJ4w8UC5dsP4prQdrLpfRNJ05zS8dCPC/t
g/yzo4fplpHMyrmwybgdITfA9JaNIr1GvFPCKPEbyJFwxzznBwWw2X03l6dm6p3PuRZZd1oiDYlr
F1iNb5zLlZ1DqMhFJPIf/rX4liUdMABUTeC1yhSfmm5qH7sQKAY8JJ7520dimYmKL8lg1MJpLwDj
WzpNGdRkyDE7iRe2qPP3ViBZv8Myr6M9/391yIa4jnZzIlPR7OZZLnaVLUB2Odicfl815Zvt6sQP
AiUKOU20zYCLXB5SPxizMU0VtlapDEeYFdSQshCx1nJsuweFNdiCh6x9b7415U0IANbVemdJJNVN
aGServZ/Ayubsz1FVkfbNdx9J2uWorMPZefg+5p9qrWt4dc+t5DdE7UzSgIvGcSrWylQM11JIx9L
JiPWfqT2gJh2OOs/cy7+37e/9upQVFdh5stC/1L8+auhTCvoGs2pY6+LQsnfyWj45C4yrUPpjnJa
baR1K+8pIT89aIXHmz7WIpPU1TEeWygKXjp3Wv2xKI1M/mDGZjl8oY5rObvZ6fvsP19RmmNtUIJ5
vj3blQfV5h3nQRWlVjrTl7MtAT77QWrHXhnoE6AIhI7/kmvqny2tMfq7zBzDLYDz6gILIJvohVDE
XsSrKODxgRMp9vTcnMadORpWSsRG9+7sx6Py4/YE10YTRTKTMq8ApC9G89ux1saoSnAOG/2M0nwV
zNY5y+xM/RUNg/72NwbZH1JnGfyWkGO5XM+0y8APyVbsFTp2Ze7ALZnv26aYT5VVhFsok/XJ/d9o
i6DTV+FRK0EUe1qLLMfzVM21/whk2vhtt+GW9sHaYC+eWYKSSalvMTUDALzeS3gL52Xitx/HOI3t
3dxhTvusQug2Nm7dtZMhYMRQgblzrjBhFPoKaaqnyFMlrc9co0QyR81BL7mZRhHuGAy2U2hASPvm
N+LAQ/sPJ4PWIFtGYPBw0rj8kiVd+yIorcRrmtr62ViTdVTiITkUUqM9R4BTt56Z1fVF5lIo+mEZ
sFSzaHWzi1RA096g1PK8dxK0A1wV8aRhl8nVZgt0dThq+2iQgIfnCb2cX1+GfVuiS+2ZoQbTtamV
Odk1spXtWnuoN2yHxGItchQ6DyLzh2FLUWkR6E1+2+RtGqee0w129ShP0aw9DlA7NqLXlevMgSlG
ZxM6Eh9vcZ1qlhP0daVlnp+NZnqnRLoRj2401NOdUUnz/FBYqb6leLI6KMKwyD6qiCwsA69BC62q
F0aU3ejnyJ+NYHZcqRuHZt8WiWbeKYjjbllNrnw+nFzpcCKDRlF+mZgECBkaaiUnnmTUIaoxCgVQ
vSbn9ssIgmwO9+b2Rbo6S94qyGog+8G1Xe6XSa3HYG6KxDOqafju5ONpClSt3JWVkrWUuId2K9kT
b89y09Aug6rJFwWos3ibFMDo8YRAjTdnRf5Rn7ltKfHOZrczKm7ZJzrmoNplubOyt7/KqAujyIpY
O0/jsqc7w0izMVdIPUrbWXVnlAjJWEmTaU/pjIv8LhxVLercoPRle1dLWW9/vb3Ya18XfIJIHxyh
0S/+/FUQgmhcj5yJmXlqlhS/7d6RnsxeM/0dBPXx+PaxkAYiYRARCAjJy7EcCdneyK/x1gwq412k
5PkXUiPfd2O5/Xl7qLVrQEha0Kqj20E4eTmUpLeEIgjfe7kfKOM+m1orOMDp2rIWWFs+AF4gqQiO
Na6cy3GK2lQHvbVyLwht4xe9axtTyS5HtiPHC/f2nFbHEihxaiJCHmfxTiB+ZWLM7WSe3RjpCfWd
4gPOzpaFYoS2xa5bHYvbE4w2DZerfDno0NyDNpp6VYL71X2SDM2xzbkijgrk8s+3J7Z2/FTiNGJh
h224rKSiBRA6hYE7adLHJs4fsuHasEbOyYDoiNuN459a18b724OuzhBYCphL4n10sS6/HGyEuehS
Nn6dNPq7tE2735NR99PeaMEj728PtnalUatFqIo8DVrO8tMJ0JYis/PjNE+tY51r2eRGSg2CQ57V
APvvHM783e1B12ZIkk7fCqlZQQu5nKGD5rIU6Tiw2nJdRO7oAG8ttMl+LANrC96wOpbgcyMqQU1A
X4xF+c9U/dnPPMcYaEObcMMOhTFgK6Vo4VZDcG01X1QAmRpI1+XhjnQrss3URM+RQnh2h/BQmgEF
ruuDktWh/UBO/MY+nEjMoakDHv1/Qy52iw3AusSSLfeyBnWSd1Gq9T9wrKqrnV3J3cehoml0++ut
TlLoQHEp061ZAkbiqu2bIW0Lz5Tx5YJ5Pr73pUiJ3R4/9/tJifNP/zAgiRKXmBBN0hdNKGNu5lJx
ssILrTA7DnxO1zQjeddldfPI8zRvXGerE3w13mLLDEaQpXqQF95Q8ewxQz4ipUf9D7F3/jNVSnuj
tikO2fKVp2xPtRFkDAjHxV09NWyXoKkLz5KzOtvX5qjCiyvsaiM0XDsLRAhCdByZHf59ee7KsXO6
gAIOfsNd9T1VNOnUBFnx3E7O2/CTL7tSoG8JIDDZ4b27HGluBcsl7wsPX8BYPaTgNH5WabgZAq59
KqEfKKT2sPu66kIHeRzjX1N4sVUHz1lR+Z/iuelOsOw+5lWtbQRFW8MtPtQAihfIaFx4tS0c+Pos
d9wiV6SC+r8alHvTav4h5YQJBcRA7H6+3SI0IW525k7Vc68GiKDvrdjS7kw/q6tPRq0mWzpvazuR
mgSqaVDXhfvK5XcLpbxKgnAoEKc3rA+x1EUI2lWlsfHErSS2hOYElzQIuUmWed4w9onfTEbudUjg
+4+2GsrdMS3N6liSubxrDVwsdrUfFjJEoHJLxHntK74effHmyVYjwhWb0GjW5OegSILmLsuUwnET
5ArkvVPiwHT7CltbV7GgAmwqmoOLKyyvTQSIYiX3xi6Lh6MqKUN1l/fyFnJwfRwyP7h7qJUuG4FV
m1HQJ1XwEIeVyv+cSBnKDw7lnzdKs7wccKHMgvKxEEZd+trG1jgVc9RxEqook45hVj/oIzJLaW69
D4vCz//h0WHzi1CWNIgW6+XGrMvZl8gCC08f/b5y08Ev9lOQzqe6ajtzFxrOFtRrdY8CfoBHAGaQ
dt3liHmlJWXVSIUnSUP9YBdzs8vBaf2daQseOa3NM3Zh6f2o8vLd3ixrUafxauTFka/bfNCGNCm9
uYntgzQO0ymVmsxNmjw8zhhWfnNKX9r/w6BAQAXsndr28p5BVKcMsBQvPDTQ0CHCXtB2ywGCckwo
s5e5xrudPehbT9LqhrUwFsdZBeSLsUhwy2Qo6ZQHXDg2vZOj1CWWfRCYt42nb3VNX42z+JrOLFOR
iE2ClqE6wGyN/sM+UBGqUzTlDxEa5U9J0Lbvbi/q2oOLLDnvk0n4CYTvcg9FqJWB4BP5w5xJ4zFG
a06+q7Sx1N6hlmpMG9fq6nAaMpmick/KsghcyBqabqydxEMDRZV+4WLVJU9yZ5Rm74pucfz99vTW
Ph6KXjL9FxgZwKQup9fqI29v2OaQhmoKdYqSEhBWtWNuOcSu3dj0BwQji6IrCoGXA5lKZRSYV6ee
lRTRr7ZQg/lUQCHM70pIUtDyDK073Z7b6pAi89ORKqA8uJjbrE6aPDlt5mHJlYVnxwDb/rcvlLZ5
CFqMJHYpKmr1RnyxhIG9XKvMECwGJNlrK1F66JUlR5aEIeAcGD+bGdTuHdFUpvxR9L6Y95mepuqx
65E7PadDqliogdatZqCBpw9h51oF3K1jXTVh9G4i2Ptye1XWdhh5KeBrYUhMEfzyQzStGXQV4r+e
XgbzpxxOY+9OcTrdB5njfLo91tqRpS8ElIivQL1ksZvJfts80qTU6+Bi1ns5DMvhk9rqse/KVOJ3
ThL/sO05MzfGXdvVYNE4QkzwGmCBpEJLFMKh7esudb5CYm6laKfgs7qF+lvbYyIEQkpYUE2XJa58
rFspLqfMa1C+8vdq5E9/MVqWkfX18x9Go0zH20u6NjWh+UJNA4Gkq4K3lRagh6eITS1l7fgctnOd
HuvCzofd7YHW9ok4PJopALJXmBFeMGNOcrLSNkm10O2VOupOtjx1zV0TToO98WKuLiSykRxVUCpg
KC+3ZVb22MGbINzydhyPEVJdj/aMLZsbtZFl7eJwHP1/WUp8wUXznVLW0nioTgCWyaqUe0qM99lh
Lny6ITqQ8z+3V3J1arh5iYCOPbmsrSVZiTZwS/JrSm1E+6cLcV+NEEcddmo7huY+Bk+3ZZ4nIoxl
QioWU4jsC1bI4uhliVYkE3Jq3mhhH2LIcd65vjk3e2u2J9i59P/eAbfzT1mclB+oq5a/bs967eyT
hlCMJVklU118UFyVuN3pGHgyZvKR67eyUsK9bQOYTCVwK7kxK4QzI8v8envgteUGYczEAeRyzS1i
r3iKeSZJ/j27kOQDwTq61GbfOuaeZnDzpQHBNm8ECatzJeDCa1Io4yxjdrkstd5qpcxrc2uI7xIH
tuqDJJVd/VOK5xDJw7rFYcpFYi7ZCnLXx+YmEFg2boTFOldpaQwCC+rNGhWBwIgz6xFHEoHOsdP8
+2iHjeb2Gki6jW7Y2gVBU4GeP0Twa86IbE6NOUkNFfcYyUlcwJNmfLRNLr6P8GbicKtEvQZgAdEF
pwrgE8d2yakqG+SW7SSm7l4PyldjDO/1QaXqLndj8C606uRHHffhQyxb9Vc1yXFrMdTsk9JNxvPt
HXa95LyfVM9YdDr/PDCXd5USjYU1Axr0JL+p8AeXrEe7zeIQVhD6lm4JpgTEvjM2H26Pe72zGfdF
1JnnBrbCIqDpQV9EvWWHnmb15VFNdT8+cHCNdpdG3Sw+dZlsxKMruFQxJhwWGoOCM7K4R+R5RGgK
IUcy7Tax3N6a05NKUXT44khaXbu0lkzrYYycJr2b/OQ3aULjBK4aj+UWa/D6SuOnkADg7E3T4IoP
aVlw3Y3Oiry4IrOZIa78KYdojh6yCpeagz+aY3uUsKsnQ5Aye2e0iW4db3+ClU3Ij0D6ALYGJdtr
SXVKA7mR0dC3YiJYRLSL9r9c6wy3TBrzYEXYCuCuCWiNTTx5kTnwH9MAqXGylGZT4+c6GhC6m0KF
Bd1KQMPijL7qsJXq3CIoOobePNomAhV6qWR31PKQGbw979WBBPxdtE0pCy4u1WKSwS0pQehVITRb
hIaTaLhLrbTewtVsDLR8Nmq1No0qrhhIc6pTRJECHWUUJcqND7l2lkDtoGQnoO5cKJcrZ9eynCT2
GHlNgsabS6VLlo862lzDXWVCvEelUK62XF9Fsnj5KLNr4IRCoIFjh7Lm5aAVrVopD9TIC9ADCR+h
EI+/HCUN3o9FPqZHUBXh6GrD3B/zqTKTjW+4uneZCAGBIDWaSxFaNTI6Rasq3B37rvhqaeHwrg/b
wLgbA+pDbtqEKGYHRWzOh5hqre4qYz+YOcwDW/mTl3Jb7W/vqusnhPUgItJE55G/xUX7avu2uhz7
vlPGXjwY+ddUnmt6LXjSHcyMc3R7rLWNhQg7KqYUmbjSFkclbEqlUeY48VooQeMT6iwqUuF1PTpb
xZ/1kYRZhXAnvQZaRmhAtmHDrALdnPYlyNn2L8YQ5VZXZW35iJWp3wEt4J+L2kScqk1lSQngHjV9
L49h8V3q2/+mebKCja2zNiUhW0wMy0GgEnL5oVIfIboMn2ePnzGkB1RaO3TG6Qs0G8iztTsekT9M
WXhwgIUsnpvMBAefo8nuRWFoTR+dYkijn+hJRbGLKWMZvU/ssPfhBMpVd+ylNji3g+lvieqsPfCv
f8XigZe1HmuGrIq9tm3kU2+nCARmBM77dqj1ByM11EeQFV2/kXKtDSsuB2E4BK5wCdiIaeIaXRnG
nhUOebIPgkC/Ry5H/gzOCje6uUNO4h3k1XlL1n1tIyGpDuZI6OVc9QyibsAlvlJjLwIf/wiYkvhF
tTCOEnrz5hakfHU06ugvJQjguIuI1QknaOrDGHvohqWHahqdT05UTpTwxujT7UO/tp243cFsCXw+
/aXLfVv0eaUbZRLDmwoRdsQooGxdSKBxvAuawFB3jaUBwi2TJI3cABrqTlZC3f54+1esTRiREJGQ
kJKA27/8FbXSdXMPIc6zfUSQdvIYKeVzkUWD5Wp9gent7eHWnjYkm+ldv1DJl6+MCkWsHVKe0JJC
z5/ekL8OHS4IMaKJX8B0xxvDrc/u/4YTd8erSzyo9EmZswx7W1NL6gNecpbzXM4z8AqS22jrFVs7
JC8lJYEaFzHP5XBZ09pqrRSBZ2Juk77LVNlvkH7E5yY61rEj/bD8ajAOoVSb5d3thV2dKSUKAB28
H1elM57BaYQWBVzfMIePmCAJRxWpTPd2jubj7bFWPyKsZPh/gp1wVZidBrC3NWOFlTLsMDszHquy
k11g+uE+tEbrzQ1sQbeQwW7DzUXdZHHDS3o0ofYmBd6s6/m4DzMzcPbS3AUbF/zaGhK8U06nMMF7
srjgraEFby91sde0VXSO6zoTRRcpyapdq6qdujGttWWk9AKyEAQugK3F0XOyPvO7inB9pP+ESdOs
Gz+lqdAOtj3EX+dR23w7Vif4Ami0eZKJzC/3p5ZQDDUBiXh5FvR3aR865U5KihZ5UMR59rd3yepg
NJZFV40Hc0lkw0YgKBBeDL1Q1ersgO5hMbkqEiMtwnWIR90ebXUxgVBh3CZ8jZZoTbPBt76OrNAb
aFE8YalQPikgNvegcGJjF8kRseLbR6T8CLJJaNCT9V4upgI7Z4o78hskeXM0d9q/Ru0nz3nVDQdl
6MON5Vyb4Kvhli9TbZpSVyDt7BWYVu3zeSSNQ6LiQH4c/Z2pJvz5l+kJLpwBRPuqQdmN8OwxKuLz
Iaf4GyDckzGZ2N/lnTm5fmn0/3BV0x6kakywKMwoL5ezMv2oUmgseL2ZK9OulKrpc5O0vnMk0tfu
b09uLdnhCBiCFI+wx7JyoKIMNQxULLxUqeSDSs3vVAKzfzRD2ZFcW2sKhLVlx52x6Pl5e+i170jx
EyIxlHfi1sW2wZwulXH/Sryp1b6n0ijHrhk0yaOujHiaBnL67fZ4a28StU4WlhuGWutivCTJGiOX
RugZlln9obTa5vusSPJDbxbaiXDWOTl+rc6H28OunX5KXvwlpHavONOIpcBsszqAlN2o3o8Dhahd
bUJiyuNSyjbOxupgpBnCoxkO/FK+rbWKqAnkMAWl1jceDGhOiGH13aG29G68+4eZgUUlEwA0A4T4
cqOmcpS3sZFiWRNAlUD4NHu2pZSGUWOE/xJQvODvgMyA7l8yHLMxyOYeATFvlLpqPlm4+Pw0yzD/
gMaQ4bYTLgau2gfqFuN5dZMiuAP4QuhuLTui42hZMSkxCWlc1d/1wrbfE8jOxzlCM/WUUVi3NvbL
YkQBnuTMU8fjVJBcLaFWCcGwU0ohFap2lh/Vwv6m6E2ImcX8bsjKZCP2XhyK/x3NIqYQCm2AshdP
bxJLIE+MNnsy5QHf2QBFZtWdcODxD6US1LsGstbDXJlat7FTrweGXcemoTjLUYPGdLl5qtBPo0Qf
s6fYD6eHIC6+dHzYBpKNr5yiZCTsKNPxbc1mZktlkj46sBE+KHpMl4NmcFZ9Iw/yp8C2J8CGqeY0
d2mkj7wjhq/h/jc0xcbruDZRAHpIUyG3AfR3MdG+Cnw15qg8cdsrd1raOCdZw3YrwHrtQzOZ6Q7x
+a1BF/fAy0TRioFNTlJFuLgYNAj7CdpQmT9Vk9Yc+mhW9EMQdPNTDN5ki8ets2qvCmbUeWmoaDo9
ZI4mZgeLe6CpIh8wi+EcAgVEzf9wdh5LciJbGH4iIvBmC2WbdvJmQ2hGGjwkJoHk6e+HVurqiq7Q
XUvRWaQ95jebcHoCHbjWl1sZ/+XRYKAApDatBWpRnMWLr+osI6mmegj2WYJiS6Js+z1e5FO4mXw9
jf7Y3niJr45HfLgJOTvkpRfjzYVpaLPwgn3RCu8wNOzMhkxwD2xoiaCQ3xjuctF+f94WZ2y1BWpS
F7vT4Ab1M80M9pUvuu+5NnZ7Mbr5kUL1LZb/lSUDH8d34YZCmHhZwDUGBzpmb2OXULfOrk3NMWrM
8S+5LWwMWrO0NbcyJkjHy56q081FYjVLsF8wMA9Tu3X3doalgmk09cHVUPNq4ckfEeExb1yir7+P
kbeXCbEKXvtL0U3cCmszcadgPxVWcHCNWeLhl97iKd0a5WLjm2kASkOOwZ57zIjp8LmHzMVp4O1n
9vUu3L5l23/kmIAYtm3zR+pezoYlGqsP9ijBbmaLs02NBDkB3xnlPh+HIHx7vGtftaGaqINsDbxL
aRk4dV1vY5m3H1avOOQr+TPlRPPw9ijXvmpDFDs0rDAfuBxFT3TRj3Xq7/vVd08lVL4s7M3Go8Nv
KWJ50C9/+11YAAHiB/1mbG53lzgX3VsTuYxGeVgnv30YXdU9wLoudm9/16tDTGyCGQb6N1xVbPmL
1UpLwx2tEjOsbjW7SHd5Q5e+KfYgjm4p4bxyRNscv7huec1QKEEZ7WL/aa7QtMHEU2hIu+JTRV/2
6ARSW6PaML3vdi3HZ+7/fG8NfpaFY+skT6M7uL/SepC4ESG9at/Yq5eP3faL4GOAHWOOEXW/+Hqx
VtgNJHN5CLKhPtfW0NwtRGk7Gi5oyrurcafQ+L5RPrg25X8Oum21Pw9Inra9QJHmgJptfxiNPtkl
GoSCqcCz++9Xl14BOTyiJZt6+cuhnJ7Z1TKGsrM2R/UG41N8uUfVUH8umlt6Q9c+zOHB2zxgaKde
ak3KpJSaJSusP4YcQje5ie9S+/QH9wBMv7slg/jqSLJ4WyK4SdXTgbnUR5+wHFFj3ZQH6ND5o45S
GNwkVF8K9B4OdeH9JXjJ2DYLMCK+DNlFntjtIvpj3UBBJJNt8goouzORJ52XPUoeza5LicreXreL
NHcbCuoCVBpCsA0udXFSzMw20yaYkr3deKn/aYKtW5+cMmv7s13RSI4qrEdMiVm6g/HP1M14kb39
C66sJSnZBlBl/9DKvAi0dWO0Uq+Q2t5MZudn0ruFsVtqSzwnTt62Ny6hKytJ6Y7P1IHDAnm7KCHo
6QofadSJJMp2AVLT5FjujN6Gty/kPAeIlfWruAGqfD3HHAwyTwIYoM3Q3F4uZ1OVqBL5G8Jgrr3I
rNdxJ2ZTHlbIOM/sWbkb0z5DvESkNz73cuRNmuX3Kdn6lHD4L+K0MXFxigJZE9eYO6zHzVXiex5Y
wyMsMfh8+F4OQeSadR8XZYZo4t+t7NZwJ+fbskO4kqAvXn53X3ipl2AVGuu17/cRJpTdv7iaWPuJ
Ru6N+3X7W3+G2r/HAnaMSzvtErLSl2PlIDgoY2RTnA6Tme37CbESpIRVd66s3Bx3QVcWxXvfTefz
WDSpd0/IEKTHtz/48pLnR4CfAiXHBUiqehmnWplWlWVQzDG8ivaUBGb6LiiU/74QQ/AOKMp4cGoz
eP/2oJdbmpHg2ZO/bZtr4+m8/PKRX7N6AvBS1oEQ/QU7nPLRIYBcNe61wljHHw3XSPZ3BX5qcC9H
3X7VH1eUX2aWiVLzHM99sZafjdWrnN0MvNL5YruwiSPS6vnj2196eVNsYwJaQSlh60uTqL4cU9da
ZzKHSsWNNqz+HnWjadrhjVYaoZ8P8y0DhSsTC1iGaO+30RjZ/svhJkEVtZkDFePB5h4nZ0w/lTbv
9qTMTERSFfmtEOn1/gF0TfMC4USXaOzyMtYMPej8LF9jY+WmCB1jBB/WDaNx1lNdc08Tz8HjiBjB
ja7GJbRiW00CMvCdJD0gsy7RBXgm9E6SqzkeU0P75PeJlGFe556x69fm2fQ7D0IbUMTnZEjc4tDb
mfEp0dCMOQNVHG9ZUr6+tYjcuDkMpNUpvF6SFoLJHttmypa4K2T6DTpyele2+i85t9oHDpX3hOpx
8Z7n6lZN6/UlsoWMW48T5ZjNIubliq+FrIdO6+Y4WZrlYOZWuktBTn8Go2bcN1lWvJvppj/YyTo8
aYaLotjbG/zqhwPoRVyPqww1i5fjJxMwZcdjGahrTR/QmA96pHMn1DNQ1HDXKEvz6nNnddUv0Ivt
57cHv7L5aAzSpCBCB1l/KbCVIZcpk4WPr7JV22NAUz70wWLCMlfTuJudccAIUO9vpPZXRyWJ2+SB
Noz9xRuxoIqEwIQ3x1mb5Xtleyr2MCTYmXopesrsY3PkzrzlAXaJC9w2PHrdm7a1vT1Rr0rehp45
I06KACHQ7Fcb6Q7cVt5GhpsFz3Wy5PupXdKDUzpP2hb5GVjRHf+PCQetwJNFHkti9HK1ab5xa6J9
H2tZMv0I0NTKMj2j1k9T8X2S5d37UcuCw9uDbqHjy3eSDwfGveUhm/POxaCIvoyrMfoLD37vHjWk
P0SIHGfy8+1hri0rYSWNX4QPmN6LZYUJvwlPV6hyD0vP7eUpJOh0TRfRYuZeGllDaTwpPIbFjTjg
yhuxlRP97T5DMfjyCNuqWpIyr9nFnhCHpB6T57nrPzZD3dzYudcOK+O4qPdQrgXH+HL5SBF1aQ7T
EgscVD4OnVKfzLb0T1pamfPB85R8Ss0+IPeCpHzjwr7ylbz1kORQwuOqvFzFZMXjkpqtik0k2UMO
0BybU9H2d9ZqGLf8xa/cilRnuRDgUlCz8i6eeiur/DXNBxUb/WSSgwhrl9mjeSbFBsSU1z9N3bf+
c5fio20V4t+/3ki/i+AIiyN8h+bpy1l2SeLXyfDW2J4SlRyIKWGwhbnokjRalAyy+2bKpb7zgNLe
UjC5ssJo+QK9oTe22WNdRFbSKqA/lgvPMS41WoiVXLbe26vKwUv71Bb6AuNpfdT0LizyqbnFcP3t
mnRxVrkWoX6SVeNyejnx0i6Tueo1VjnwJ0ZqAkfbpRbc5IfGzNcmmjVVtVnU0YdpIiTVUv3crEYh
dhQgXBOh2yLr9vamPv9db6q8i8u8anfSnD19uvF0XblXfJNDR28WFvirCGLd1BZzy1xivZ/VV99O
7MjTu+IvO+rbvU0HGKaSxbkjDrzYDpNTjY6R1SqmtFB4e2PV671toSoAO6QumuPiSP1G9nZl+0NB
2ezjaR+SmG+75I9IF1FjURSmWuOAshDGjP00Pa6Fpz826Fo/jaORNrgheFZ3LjN3/pH3Oj4ibx+C
K8edHilSJcBAqEBc9hFsWP7a6BQ6P2GCv6SXMv+YYArYoRU4VdVfVo22OebmJO4F9YVb3sUTUUA6
BF9c63HltupBWBLfaLVJYZ6btK5vwb2uvBTka5suyu/RLq3DMGXIqwQpt9i30vlY+PbyPkfF+LNu
Sf20+MsUyqBUN7KXa2uKFCEhNjhFmsEXVxov5tIadabHBZ4Z0dAH9t0gVBYawqz3gO2QKATq/E7z
c/GUWF164xG+9s2I+mzeV7+L1xfDZ7OXAR02jJgipPdvLVfvns5QdlcJw2gjIuys3blq89p4ex9t
f/fyQiHU4PBQjHhd6PU1M0vLfjJiV1hzkqMcsVbyseelRn8g8bXRjkzh5cl/bw977R5FRYvXg4uB
l/Li0C6W3uSmxsHMtNLaoXpjffCV3keGBnsMQfNi3y90F61qqW6QfK7FebTeOLQ0GCnYX3ZxHZ1u
RzEPazxRvsojuR2dgbpAb3gfq6CURVhMkNG/jag6Zfd064FQljDq0TdMjL82INvOMI1AWj54VKF5
dFF9shubAzSJNc6aHj/NEhcyqE5ZqHQx79Tcj+GsT/0RRczgLAuEWJLW1sPBym4hha4lfAABN2HF
rR4NZO7lpYb2flr4Dr+k0abuh5Ku+LGUixYNQ5qfcrVYO09zW3AusqeKvuaqvQtGyijGnHIi394e
V04DOEESbWAMSDxeolwzXsDCn03WCC2yk0Nlbs9ts847NCfFo1nqsPKbJutuHMIruxLQC7fcb9Tg
a1B45rYN3XUVq0AbdEjMrZqikspOum9dv3FQER8wNPSTRewK26BqeOO7r9zq1CDp8dCMRlboMtu3
NCp3EhHGOFO6fRDJ2oW9D2PVrz3j72PVzbmEdjeCbBhCXpxAu136idYfbxjmvrEaCqhunEgRzlx4
D+aAlWk4qKKskZSwrO749gJfPYVgCjiGBHG0tS6eUK1p7UHTDVbYmPJospXzaBhl2YY+1vJ3i9Z2
O6gP4smpbVLshdp66HQtXLS3f8e1Cd+cVcn3QJGB6Xq56Su97Qxn2Da9beCy16h8lwplYlCfazc+
+Uo4RCmHYsomPE5UZL4cysKJRsLD0mOSLfNd51bD3swN493bH3TlGXsxysV9knY9sIyRUUa3Mr6M
S5V8bTzTPxi9jxqkIf0PXpNUZ1Bd/c7ClOPL28NfHlx4x2xR/uBv2Sgu6pcfSSSYO4u/qrjsk+DB
96rua9ktxRdd1XnBS2IGTYiOs30jPrn8agyuMPyhM0Jagd3GZfOnpufTm+h9xgA3V5DwIHWC0Mo7
dSzrUcidcnNBoVV0H7rRn/pdVVL9ukHHudxK22/Ywk8oHmTTr+6swJiHQJWGFyu/mCBW0DO1d0Zf
gPKoysH7S5AXsSfdTB+ZIlADVPIvc80qQKIa1qAXp0T8n+q66KJ6SOrYXYP5ncLZFeqef0te/jJa
+D0oVV7mmmV2L+/l1JeFsJvGj0vwR1EgfAWebBy9D61d9o8ogXrD/m83FGRrdIbBcLO8BPsvN1Qn
BpYuE36sEkjeuhzlu2zR+9iR2pDvem1oP+Af0Kw3XoLX+5hhf9NDKbnhDnoxbCmd1rGrzI/TwnTO
hiWx1SYGDd7JTJq7ulFepBJvuXUdXd4RzO8GttrawpsfwiWIprUqF7X6gD0kXInMjZcFwa52bcxy
3p7WK5uVgWgPAMbHl+Ayj7V7mYwpAuNx7VGAQa5dHrrEMc81ROcbV8LVoQBHcClgD/JKZmpoOzsP
5sKPnVVmD0PvmDDiOhHNZtre2CzXhuI9IzGme+hD7Hy5WQZoZR5MyyAW0ukeDL2aD8CgnC/z5N2y
eLtyEviWrf+74SNo8LwciqQwQFy/DmKppdNTv3ocP2S/4zlJs+dBLMH57QW7tjNQHQGrTnV5Q4G8
HG8xWlTlvN6Ii7wcoRqs5b+JmU03JvDatgdGSdOXAtSGwH05CkwhYCZEdbHvtViKq3oYQJp4o3MW
0IeTo+UkzXGycv8WPGNbmT/TkG3jb+J/G97kd5nu5cBeMoBHlaUVC3M01hADRXVn43V2GhzNSCIA
iOaxdnV1L7Hq1qLEqW+iZi+Dv98/AaMkmGpoB72CvLQNeydIXTOeZWfDTbO9dtdXbXXo62VCZ8qt
BFFCkVfhalb0l95e32sz721iixRIgV1f0pFnroPOtlMr9rIBn8BF9Kep4YDkWtZ/ULnmhwNOwDeS
v2ubartZt4+G/395XsDeaJSzMiO2EKrf5bTt/snHtvv29qe9ivWYWTy/KC07G2qWoO/l4upN62cA
9c24aYLirqFJs3fHAUc1bTT39Ng9oG2aeOxSXNirUa3tbsiDW9LNVyYYN0SbKWaPoUe13R1/1GxM
B6G0tQ6MeHHsyU73+GcPdoRkSm1E9WIt5bif6F+lZgTHjjMSvT0JV3YXFuHUhWl+O+4rklduTXJy
B92O5ZymD3ntGx/TdvQOGQJZY6TWpf5leY228315qyp95aqiprAV97kVt4V4+eW8J+2gys6O8xyK
wgmBPOlEA6yer9awOCLbd+Osm+mNq+TKXYwADWsONoZh/Qv0T5J2gT6jjBQvCIPtE2cd3sOs8KFe
W+7p7bm9cnmQx5DLbFTTrfj+8gMRcEjFLIQZa1bRtIexN2d3N/WpsB0AtghiRhkJhfM021qTf+hw
gj43swjE358mFEtYXKaahb6cZ6wreqKjwMQbOaiCcMztau97wl5vbKUr64lEByuJ7SnS9pfHyVez
6Q92bsVjHqT/tRSk+nB1umGfDv4cymy6RWG+cnQ2OgElT9pxfMDFBlp9FJlas7HiadbXH9Vc0gYc
1nf5JPwj6OL5fi2C+kY57tpHcl50nvFt4Eu8k21OElfgzIqrAUNtf55s8EZgYg1H2nsS41sg8Kvj
0eBlB5GAU/94uYfQcSN6nRBnzQs733mJvUD/6psI6c/qSAAjz2/v2Sv3AcUNCMoMRyU52H7PH9dR
yUtQyFW4cZVMJkI61IyD5VuWKV/ucZ02lvSUDAHNXuTuM205zGh13gJ5XrmYqfqDrwrg8W7SadvC
//EjkD9pRTZWbux3ti9EZNRGJj7NtfQIMfq80++dopgmcz8GRVN8BDiCdmA0mK2SYZUs5a3w9/Wk
kDZhOkZyQ+X3laDmEuDrodrOjRsq7NU+bQd5VxbOFKWWXb4r0X165w9l8Nm3mv/j+Wds4N00lKiI
vCavyBVSEpsrnqt1WiLeEnQmU9mWXqTprZjuZ3/Mp4jym5GGA1j3X29viNf3JZsd+R1eJvre6Ia9
XIvVHFsj1xI7xtu8tcO1qefjVK9uEXa6Vd24ql7fmNtgm7olQFjwFNuP+XPhC5OX0G6c2GtytfeL
rDmUXeadrHn4QACSfA7wc3pqrKw5rnIqmhs32NXhmWPKnXB+IOi+HD6XuXCwc7JjxlP3INLopNVO
8n7ODNQlVCIeMwkcdjd7lVhCeyADvhFuXZ1tZJG3WeCmvkS3BGiVed7q8Rw7df1R6dX7wZzbc74s
tw76tZGgsxL5AF0her846P3aFp2b+XasddkJ74jk3zS39YM9LdlfVvTAh2yICSQvsTthZS+uMJ7b
rkHByAGqEgziGZ0ntLsOoAbq5bnOJO6QO/yJg6/gOfU0XlH9/fz3W3hzBeLxwwTylRlZbpVF5XSu
E5frbMV9NSzv9ayTYdbhJPX2UK8j163hB6KbnslmdLf9+x8buFSlJdspcGItRXUtglkOdDt1rebL
2+O8fhaQ2qSiQ12cV/3Vm75ijSFs0Xkx+XJ2MPzlHSrQUxaWiW6FbbLeKmRd2y3UzpA54PqjwnNx
MFPBW9hJxkvsSS3hMFhkQ+PcNCd3asSNDfP6XefjoCFvRQAeocvOqdYJryPN8eLWr9zP0OPnPg7w
cal/Kn+x+x/mjFJ62Cdja994/a5NKxcMko9bI51S/8vl80c5O3qZuHGv0zIPfUfzI9E6TqTVVVGG
Rlv+8/frSKjE/UqrlDOyvTx/7Jfe6ky/TX03RhpJjCe/sqo+tMcqfZr6Opj30KVu1cquzS7AGrYP
YTdwpoulnLrJtyaluUT8onvupmY6ZV7nPjlCVqc1T/Uhqvy8uVUXvPaGcp8RD1tEFa8sarg3S8QX
2UFeb4toBBVJwtqX1X2Ri2JnOKNS+xn1mw+L1P/SaoJnm4oI2Eh8QgjdeExfzrLZ4gmWZ7kfN4km
o2yttH1eZ/lh7nQc+3BDvLGNrpwW6BM+OgibDu+rwF+aejsYOuNR1HXOAPT8e3Sg6u+z5Rs3qrtX
diy7Z9Mk3Gb2VXXXW0hi7U5RmXOFtccVDyHGBErIWhkT7CLvFrHo6nhUHgnPUDejJfVyKoupSlwv
oQDZjFMHE1oLHle3Fv+suhoe63K6BQu/NpXUktFCs2DkQHV7OV7uTfhya8oFYNk0u2EZeY0LgJ+L
pbRb8P5XrUbCu01gcYvtodOhsv1ysKKpxVAFaRAjm+4cxjrXPtZ+gd1r06lD4fR9ZGtWyS3rqWln
oDSahl7iGF8oylo3YFOvjws/Zev4bVpQtF8uLgY3J8amDxLwXCGoC/ko+9Iox5j2az5WZ9dQ1mfb
7tL2gEpD8+PtS+lSWXkLcyF1gcLHkgKMqXXxipm9n5oY3QZxtZo6FNumGcLZC4Yfg55PVbjY9XS2
g1rutaTVZOi0Ht6FTjDa1U7Zk/+lwV3oydP8W+eYa+pi/6HpRjBMarKdLXpWl/lQ2glRtr2GCqZh
AhBqnbK0Ispj4xhlZVpboVsnerWblPLe9Q6Jfjj2aqF7KDHiQ8dq7pudowXyE1bGjrWXGTiAKLAk
eZVVtU6/cw2EpxIURJz9ihiWFS2LjQUwAljLDt6JWj9vfZ6TISpNi2YnKSwVoYNqLmNUFAFSOVFt
m5UhowXZqlSG81obxRpNw5Qnj8WqN+UXul399CPVzS4/NC4xwgn+SpENoShcJ/msSbMfzTCpLW9B
kKbSVIrvj9/386+p3Sb55Kpp1lyUXut5/mjbfZo/LPhNy0OG4bT+jdJCq55E3jb52RK2Fnx15szz
T4muaCKGA0+AMYVBNyXDsYUbiN2VuaZBfSf6akIWu0jd9OzqwsaxZvIT49nxOxCvpZCTiLI8Xdw1
dOBlCTQKdWZoLcv1l8x1VcnQsNdCnFVvwt0KlN/nxyGdu/pe+WKyn7IUC4EYF2c7P5r2UPkIU5vo
fYVQnetTJwK9OjcwTpdPQDOWOmqMqk/2ZqBcG/nAXpWn3KfUu7ew3FAh+hKOc9D6IfH3mDkYdUT7
J+3whEnN4d0sDXP9iWSRaT1os4NhNDTgCj+vwFF1/6gtUOvCyacf+SxdN1t/Olpf5gcfk5TsYZQ4
NRyWUtPHd17aVOuxdFGE3kHl39hURg2JIAbdNqXLGfjrGkR9VS3+Vzwg2+UXbe3FQOPdJTO8q1w0
h//FkqFpxW4eZ5U7+xm+tR21HXa0Q2hYa1dVoZ81aVaHoLMsaUYLPbZNk7mFs/XJlAjp4QmdaGP7
EFRKJDucysZ8DCurTbUCbSS0tO5Xt6G9prXLOJ9MSEP8t7XKW5FHdITcLH9I1tHrH3INChoWqq6y
KmOXd42xnhb6WZg+9+BBtcfU2hrukTWWbppFYq7d7otqF6O6KxbXTg6NVQH4269SK9KTsyC/0e2J
pXv0VCiz+uMcGqqbsxmO8Aqyblf3HNI6bIZEuHdN4EEmXmmStGck94fg2RC5VbiRIbHsfZySNB1+
psla5hFqIsVg7DO3lsMQYcYN6McOOrdE3znRuJiCeWaKI/oSGRLPRpvRr9tJZzWavVOsy7pvNBCp
4SK1wPuhoX+04RON9qGfVNGGiVGOQbjRjerP5aAtcj8KgdJOQJ5LgbvuRfmZmoyvIdiejOKwdjT3
zMgyM9d89GhxrrtkGmzzXjpu55yV75FK7aoWAMnRVEndfU9qmgR3Te3664e5mrolizQ1SCMs5rVM
f4q8l8B6dCPJA+LZotNXPTI13R2O0O8bUE+a1+KXs66rnnBX+TIVp0LvPHmGGlZUD4s+mOp5cNQw
zKBd0ySIlz511rBuC8/+WbYmZuWhXsxTEeZWoG1w1MnTk5+JXWvqhyVa0X9Ga3QRdz1CiuX7NE9R
kIGKk6LuRdXJpu6O4FjYBasdPCe9LvW7DEblGheaO5jmOWuVl4hwaGke7Mx0RNPjUDsueAnkkmv3
e2Z1WvpvLqfeASFE63KfmbKQx1IIvTuYcjLTOxa3F/8KpCb6B9x9NaWHrl3qnAVUl7L5H5k25XqA
GuYXVWhIZ5pO6YwgBc+MPxr/Ut/X0zREXlJX77Wk5z9Zfp6Up95UKOqVVOvSJzF0cno0sk6bzroY
6uUzG8RzI2teOhm5vT2I4+QaS3fKzEnPTmoU23Zv+mX6R7Xoh6xxP6a0ntypMorzOLYzzrkqFxOX
lNBoCJlpnxs/JgAMw7nwu0YellFPlh+N4EGJfMBIqLm6rb+Jblppv0ljz8Ifhs9r0NoICyedDXND
TzNb/w4tVDh3TaaUGg/VgrzVV1SnkH+YfR4F48CzU8tjINxADNh7AencZxAuRi8Sa1G0UZHMszjx
BnbdR4Qx2uErSDldtXtXoqP8fVFsHx6LZWg8khzwS+LJNHIsNkofCNqj52bUNqHfI1pO33dpggjx
Urc917rMtTNje+6HdVZz/ilLOdVnnQx1OQnNzIGYO06r8rCyg/x+Gt1kJDMd/OqH42ruHEv6IJtE
71gq5zMdgLL6qioxuyb+tZyZU+0AVWh5NMvBOJado+QcKmra7lEC+RnfU2O22x0Re0ttsheOcEUI
TI1sJegACj4r6trNvil8gAdh7dStj9Npm2PPJIiiH7oCJ/J9OfmaNYYgltN8V0O51qJG891BhuNC
GBpKhEXaU6Zkz2PRAd+NWFsTCY46t91TinfJGm7eK0EcNHqb7Ut0zrJvjtsG6s5yl96e94tVe/Md
wHc/+CaHScvfp1NgSuRWB9lbp773kiBchhFGUVh1rjC7nc45xSweZ4pPUgcxfC9XO9GO09rkebYH
MZx7AmVKN19/lMMsqv+GvtP5hS2V7uAZI5pu/dwWmV0WkSBjXiNl13jNRYs9sqa4pgXL0zoGljrg
fEJ36R9LW6fOjngnl+RDgmzBAeOVbgReNizZsYGXaD6mucramN4ZBNcdnI8EZSBjm5EKBOVPbqVm
2Y9tXe3QNYCUqcwVpepmXavuueg0lkrNeCVGwGt0J9RE4PxXZWX+wev7bOLlxoDpTsppID5LFxmX
i0r+7fKBLryGT1+3V5mniQj3Y+ebU/h+/ihE45fHavD75iibkgBcRwMDnjOqQQeInRgJSpGY1EOx
fA34rdJoHuc+cTxGA+58VO2QGKGYxuln7kvUpH0/zb/3VpJ+7i2lA2tMvck45LWsPlhWmjhPS7XO
xR4QiERVpxz1NjhCdrHLg1ReJ++Xsu7Tk6FJkJtdzjN6V1fN/GGxrGR57jpfC74lTWnkIZxh971N
AVl7r6FeOf/b1dhxGK0xWRFhX/KsVoflXKzJMWJdr+XPEgJcGVW2sD8MY2s9Y7m82mHQmEEXo1pY
7tRGBDrrrY4yh/CWsdjVxugSCaPFSWiHJeUSqVQZ7ZHbNnVOwhwWGxtaa/gg6ALkPApM06++tbs+
8gz0bHe+m8h019oi+5BMbMjI8LT6Q9524mfp+2NyNAPZqu9r7VnVT7WiKxopr3TZzZkw9GWH4Cge
QdlM5/I7AaYM3mll186fRxNNO5C76VKfVmRzEOestaK+J04SVLKHkmCm5zHviNeTznvH85brdzPN
SXsX+MqWIQLCvn7I2a5rHVpp4f2XgN0iOQtID48p2BVx7Aqi5WhWbVKCCZhs+Wz2tBDvpSHm+aut
0bYKRSvnZo/hRRqcypamAUHUmqbHQrqp5ey62nTZPo61ePvRzjysuhSWQIHBNXg/TVLPj4adam5O
eBe4bSgnR39fldXyq9Cbeto5/JKPpaUF454nzDZD158m9bQmygjIomzCBHzeVxXkuxVxAxE5VdeV
u1JNKOrTXq6zXdEZOF1rfuqJUwu/PPjG81k7+4JXSjvSTFvWJFx1vdd2cwshjF61XzfH0vKH5DHr
Syv9Unq91+xnoQ/WsZhtvY1U5jj9AdWafH4YVC/pKIlmaH9QNZHVXvNKnrjU4jr71hVra543DGAO
SWFeglNqzVb7xbIn94hfdA/0p7aUrMO6XMpsH8xuPj+TWXjzjpjRL4BqdsZ6NgXEUbJFRJrLJNZb
v0g51lbh3XGDAHUNnd7v3agoO3lIgfJPO3cOasGMmiO9b3Opkx0OPrMXQbXLuuMKUWsMbT8t6y9t
r1vTodYtse48uUi1K/02wV8Hoxv9vOBV5+7NqkcxtBAldESrdFL1cZ17T8dHr2pV1LRoj+scIUKs
9ERepZbx40oVFSAFCO1gBto7GGMtQ61w0yqPnWTxjO5Zmyye2jnCn9EwKcy79COqydfvvLEy7F3S
dYO/kBJnqUcAC+38vlsnAz0uriL0Bu1F/MrH0uogDJpKPbg1AviP5M6N/U/GitY7ibsA+20yRnK4
1GaoIWiAmRqLdD+oBPTprpCSJGhBfuurD0ies9dr1ldlW/lyNrqkolljZrN1NlI59nfCtFJc33xV
NmGuD8EHNBadTxiNq+8OsaweLt2EjGUjlfDhphiq2nOKrT4qXZX6P3Cp04tIk/RcYKRWK+rlorTO
1lrZ72ryLQolgxF0Z9VomJJ1RmO5IcIhyt+Jvh3GMF80BE4TP1jqnbaoxY9a0U5PsjSACRnZArKh
KhJzjMvWVtwHUMTCgvpksVOG1Wdhu1kJn5a8TK0oa4X9lYpHkB/a3B+tKK1F00Ud0jpiX6wCDJfl
Z56NTW6ZNWHj167CQLDmmVtreLLD0OhuaJuj/18wDem3JkPAPPTszP1P74P0H3f11jqaC6SorKAX
Bv+UqAdH25AJeuVMHjFHUGh7EdhpFZoidb7ONIT/y5apnqIMXxAV/Y+j81qOG8fC8BOxijncMnS3
crJkWTcs2yODmQQJMODp9+u92doqz3haLRI4549hsvZfLb3xrE41x0COaHxk+5maobwxja1pmx1R
ELteVwcoPkFUcuXXTPu00ftO6pG18CfYrU2mLSTznkoSLn6EM8tJWrt72BR720UWCrmoa7MN9yie
2023U25ZarE4SyP9Mmz9nGQlKMa9tRK3l669dpZC+ocgi50h00q95bhGi/tHqbPRnfs67Y0enKxm
OamybZyTKCXRsXoadvuY05DoQ3Ne2UGewra6Ss7LYF9PmOspymYuUPf0a+G+3X1tPjECs/dtpTSg
A3InUlsQE/JDu804Zlvkt39Zz0ZcwtZ8zJf9+u7dr3R6OJkj65oCtjXBSZwci/Mce6YlHsFO1mfL
91ud18dBpfuAXOp+I43mAdtEN2UJByQxiWKZ/rlLE9pFSSHVRLSSNZ5Vzxmdo5ZqliyibYDLcifP
Ne0Ea3Fq7QnMqUkGUlyXcHb/WTXFzpmzEKOS8ZR1c7aSKvvq88mcAq2XqAplH7vJq/ogUq8FtIjS
ttb9j2lw9y2N94nboVoY6HMR1s7f3rP3Ndej4zR5A/DIZxFNyNWMkOpZezv9XENoVb9HVw0ttt7W
tlIWWtTuge62nIlSiZNhOXlAagUKSqBuwEK343goCK8KV3JhWywjcaTCn9vIkq1isQv23lB9wJMP
QeoFxnM5nY23k5Vno6/cGqSB5b4QVZYsil9ws8QMOLGp2Akcr9El3/F1gnPpLKjyUYX/RdbVotq7
R525bSTpBDl4b2zno62W+LrZBn+munG+9jbe8mQ+iNWxy6F51CtgC6dJGf+Q4pjr0+yFXLgVih+Z
SnQ3YCCj8T6JR3U6rBTBxFoOdnDhNRs8Dkrp9OmyLbuXNp70o3xwzSH4u7e+IJxpwuXvkVSXIlyq
ttwxYuz4drgm0mV3nBIfXO/j6R2OkBk0ouPiKqgPt7SU7YoPVTirTKOpcQUBgmPf584Q249hvSib
y9kmjhLJdOJmImyS/3xvrPGycfB91m4V1GlYRmQuRvM6vjD/KAKyPfpE0yOkBTl1mQa2F8SLJQKB
g48leXMlyIrXkVuqDouhZ5rklkV1t/tPYYmil2/EcU+4+0G4nN4Oyjyoh/oPE4OL80Zq679tXNqg
2Ls5fBu4lPts1NXEfm3H1T+7UaMqgJ+Or94d9Zj3mq0tVRXOtMzQtrK8IVwW/VMVqX15HG1P3kZr
WL/VzRzrdKyc5kFzSQ8nEyPzve2U5EMOOnJG2AVdToUY+pJiz001WbNPXcBw78E8+szxlxYwMcqI
eMeHhyE8LFOeLTNmPYBEdULO1o0nH9zpOIEfsrSMVL2mNIca7vVxLavMJ6BaZSLAw1swXMzNXQfO
XBc2jEryw15NCa4Zbh2LIsHPx2bVcSHJu2Tnn1TfFq62m5ewtnz7xuWN2TKMsYP+21k2yuixm319
70gg/ptS40G4lLWhljRhFphySnbnt8kzDbALKU2ILAZXggqzJatMHkvEjj65/sMBm+6k+0DGA1rr
MHDPYl9onzhWXfGPqMgXN8wiu53FvWX21PZIyMggTOGanIG6psu0kxCXxXWAT0dVPn/a6W2d6Dfa
jv7Bssyg8tX3eYNdSrXsi90gAqznKWzPhK83DTQImqMMy6OdZGzka51CsFfLuZd6YP1K5i34jIIm
Wk/RAh6UdUo3fQocqtTfqd4DCAWL3TNrRBz1+RAHZGimJh7qmAfAHp0rHPz/oUmbH4adpn2Jjbt9
IF+rp2yaQv5Tg6J446FqQNfPg9DWmwLhdVM593MNA7WO0ZitxnIwY41l+M93Jy64gfSXPpV1wgo8
0K3Ne4+0xyo2tqI9M+7i3kyJkvI8ILv4EGgu+2wV2LmlG4zmVAZ6/pjbpFXpwZPW5B37Xk/2CIRO
wU0PZOiNSxUVftRHTz0NM7zA1absUxt2nHYc91MRJbXVZlALx6srrfjTFlbc3MbCaOfZlbJnvnEZ
3grcycuccqtI7+GK2koqBw9jbiIEWa81no0l35YKyWjb81KeHLMScM4rrbcsqdh9bzChlM/SVkIW
egqcV+7cRORlbw+fy6YDmZprbMtdTeeoXwy+ZPVJNs977UBL63Sik/hPG9HRQWMOhwAGaj0BR9SC
PxRT5XqZDn15Q8Oj0Znwe/2P3731rXUyTGnLPPCPvEuWm2FsTJfas7/DRUhRX3Oj4BBOSdOJplDt
moiiGbYxzrpo6f6OnpmWYiLxhPvXHOvjqALvj39dfNLFsD6cWQZ6AVHcjbdDzK6dH3Hllvk2rfpX
3Y/h7xA+8F/p1ONvkVgkApalNTupbXx3L7hcmKqapQcMW3oCWe5bOp4KSgmXMW/BA/iZ2erSKWiP
p25d5j5TzRG88LuNDl5mf/jwZTS2JJ5U12Tbag0+epYdJ4sno33G1zDSGZ+tH0+iHVZwwyXm+ioJ
6RjS0TfVXmhO6IfrW/lOAFY5ZzFus74ooTLMKQToeZN7dE1JCLb3md6iPa/b3sjL4e76DR3LUOX+
rMyzXLjhingYtbmrAYWPgjWLX1dNgEOS9asFFeTSyCf42le/yUKSEOZMldLbsgmIZChm2oNUmmiU
ZGmwdxWrGpHIfM/VENaZUb557PVV7tUz++78UptEAhUsdZRHs4zzplsJ3QkJYDyBJbji5NvL/tfh
Tg8LcfTiZiUmrM2HHXIEYm4hE2crK9CPxh+rk/YHvsGB3NoxHWVdvekxBFPn2R0+R2ffmZW2cGuz
npDHKVV6HJ6NrKXMSRFv3qHa7TqD5Tbf5cpilIuum4Nsauv4bR+ljM7SyPIrGa3udrNmpe9F6Fc3
dVAtIeO9s703wabcrEFZsUMtqeHI8RXR963qqrlpjYySU1wSCZ0FMEcWm52qbsFaNpUGULe30kcj
nrqzmbdstZfqDhVSO2dd6JZT3nLR3LINSxIHotlTeb/QMpPNB4KTTM5TdUXdktHGQwCuCYS6jlC5
rbjWkkgj3heCmmQRwDsxjzGJNXkrLPXGPD2u6erRoJluVeti+MZy/s8rYyzCrTuaB35wUz0EgVVt
t/Wxsuq7fSB+x+QwWem8AkJn1yLgByqyG85uSrp/TUcMgh7XO1Vrjez0p5kPq0yPPpZlpsEmjpPA
PPdh73g8bVi5X2UVWu++sMvfNBUsMXNPC1Z9mASjLvBrm+IQHu3b2RMjxZdOFdx5zKRr5vnH8G5m
Uf7bOYGPlCW6ffLxkXopuP+o052gVScTtmP9anaLVPU2YQXMkFGbprDoY4Pf88bdTftyiLus19ZV
oNe6wE/tlJBxtIY8iPm24iIsfGVqRr1jCsI01BPpPGMiojrHQq6XPPZiyERWY96PvZk3mBErGPoU
y5Nc820O2AXsuTq820BLy8lWvYAQTf46PEf0duG43RVtYsSI9f81ezKgSSr7/TNap02cjiCx1hy8
aC1vLDEP7qOFeLQ7iRCwl+u6ju4Jxt5cIJy+/nQ0GYYMvu7YgxawJ9LoII/15Pidg7UrtLkpp9Xh
3YjkIZk7j73+6U08fqeoqpRMRzNU37GMDfHljqr5a0VU+bkFXcq/37tbfKnZaOKTDioQtN2pvXPi
V111tjrIhfM8DdP6qHCTRqk7bICA8B4re/LMJFvgHJJxxjTb1OxvnNEndF/ldikdpSVziOv8aPao
MmewawbZpa+2No/IrtmfagzBvDldD2x7fdBfcTrNZOV32+xwSdBh3vHCUzQHEpiYbUtFGG7TuVaL
W/SVL9VpnDQ15oeOpzYFQUjsS+h3wU/OVB5Oailanr5uE0fqhTqwuOAZSrClz8fd1M4KhHKz1JFa
IFZ1qmD5wOlFszekCKo4yTY7rGXmNhXzY8Ky3KXlkBC6N4JM/3R5W8t8n126LsZdUx7Go8f/SuG0
t32zJG9mtHidkbyBPq6DuRq4/L35fUDhMNUMyBaKShyuc2mc+TBMdUH52+sTQmm9vdMmtyOruo1I
3/mpqgoVsxPP7AmoS5KuaMJNTYz1SC7QudkEcLfrWlsZzELwgTm3WTPiC1qTa+36n4MUO+E20osf
CGhkcLedbb6HvxjFGdLQ6W/jKCjbB6s/FvEDl5m0LohNuPId468Q/5Nz/EpqLeHEeiIX7gJZN+on
T8TipnOgCM5omBzA5kt3a7IhDlcIP6/3mqKupojjPqrX+CS2EpLLCrzXZC4rt9j3weKfbsPaJhpa
jAzoNm7Uh6vA7njcAGD6D17Dqm/TMtnc46EbnKZ/27jzP0rh9scb8YF85URixX3hkfXwx5+9pT/x
sSgFpRSh9J4WhaPvV7s7Sj6UyLr1eXOrpYhXpvvLOPRciZMhKiX1Zz/82kdPESPd89JdRhLXvYu9
TYP95iNfMPlx9P5SLHE4cyiTG3NwDCrzYtd9f1BRuMIbpcaZq+A8AFw5qRwgdO6PCeQh9RlZFWVP
O//bgnwblnJin4IbF0Y9+uwiBCk4lpJ1f552xS90l7GrwEubYHxrlsrqM7N6srmjbC3xThMdD8mz
WcPVOqlwXKeCFMV+vKtiyvNSz4VCvQRmsFeoZq9W2Tj423hf1R2u1+uXtN0NiQnCHxtR9fujwxMm
mGUg84I3EyzUdRRIH2fZFH7NYswwSbPTQ7tPx9/h6Lm3Vq6dyxy75ccG7oT1aN3hwmDe4yiVep7X
vGzF/Eev0H4F3Fj7ZRAIVQUNbl2Sr+Ex4DdWVfe4BuHR3whL6ww4aM2kXb2wUM+cae0T981HGcZl
loTz/Kfb9HzDiRZ8Uhbss1HS+vll8NxZj87ms+wuOAB4Y+LflMNOH9EW/GxJ6SB6rJvexRrXKY+I
TL1ec3DlfjsO53oW3Yejdj882VOngAqq/Svy9yThrupK/V/nOe1jaNPLjnpjDHXqS2msW53U8Zih
ywELbeaZ4Bq1Bsm30QqqAjd5fREySOhQ3AGuylJEf6XnC//E7Z/4r2N0TO6pYlrb874RLdGLdhum
wVqH7oU2MnOGNPfuwLvA9fyxf3WRop7AN+Ihtepq/eu7pJsvSCM4b/xGFXM8NetpG0a1n7w6cc1T
05MbVAVEhBQw/kNhBxWRbNjHgjxmK4HIiZrgdzNUwACxvh4vQhzlH2js6XfcHE8IzZMhbyOKIlI9
JwOXp4u9Ll2sAYWZJd2omIUCHF1oOte52dR6plHZn7NQ2b2ilJY7Kq1oabVzHp1kTDld545BktVC
7Wa1eW19lgUKJ/TLWm7LzVLj8GVpStovBoT+EaWrzQoWzsFl5pn02Ma0hzZzEm186rq6+kdaVwjU
zTb3yyNPyWE9i4+/o8CtkG3lVH9HFb+UIDCVesFvGqXI59oK8k0Pj02wR92J7q7Z+5RHPHxv094C
NtsKZDpS1fGT5FzBemCuAFDg2NZ92ydz8nmgAPIeG29YPysz6wGksd+tS9nprkGYMycbxwrqldQE
1hblvbR4+2PlwhfOqInPXmmi8iTtqJ4fpNVtIXRfFXxX8Wj/hyRWLClufNt+PZiKsO949da8HZ2N
dbKP1/ibAkbenHJv2mIY9qU6B1sE8zozhN0jqWpv0Vg55J0I1Bw+vysLHmNfChW04/TKI8gCOPV7
65xsZS9bVoeUjhQbw6/MMSWN6ltNlV7R4rhcNhbnv3Nx8DEBaUpAttyDLVnvj3mXDv85mSAf54IW
57qJKYdna1EVM/oQLKfKCcSWIRAakiHrkIC0eRk5dCp0yc4IP5uQTxWWbH9dhOzspJPDZ9dm55iu
puplyU3VTlbmNM70M+wQ0aRb7WvyRaRp4nTVokTckHigox5BFwnDjc9lEFtVtKQzWn/EYFvY1rdi
dpI93acp+LbUOiyPh7Uy3PmGlEikKDQPtcSS/qWMTI3Z4s+7ou9MIJ/ZYkSr+TGozkrLo5n0bWfM
4Z6umwHgl81TFG4g7im3rl8W6uD2SpM9oupOTEYW0A4oPxLVJEiOfF0zOFoAKddWJxQvDeoiFulD
QmVMVK7Ot+FYmfAS4flTuQpmcdx0ovWrouaHCU7r7scrpE8wVGk4NMFDtTfdy1Tt808WmpKF27KH
V1E6wQ13jbLzxGjJJmqGK1SvO+tm7o3oU5zWY1OU9Ty8HtC4f5r9SB79yZs25pi5/qcYKQGcYWDH
TGgIfYBus7qX6PCYvZC3PTX2sX7bVt2u6Y54zkt7mfR3zdioGwnQSAILXNd1MnWohe4795ulvUd4
6Ln9jzHq2yafpQP11i6ic1JUXHaUObHaf3VVv99w35s7KkVtuE2/El3O6fQijM3/gzrZsFRbTpx3
cXcQw7xVfPFRaSNnC51xC1LojyMpVOzPt27TbR8+KfFBNpbluBf1dnS3O8zceEviaOeTyG3pAFOj
bJ5dsbXr3UpB4796QEaZ4sonm9aFAPOoU3bmj8Mdw9OCywc1AW098Wlgor4GXdUNq4kllwjIpC27
VJmEYdzd6+k9iJv+m/MQAUgruurZju2quF71Jo+1F5ffMZLAUxyXEK2NE3SoRWQ5f5SkYEDGMhjH
pO2XQZe3/cBZwE1OSKFbISDipel8LrT94I7Y/XnT1DbgjkWMIbbTimb/PjE79wtodbdkpB2bukDi
AW1sjavqXtvGGX75PQhFtvlO7920dqe6+2gUPayWq6fpyOvKrSDR0FcWcD+qOy/8nEhOVRD0KWjT
MMDf8xgXwVzVU96F0odf8BqWht2Qgn2WrBHDo0q0vd2UgEWQpNS1Snk0rwt0eVuoSjTdW1e2+Jka
Pi6zQ8+PSDkRBAi1p7Z/UXWpWn4RpF3e0kUzqiwwrQ++aKFSuF8Eq1LO/SecsyF2jm072CwkC/3g
gveFVmdfWkT37P4HiTWZconLSVXTDTrvIqX+29tWlHzomApSYH7kuprl508YjZWbQxEHVZZ0lmdn
nV1Gv4NgJ4xhh7jOdyEx249tUp0iqs/vO3+b//KtWt/2dExTIVlC7Ys3RBHUGRJK2KlSMIRS9jRr
FIbNuPxBYs3GjoDcfaBJ3vxYeJ3GrC6t9e5gFt8LZ2jsP+Sab/cHeVvVebPs+HXDbOKnbtfp+RJq
wzQb9Kp1M16UpsO0S1ph5vUrwVgKFSlIlixHBoWRmCYWhDL6MMEBbKPc1Usu/lRO5fPS+aK+ORB0
hFnkr1tPalXkaQoL68A91dZkcwFo+ktzacjVhTXvEvt8hCEc3+x0y6MhLkhmrVMuI08o6vwgLe1o
gy6Yk2Q9++W+l5fNnVE8qYbK62CKGUjaJm68G5YgrGyatz3IOCs3CyM78N/JdI33SG4oAhHHnWon
txcDuAoYq6NUBLs9MYsPe/WzquvY+jIsUOI8Aop1GU/ouDqUvU3DdsMFGaw5GlXwvB3pUZRTc4si
2yebKjrpCMwz27Yg3C4beT99Frau4cpGJSd4pieukzHs7d8JotbvJlBux0col+DssIRE13+Tu7k5
eB3f4FIbnc1WGfNvSsFJjdDGfq1FuCFQxgLVpL4Ft7JHS//ZlGjLHojNFdXJ24b9Z9uquc62ugm9
k89uBk1DC7I+az3vHAFJ1Do3i8V9fW5rEnfvac2brBP7V0SXLXRWdGbGAsVsAPHsCx4Wy8rlts53
ntKUOgwl50Act3y9liX/W7sw1Oe4VqXPBFK3hgPH8uf7cOeXl/WyXl9Uj5oTXCiYvTSZrzJ7C1p3
OAWlacST6TyV5KH2fH0KuSOif240RR9YYsv9tMNhRrdNEi9/PN5r8I/eBZGbQsqxUhvAlpy8XqBW
MfPQZwxP84Mz2c1d4yz+qbXW7SGZKodwAa6Ex5Emg3ckkktYmA5LA6LAePEeEPhCk1mz571MkW9E
NkuyS2+pffV/BLNMnnpfHm0O19/TErkGwxsmQK+/E8g/VrDlyoYfi0vrohMJrBLuo2sXEZQjO43f
fBxaKPPeN2PYXgw/8SOW0JYgtxBBzNlq3ekePxBSF7nikLjqRBrJtY1Tl0s9FGGOynMTqb8pn1nX
BCzGkbdgN7d8ojlQJvo9TFJSKlA0olAzQlHFPxIik+Mc4Tk68iYx819UsWiBK7BtBbXhm9OGF7tw
6qq8JQ5XTcXq7fX7sYQ8a1c28/U4BHs7pOpVPi4qZWdqretfuwXsm4bcwwhdy6+uX6J7iOr9BSnK
8R+eqAifATA3CA0iV9JLqrYf79faR/cybKtf6DpoPvTkAMNs3IS5jej2SCeYnVd0MvrvvqKcZDFo
omcvvFZzDxURZVdMf7rTYo9vl2pMfoxQxo80w3TfS6LZppbKV7eNbIPn2l3Xp3F29Kc9eQlDR7Ju
T5IPB9A/Bd3PRjLUGxXoPVXT7H/3hjcV2RZZb60I+rteGpu5Cxte7if2/iB7GyqRu6QPInpsZ9OH
5q+jAd6n9SrOV0H/qWK2n6PpmGs6KC9XhHYmY38vrsBxUetQntp9mM7GiYbvae+8G1UG4c2i7eF9
cRbnTviLBY3qsxIFw1TlyQjVFyzuAwJKXbBHby9IT/+rhlXwffBhhoZkIqtzmCxIZkLJ0pfm0lXJ
b/x3RHw0V/5pkmc7mtQTOrjw/fpCn1sXSs/a+dib8evL4Al1jof4XkwA4K5/+ClRvhDMgex+IeRN
HuF+T0nSvQxd7EJvctdmY+KfmvVY7gRZD4Otv1AofPd6Q4owHHcjEsWUP6Xo1Av3+2Vaxh/lTHBm
Vk8ocbb3erJYr0j71JmKp3XMUcqF7/G1A6sIosXLBnbNh6AKIzTik5r/C0PjhqfW6aIHs3TyZlvC
RQD9zhIlfDwiHqnXR3zrPN1gBqi940EvJzOuoy6qpj0Is5mcKAvjNvhUrrFeDAbQjznGFFKNYn4a
rUH8t6EXZ7QixeF32Pv2T81C8WXNlv9jsHrnCTZ7fLaXrr+VwtqW3K5a7yS4K+6dce2LBCD6Dlaf
KVkfbv9vRGaJ0GbcqzT2p7DQKIfg393k8VDBVWm0qgKctftyWrRRaZc4zW0HX3yO0UhDmJG2/hEO
R/xbcevfutCl/5IexVH06MCTSLT8GsyaOUeeUErsD6RWDu/CUUzxsZR3QGXY1nthpje3VPbvAOdJ
wRgAebtK8LrEuL+s2Ucqalq30Mvsv8e8K5d2W2vojBUgs27fBPf2sxN5/FXWHLl/6uRqutgDgd4v
OG45czvYQ3dYkLontXOCXIs+EmH6e0ZkSoM5u6Jnp/W7n1zOEdRd6d7aFqGfiCCOcqSTrrbP+xZ3
d/aAMhvhkDVArzj9/sfzreplD/HldHVjPUZDu7+aZnb31Fuke1ont/6y1tL7VW+z3DFczMcNw5q1
Yh3xyzeyA/pfO3E+iIYdv/6eq9Lj7xdlDTQiV/cLQEC9YkiaUKscIc/cPnb8PQ0E+TMKcEoEmLFF
cuP0vgUWmWBg4hghtOaIBbaBdeN9EyP+mGno62IbpfeAmHK6U8gj71wEHKmKBvO0kxtWZcjzHCsP
tgEhZFxx1HXskQVQ4ficTO0Bow+C+F6KpX5pIb2RltrWDtwsRvGlj3LQ+K2QECljjf9VehH5gjQu
TkMVJCwNQU0rhdNUh0Qx6AcPCWPk42QpbEkh/q+/8CooED0/Nu/jkODpT3B4YRwLr06sW2FZ7h/G
q56GLdSi6sZMfnklVoxbyQtDieO/eMqu3Vu2MZAik1iW/h57udkpGJv94VVyCZGN42j/Va6I4S+t
FFv/d9V+pM8K/2H71XZHb7PwxeVcsLeYIIu11f5ACRl0iFPawekLdCbUPsulmwzL1BA6JBGZacaW
s5uhDUZ+uK11b7F7tMcNu4ZCyHdt5cTzA9hAgpLEljXhtKWmNn6d5dGpdyus0NtlMPi1OdWRLKNn
ReO6+yB6xNFFEIj4Bk+M+Y947LrPqqPX1aViFxifh56h4YQuaN/tUzU7fWweRyuU0XRa2DMacV4i
sLo6jeU6rZjxkumo36REl7ty7ykT/xqgHsIiqOtR/dBef5V7dN50HLgWAnTLy9mbUXXUuOgMTaLj
AfdQIJSNkTEoU0pcwxZSCvu+G1Ex0jwHJcN2O9qNu0xovCGXZLYjtdtF7m1h5TwOME3xxe0XVfJ9
QubIvxxyLmDqZqSzqhu3pLLjZ7+Y1TojRauVTuMVLa/HAF9qarPseImPhSoydmb7FMX1Jn5oK+Ji
jjWxk4/IYmYNprF4dks5KBaC99Dp9HCz4rSLIEWYu299JAMJK+2+bZkv3JL88w5hZlGj+mvvKz9S
Zc7PXS82LJob75/8Ripk+OG2/9YYbu0fx8xJ+bVEdr+zH9DWzd4jFtHbvwjIdkmeMUyu7UuolTM/
TjC67g1W6tE9k6Axo5T3Z8gZnoR2whi1d339GE5weogiF9srfKib6NyN5aD+heHQLjA1KJDfcDWU
w8/R0w489Oa6ICTeLplX13py6se9xwULcE7HjJvVGJHKs9nDHZaNJY2rw7MtxeDboz7NRUzc0Z2N
cqM0+D1irz5Zrld7n5WqI+sBxvPg1zsv1nI8llBc8Q+cLRgM7KEaybs1Y9I8d0iHI3SQg1decFNG
ZUq6/GFu+gOD3tOS1EsJ2x957BfG4j9apXxbsbhYsT72I6vByvzhBJo71i+k9QTNE20eHMgmtpFU
DOEUgAHRYDbPT1a1AoWkwpKtSDIFbxEEZ37AJLo4dtSiVMaZrLsbrOwa9jiaodLTcBuFINiJDTr4
tLtYO7/9JiwxiWwKz0qBs3gqoTwxQ12jg8o50edRMAQVE5/QdfJOLb46ewcdm94NZ3vMlK3rGaxo
cCfP+5psi0ckWlrLteigjti9UwvvllzJziqZX/HZBPt9uYLcppx01piX/DojjfrvCoZknjVM6DGA
5Evno7FHTz4HKIaap9KJ4cUlIMX8D81nL279mL8Gt1KFdDv1wFDE7aTCbT2jYdzK3yRyb/O/WY7B
cjO4ALYFKt+q5JkVhzzrSG/9PUkLVnKOYoCLi4hGQ4XIUJZl7kQIQrNk8z3/C9ep3xTE6G/bc4Oe
yTotIIJ4Wgds2OkRxUBkuJFhsKuBpRw0UEhTWMKdQh5Sl9Sd3G6rzc2dpuPZP8Ug3uInM6OSA/y3
tXv2bZDIWm8nrhcXAmGuo9q6O6wejauqbWuG2G5JWef6CAf07Qw9+9ax2w16vvP9NZkgXRfV+LmM
fOtQoCXqcN6sHfoBloml/C00+EQQ3zre+mC1xxCdgw5O6H3bexrbMDbw51d6GF3BPuP7utuQCa1X
WfLRZJQESvkLt3Gz3YjR8QJOOVytI8l0QYO5IZlUUxx8Kfq4lAE5tm+jHKEXXG/0m7uxnGx0wp6w
YQCKGFRYPqmoaZqvyWkEryq7vmu6fIywypYnBqDeVSfdOOM03QzYjPr53PGVHNNHqMDrf9l4V9z/
cXReS5LiQBT9IiJwwrxWUbarvZ8Xos0MToBwAvH1e2rfNjZiZrqrQMq8ee9Jg0jLa//QRmKQwaub
euSbNznLGYLEKaaooKPKOhmdG5U1/zQnSby1pC7jvchGTYAZb769HtLFq+YLiHKisCsdlX4IyZKS
bIVL8xjO2qEh8qp62c4SrA9vxuC5w3cLed0hrSgYMgT7omWHyP0Ut31Vb1FErfISisryP8O1ZRco
S46mZt8owUKHjeIozm3i6kTwTl3gx+mlDgMHTUKyUs8/W2Sv5c7jvOSgxdcY3xgGAO0J68LEALtz
m/a2c1VVnUPuWYY5M8OOdoONYI55mNbZ2QcNyuxRegubFsnHeH327llV1h7RKGPLPWrHKM957dlJ
b37y0Gvz96aC5OXhRyVBO26YO64DbiZ2VzUbPVQB7qByxCO0sKEh3wmNvuDSRs7DeB68GKFqN7PN
SV2a0SFwAyOpCoftACO1eGwiBtXNRkZLi+mYkaDcGKsv4q8eaOCQIc5beZEDD4SZvff70p/dHcD+
wNP3kZia9UTCWjXf5CMYePBbeNajUqieFyfCTJ0nysro1+p5mdIngtsjCwdmVIt0Q1YYg3Prshv7
hufLqxgZrZnICIum1nLoqWB/xRp049kfU2AUlg4mJiZhF6vn1c7j/iO3sBX4nGtVrM4MhEYLSZIB
WduT/vBT+pyKzylP8mhm3EnB0wXbJYuq6kCzrohBSFHLHwlILH8IgF7U/3BNdvk/b77u9GSZPXhy
HO6Y2Qx1WmF3BLc6QYaTDKGXWG5WC+TYQmdvZBxkeZqwqbb3AX6E/FE65K72a+mHzWk25UghtEKA
kievaAUtc0iqkIhntAqbETJWuy/djNxJoPZGCh89D6rWe6lGqyQ7PsZGH3JhO1mblJpZwZEYJ0P5
9Lq17caeqqDZdXXv/DWNlNUjNn0xaDyqvHvnGj/XuXQRSinViQN/tFMcpT+41KfZ2sgJR3XS4QoL
oyRIVai+7aVKV3M0WRZOb6KBZ9Fschew0yaDWgLjhZkOQn6ks0qA8hUR/dbiLkGYdHWm9V4xeu0+
6x6xnXSk7SzvWC50Q9iC+8d58bDYcDNZftH2SeNjP7tTromYehnHzg42cDDcML6aLbQkp0r3XP4c
rBrxnGlV1FmMGPXI9HMv3fJqHGNE6jFQtxf35LhLXx5S6qXp2IaU+yUVYFlZnytSB87WorDjd39q
AThskSfTcdlMoV/KX0r8DOMu+Fm6FsE8Nr0Ybww7KB2IrU+MgCZvW+LdpuBihto8ZBiwzFuGBwxm
hcV1nbSRFfg/3C+dfZjJmIFaTQsEbZ0DBCg2XifSbl/EhdvdEbu0il00GuX/pqEd6mHr27U/70vo
XSUlCf7lhR8wC/ovxCuWBvuQr8qtY/koQhuSd2RxjZAuPu+ssOAJTBETDcvWI2C5odGKJdRpM4hr
zZypVyvUC6Z7MRVlvR/7Mcz/jSnHGY7RbJHzC/HryBw44+Ga0wAtGcBx6kPnmiEj2IhZkL7EdZTX
fJu1SWc7UVJTS0y95gUJGm3CF7j3c3nBbEOqu9RXf0AfTkV9LNrJxoPCrg1oDeNQeebFH2PtX0cV
gbohVkxLZYWlKRdqSHJcf2CL9P2hE+TQjmO8yHbkSVbW8gxiggneXpkBYcYITcro0FD15AlbVV3H
7K0Zh/GhijIaXr7qWRxqMQW4KTEyuR65smFJMci3JiNoN6euFBc+99XcTUvuqb0/ah1/k0nlxErs
aBzZjZIVrnlRbL/9xA3mfyrfWbjFFOai4lJOAjFwh80UMoNwJye/cdzGIgDGc172+EdGNKiExUVy
vYx57w7vVJ9D9+7OxLHZGcxVNV8k5UN2pBAL+8RMhMfliee9GaLEUFWRqtUhF6hFH6XH6MWuyFpE
h86qpgz3aFquLKaSDczwSMXLsO+qwYzPrleP84y5dM4bn+GDwr3Jzh68RsNxICVWjmCL1qm9d0Le
7AaZf1h5hFVf5sszHnwrf1hpn82fCoeK9SUgzS3fVcbCxlPLwVqsOE1tJ/7iY23NwfQBfijCk0uZ
JXatxgW7XRfRUtssQFh/4JcRdaJY077LmxrGeMQZhuWF5W3EOCIA8Bx22uo2MDB8K2b6iEub25sL
N+guKwjjod8hN4Ztg79h0IGX+HAj6vLoa0+Vr+xWaHGW43YQy2+8Zr35QRKwxx8Gd4H7NJFgDf/l
UzW7f+2lG3S1YSjqS/dW4qSeh11qN7o5dHYx8H4Pc6zDiEsqm0eROEsLUWIbdr0i3SLtsZAHid4P
lsEl035k2l74h0VnTfTYZnBRbkCcduNT1ahI3PWdlTZPPSPW8qNrsXbt83mN1Z3NNC7YeJZfsoOH
/r74Eoj/6Ulgn+Ye4RZ1Es0S7WJr5z6rGR1GQP7riv4fPNmGmhX6iddc/wZm3JdFm8jrrxZKw8Ku
niuEgWfrab++STN7le9CSBE/kWkjv0+bXLlN4ihO5GOcloFz7FC4/F3YcgLdjDwX3QH4k4fTR9lA
hKOc/RSJWcicn03R2fMVMrDSgwiwDAuHkul87wFfzuofAwfkU8GH4k3TeOijGN8MY+95JckjTFic
NQ9YECSECML6xFiqc1c41D7KzpSthbWrGd6IkTsXN1mXsL0jx/7Visjqv+HF1HLazoQnofObzlr8
GzU7zWIlK3Os/zu1hTgyft+SHCZp4FWUZoNb07P+zh7liGK3ZJAuB2yUc3EnOqI3rLlevXyfySET
x9FHusrBUNBbnIdlJeRFTr2drvbUgCD2Ld+abWiKnVphCZizzj2RxG78fbNa9UjxUa9AAFoSbNEt
NVjjPGhSc6bfEccHLuFysk63Y9kFzT7vlkkonCSxHXxRqudwxUgB05INddDQZ+KRYV6N68r6pIEQ
C0805qVl6/tY24cE62UGvbsgyKHLS7zkRUNv3lSj92mhVfmPXcWBdcoXRhw3DV5gQoLcWRpSSeU4
ydAEUY6WWGZNeZ6YlJYwi1YOM8AsHRo3uJgu36/8wfhR54HpDwPIq+Glx0ByPd9aLwzeakP3/hdw
QqRep6CRhLlSdwmJ3zWMUN8I1NiQTAK8tG+6jb1+39E+t59YBkyKDw9aSfEzK1urR4yPFoUcEUVe
Y9wXrn60DCRj5mhOvibYLWX9GNXT1cLidA7lfx9NJCZ1IGcr3MRtl3bBJW8l5vo+w9axX8dSTwcD
5qXY+UAvBIyGHv/FpcpCUsCxvyz1c+v7Kr5X1cr0cR4nftc5onpzEpa6TfPHnPPxKmofwdl7qEtk
prNEG692gs8+jrfVksX+IQuj/nO4wgDIeMYGK4n2nPkrmkZojme0PgZO9HJQXainWSJ4CRVJwD9p
5Bdo8/R4iprfZe5Qvq3QCWYqNsyzFYV9gKMT31pKkBCvhLI+JWzT8YXR1Ni8MjNmPrpppyGfb3Ei
zOv1H0ZCbeeY5InbjCjahRM3pr938j6rwp2JWwcROh09VoVgZyXTohvbI9PeuaO5495sGUpZI/kO
7JZtNeicYXvu0xOUlRhq/MMeNoISXau4S2O/s7YEQsf+azHDqo74tttimxUBAISIcgenUZHNAEHZ
PTMJEW0QBSSDli6Olv7Wzz0Zvy6qjXH1+iqy/Q3HV97Rf7iwejZIY4sgCxN1/MgRKdOkIAMXva4N
SXuilkXKsbYrnJJNSr1oR+LkbRdaBMxE5jRr0tqpjPy7zHGpPE6V37G7Oeha16gHPDhTLp5orDx2
V7OVNfRfytj25tPSSwDUKLaI0Flt4hCdqSy8PZA8232UdVOMj8KggL+OsBOcDztiCLpPAZXIG7LE
8Fy1rdso3QS5SAPQCqGK7uZprOpzVQwtEdGs8NnqcsiNP7NMsfcg75dYdE2O07a9bixlNu6WNa29
aGQ5/mnjSfFh5I5znqPYKu5JxClawb6llEkaQiHNwdKKAfEGcyIhvwToEkYAJnc5nIIaF0ZOyKPq
Q9pWYgVpv+6YAKOhRnj46cOsIvD7HUwnHd+j7NbFkdOGiRR6n+VGn62i6v0wfeeiGvLp4fsniIgi
RgrY8V8ny1Aub4ixY+0Cx4i4zEgotPmRab3KkyZ86icl91RXbousQc8MWcLkPskUp9K4DZsyWz9H
UBiA4dgR1eJXwPSd8mh5fjPpXdzhMcUYmJeOuwMWhGuutnU0PKxMpdD/Ma3EWNCsCe5laDLM5pAp
ZHF0i3Gs89sr9qbfyX41OJkG2rDmvkIUsIvTdK3LCgoJQoFNMumxxaOEdzOYouyMSEXvd6fmmLgC
jnsxTv/ohElLbpn6XJ1XTVDK5bmfHZBgezayO80NXb+x/65DF3ceq/z63LX2rr9UEwuDppZPdF2Z
QSTkdVPzKFVu108AXqJgPoWr5yt5JnUylncEdMp9S/Nd/UVF1xECUYUJbySGCkzEdaYXZw4m2lc1
zj8LATHuy2ydn9AlovBgt23xm2f4UTfrIiYvRHW1B6verBxf3t6a4vXd56X4TTXIJjYIgRfb0FJ6
N5W/9PM/ynvnIfObgoHmlMdOIibiSgSgOvd+GdCo9tJK8+pkRW6zr6XJPZKay/ConautA+OyDv84
SKotpJEZpAzOIYyVM4Hl8rmHONjc5dzC1bcm12k7dOVxrhGd3MGbXzlnw8jb2EEbmLdeGyqMDa2S
I/ct0tzVlupO692gyCeSWFx7vXV6Z6Dx8fW1I/BbwfZm8kC4afMO85K7kDHHd41tfj9wxYPGCLMh
fOTisb+lzHGAE/rxzrMI8/aA25nGXIMGc3lGWzra7VS5JOBzMmApYk/BaN2rzeomzOyav9ptYOCH
2KReMO54GB3AoLofQx2xZkO2+M6OYlJddS6jxnOgn8e1u2uGoZwuBU7G7lGwEs17x4A7+u9Z7U/u
fRohZtxY7DjtbwpMB1BiZFC7/TsSpi9O8LHkWQ3dgtweNHGM9wbM6yFOc0C6/LJWdSplmo6YUrM2
8L5x6jW9ve1LwHAnPDlhuc+9lexW4NixdTcUUiN214aOZ8PIN1rf8krU8y1GIqAQ8/+0eDjb+YOP
VRTihBzj9RzXVjB+WtyW0Ui5iKiJqtLk/Bvsv3EmLG/wtjQWFEZ1jBR0l/EE8q48VjZa60rtMBZF
gwgb1+Gy44tb4pqIBK4JxnutrONqK/y1wv4Fjg2FFJtu2uh3D8HUx30WId871WD5N5RRgX2T4cWb
biziUD4+0aqtpndfiM462zEufeR3sbi44OJB90cXDV98WXEHDo4FCmI+jVVF6lTFbXWP6XRpqLi8
sNo5oqdgoK6ZOVWieQ1gvACRqfC8BzHnVOHwN9PVYFAu68VXu0g2S7CXZQxrxwWCSIiwJOCqEnwi
4xdN8zInEV04gdJyNs+LVZYoqO7sAVvKsEreud28tteQRvDAKnKtd7LOsnk3MIIsH+Z0jr3E5kbP
74w01zDCXP4pyOvcZVgTSeQ52J93gRTmqSvxWF88CyDXzcIRyUyr6t2zJMtEiUzRgVS+hkSmHhHp
SHNCbLK9Q+eSnMZ4jmL+0HtVepIceUSTJlzy99w9xbCJOMii49X+4m/ATSiHJyEiOOZPQUDAKSzm
8R7zbOX9zPAlMpKjPut+LJytpifUpbsB0zGotLwDVOxLzCX9NqbHFmhiiqqXBSVD2Zt5x/ZeFhRk
Nu0+J+PsA6Xdlr09akgWlhVTX7fOP85TiTmpI0RXN+eswMzqHwiS5VPioIatu2ExmY+s6dbf0WJc
NWyXqGs/YXoSJC7CqY6uuw5HK+YhRcEgLUbQVWFsVLk+s4RR8qWnLuiUwyqaMIDk3uZWe1wXW5pH
IB6kqeitB/NqcizGkGma0jf3bVt5/zrPa/+SCbXFIRZRduellJi7spioquyGHoVWmZYQe/jAhmVS
YcX4IbCx6n1GsXUKswKC9JhaEgDFWnj8bFAVrpp1HYzVPsXD8oQtviS8RYr4AkKwJT2OZ9vZ83t4
T0S9mi/HcaviWPLl1HvZ9wJNAUKj2YQUKdaZv3zZl1a4Fs9KLP9HuijHzqnNQtgE5AGOIJpWXlx0
pYBhxZz/eDLQLyEn3I/l+pG5FN0Y9ndja3ev/EaD/5nV1TB9ixwJCFF7rJqjU+i+PeWyZzDatSpL
dwyR4aNk8UAuwTGE4ZmKtNVOQZvAgp4X9fToYmk3RwtpGpSJI6vswqPVfLMOWQb7tS/Spwkp0EuU
T3W9qzFGaZ4CopfIBSKPEnCoWKszNozgZukH226+TDWKbMvDTVVU0Bp2O5d1DNV31UigUghb6SAJ
SDfCLd3EthgTbqIYXyWJs07q4AiaOAPAEZWUhaQJFC+S2bFprFVbJjFdnSwajfyPVfhqObkdyJAH
285Sc6VEsWAVK7eSIdCGzqHAXDsMrZvSHpjAbWJyd+VuqgoLBxpYOHGX2cP4F73OEr8TZNOPfnCK
8pkxME6QkGnzHfNBwLHROrsnZmXc8llnG+uIyhn9Ij3Jc2xB7CKV4edq54dh+IhHfCz3wTADZyH/
6cBeBg9cAxBgmfRW9mDsALUQpsZHS17j3iPligyYdgXwgWq1SPGJUblbzai/eyU72h9SRG9DiVWB
1wBSqOy7FG5OeWpjgcE49bJVnLuY158xvBPdZ7Zu2u24MF85oxhqSUWlwPTp1sHmqLhoEmKeowJG
YOY7F3em3rYgwBxsU1H4PNOOqX3PA/PPAqZ6JRG0hh4Vb6q9j6u0Tg/5ENmnWsnOvyBZkq8cqiv2
hdYqf6mQfGD+0S24WyCs0cEwYETeF9IhAW6xwvC2a8Lu3mZBstyyDqz5nXlwmMlqlogHqHgsjmC+
brG0pGZwu3GKxglQRDCDJFUTVuwx1vEQHqkEGIzqubKxnDE+YrfVvPZPnAaYedciH5YEltGK15LB
sxcfzNitd00o1MOYzr48BNeBeMDQJjwEixogtsZkA4qblpVdvrdv+KKqI2OQjCaZXsvZddYgwv4c
KWQX581Rlhi7HeHCHCsASZP6zzwFTnmpBuK7B6q2emQBa5D+GiZsN+nkROowziW0O4/gwUeOL5xB
KT3zWwDXg9aP8okdGQH3hHVcgAqPX1oSpTlQaa5NkpWCoxBZnkh4VgUurxi1s3+TwTG0dytCl/kC
hcJM/9t0bUOU2k7rXAIcVKnNWlRiuVGGR6KLbmz+ZFi/MHlT3DRhx5GBP4QTvHh0JlMzznTywsnw
ErV5uhiDjznL6jc5xOuxHZwp+5D2moJVdAEk6X3Rm6YnaYFTN5nmACDF4DqOt3E9Hd9B2J2YJnW4
RPbYcJkZWZYFVihyeN9wYfdsUyJxWhGW5vpasdcv4/RRgK9doAS1S5V4AMPiHXN/qL397ILP4Qk5
28Qx+6Nmd+VdZIpwScLaaBbK5HoqnCdWkejqd+m6jglCGikgPsBmHO8dExUrEHYurVF7cvsQ1NTY
tPFnx+Ql3iHJoYIXUrnTUdUjMfEozaYzQTQR/UQG7MMHZ7zJL0An+mSJ8Y0zTZmWU8FHiTBSR/Ci
sWcUv24VsHiaW1QY5g/dfE8PvzQvEubcv2Ei/0cuWUnwA65YOSaHZqjqpCtmPMUkhEx28bGCIueU
M8gPt8akc3KBysM9KWojD3MVL2Jv2l6a58JlYSiD1DhS5w6uaY5LyE27Q9TXgqStQtbdlCuWWrRg
+K8VkiQTjaOa8wU/VgRcIsNKX+7x69BthvMiHwNG4iopRrdS+yV3J4AosuLuzKJ4nm4XVaqz4lkn
axau1qFW12V6U9PZj2lXWtGu9MR0WbvVwQe+8mbfSJylJKbbbjqVHlH8JHOnigCAKbCFpqnDCHTD
7i+F0XAMh8tCCJ0OarX6S5N1ZOgaTcH20lvcjAdX08hsQiNK8aceSVxtKgT/X67Y7CEaSOAfiI6V
j9Zs+XAQrsMidOd+6XE0MYO3NnA8mE3NziL+hME1scKzQudOyhDaSkfSNDFOlz/0AAr481pn7wPL
5OaEXIUj/6CzT94GY+B6B9VozLaoRyF+U5Q7uFxSYCGPQ9fH1DsSMdo7BLLVNjLa+hMM1rgQZHRo
4aYSpBux+/F7MZrA1hXXgCEpYIcbG+T0HSx7emWHLYGvSxuOQEAcD6sVFOP5T4CyWtzL0s4mIssW
cEOOzLofH9q+dwm9kzsqD7kdUMdOliaOwGKvhjnCyqqRfhmIESwxIGnidnVx6FtPTbcdle507Ko5
+9YlhzDKqr28ZEbP3m4yKzinguldlyAIUdNA07a7rWQjzBFwuEatz8vpJc4KEexrb56n/VzO3U8e
U2hfm+LxqSktAaB6wpwHcSfwIOtgo53JEq/+u8TkL3dVZbxqs+QlD7Evufg3dPLzR5ypsElk03hl
AvRBM+tSbnRo1rYgEKiKS50Z+TqCnMAk2TTVH4yGmbxRsHDfHBeOzg34Iu+ROb98A7GzMs1zs+Ec
RXoiYY4RB/PbambClOmyevIOe1r0l4lqFp58sG/zGZNd293FgWhO06DwlAKMiF8JXgNV15JYNcar
Upk7v86I2BcVI7hc69LbMVSYdvgKDfmwbpJIOiyBUldsV4q5F5BR/DfQujbz3qef1/tSCSYPqQuP
e69YWJBugVDE5yrFyJKQU6zmY6W94AQgcTyAMBwJH8x5jHN7pji5I1tZ27uiNRapbsUuC8JwmNJd
7LaHwsvZnDNitaPzW03F2VOFdrAHTLa+OmnpWrd5y7DqikDvySRCCuAFTsFlz2PxyfzV5pE1Ssfh
nQzK1HpiNMX0KFpEP57toPOG09Jlst8XGMGtTWnF8Z+lS0FRSCo+4LuLSxwrGJbMPpKOpPuNGwYi
L10VCYbu1hKKD8LmZcTtMWCYsCuozckwhU7aYiE3JQKRZ0LmhmvYNHWiUsjaQMezcfp03Jh2Y5MO
+fiq2QmG9uuMfTKNVlg8yatZeDM2sdXdVz07pA6jZFnhiUioZQ5jaYdgwnSHcWftKvrZYUC72K74
7Ggc2XfVXyYdNc3PAPHgfh7pui9pDzIWCyo+fYQYH0z4ZhzKoLmg8AMWg3OnO1wTNof/bEhAJu26
lo+VH8qflN/xeShpdsj480EiWmr9Ah507BEc5cr8NzRA92GeMx5QAj+4p5oQKTxTVZMU4RqpY2Dw
bHGsVbFz7sM4PC+D8d5EVNR3rC8GrONgaXvLbRcilx+6kEoRMZdnQ/kE/4WA+XCLaZKZebZg4CSU
Pjlt4uRWE36tM9syzmwfjPJDMdCT02WiDScKfh0hYgsqIlgUjptyJJqxdX3YrpsQHM4rs1u+4NI0
KedCrpdxT3Upo6QS2gNs3FrlxyCC+RWMORqiAvn2hlcirS6strOGzyALWZZn67zfo1lI+w4As7ht
PMYNTCqL8sfYWXPJe9mXfwfXs3t2tCBLU+hH0E5Z8sDQinoYeKXWZmTCNftr9zETjSPKUvO9HbHu
l68jSxOq13Fcu9uI6W/9FQlfdA/4oeZ/I9S+ciud1flDNaWaM4zqvsYLMVffSljVQz3YFQa9wIUs
Zyo7xrjujGa+dYVNloiOBuVkjO2+f4xzwbAx5Nu+GF0WP5OX2ta3TVSWwGLYm3DPY5HSy9B+ycRx
Q3JBjAj94zIgBZyg3Wj/kTlcaD/VK5UIh2/diuVG2rkbPYbk5r0ER/9SnZ22Hn+1E9vqMM2xbG9Y
GCkZ5RSC8WQz4zvbdFG3aMQ7M9jJ7AaoS5tRWGv3LJVfxw/4b92Ff7Kx/7ZVEftnV0Su/UGedXpq
R5nO56GodUgkwnEGeK94cx/oTWT6osgnpFuNb33Z9eBhnxbsgC0jh2k4xSWa+3MLoJddG94kDlUz
wAOnvoe4RDyhxBnxiU0tELcR5N1ioyP8nmwVY+nCsYpxXpK8K+NqP9gRprCY8czWhxO9AzrOSs6p
8C3voZ/ZMnhJjTtiveqqadkyBUNWrOd4ecxNxlIvSvdRb41XiM9q6Z0227aZU8+bWqU1/mwB9w6P
SpeT9KEoAInYp95fv0UyuLVxXr1D3CvtQ8pgIoQi5I5PYuaSSoK8dVeWi6hy/BXA0Rj1xSgzsGn5
sHc13zPmmqFwkFbWoRVJUTJmvuQdwp4r6sn/CMdu8r4jqs/TwIIEZEC21FQ/nm+8YUuh0xIz4I3A
DpGO8RmpwaGtX2t1KUZWTibE4lI4qy1d1Ta3mWdtoOb1n43v5Mzr214IksRh9x1XDZCIfvX7gonU
iPkfnO/6a6UeHQRYaP93rUlr3GbzZBhyRVXKDKClpemGyaVVoxVuN2z0oFyDxItrQPfSomttNHQ6
MJwhz5L05XDPrhUEGwa3WbgV1WwgmQ7seewxn/eQkir2jNBmtVfoIGaoI3aIFFFswjHhFPD3GD2p
YNiyu7bpUHAc95WKPYDE7zWQxaoKMouXi2njci39cwymcui4ffvDwoCMpRW0FBzFKTrdxtbp+EDq
c+L25oLMAUdG88uMzeQH5Du0hrjQs6F1sOGDkXvG6SyMWI4OxfGyQYch7dnBbXocsK/iFZQwVDYd
jiEvgQk5febVClO0Qrli1YpfB+VtsYagM0KSCth6hW4/1oGB+9VeFAKXmusnuZrpwBMDkAfmgfXY
4ZlJKdjK7uzFsU2sUlgutOBq8v95sY2sYXme3Bemsr6x1+PyEn1c3k+L4pBLQXkp1F/Zv+G0ABAb
luwiQwt1h22lrpqxQ9jhGheBH5rE3uK+KTe3n4dat82OgTT+62qqXb4JrZdfhJL6VRAEFCC5GNVs
3Nqb2MCDckJ2AvJeDQYuEMRU6/WzrTr5vQZuDk2UIQ3L8mqfVFs6jinKXRUEKOhoqxvHi+qnfA5x
IckZwy2/mg5+DEzVI19aYLY5FI+OHFxRWHs7DxT7wc3VbFtXuXroauVmBDwLBAesbmO+9UwMiJeN
savcOrRnL1MTdA9cnRJAoeBEJ8/YsNg+wHX9Vtsznvklb9f3qQ4wAfJm1vk21EF0XziaQoFOeyIY
6VpGbibHxSQKabOFt5MSstunJF+iLTuda4cOoUQBx/uv3vTgrl8wBMqQwCbu6YyBIXB5ofN/1/4Y
ZP1qL89hWAlwbpitKOP4vKnZMrRP07Dmw28ni5ybIadss1HjvnPDBdYuvN5oc7VbHlg708RkbHvC
7SVqSLEteZ9P8O2i7mwk4+BNDteCvGwe4W+dyb18zm41Y4IHAfuoK5e5kmzS6EcSpoVhEhD83Ycq
iN4cUyOcS2rYJzRO/hMn63WBTTHwYlrjpMLd2oawPgaoe+vOjVL5WGRO/qWmK3mQxJ21b7h28m2v
Bp4uaDjpXeDU5ImpHhgW8kFwG5s0ppgOs3hpt0txbUXqpqFKkm7QZrtWewOiX1l0mCnYHfaKu5Rp
O0GYaxTbxP1JO1hDkhGjwV9rtbK/bALqXSb5kXtKg3p915yD0zYeZPixLFafM3QqilfCwfOHrIUb
EQPzp/sIWJK9bb0Z9p62ubU2Ba3sczw4KQJuMMEOYoRN0++VWNYRIrAhkquqxLkMh/Y9Nqha55QP
7wcbIRwRYHK0+GuVh+cQG2uxly10BEwA47RrpjS8D4Sxpt0g6vzi1gtHsrekZQ6rQ6h7PTTRjyl4
XfYEMmJrww4lt94Bj2TAqBlToEMz/WUdQUAfuqqFodMkltlLhOiBrDKMcn6dPHRw9PmLGI7FNKSP
Ve2BxdAY/PNkgV3cbtt2nKFS9YXty83suS4Piz37ZxJn1leM/BRTgy/VHZ8lc+uBlZAnRl/8BqSA
smnfsM2JHmtY1E1boncnUewZ/g9S/7OXMkzrNox4HGpGQP2E3QlSk09BAKqdi5dbKSAFBXPrvcQd
Fe6jAVg/USA0k/5B9lhjN2xU4u1t1g7oBFPmLLrJRBF9226P6dtr++7frHEesCKknUcWf46APX9W
BzKKv6kd1Ud3VzoAbjQeqxbTGxK1h5MfR0fjHmbY3tOHJAPQE0Zmw8ICmQjnEvtl0uKIt1qhJWBi
0CObYG1K3Y9QGDT6vaGLFEdwqYw0majBH2aSzZXT5dFyZN5M6KrVvTmWLEagNgyrnOVdMZlskXvd
V9EHfbSLckcCWe6C/FtxMH0RmWBlVzu2cU6HnSPbLc1IYrVHn/yNYxWs6bbOu3Bsz2vvedEJIViR
t42x1fLx96Kf/IvmIqr/sp7H0NWOg9tcV0L111YGjFtNS6HiKf4TOhjGEkTZTBAyYyRzcFWTX7wa
2/H2WsxB7JcLcTRDCIBEp+yHcrsWaA6TzB0y/146fzGT/o+j81qSFNei6BcRAQIkeE1vyvvqF6La
DN4JhICvvyvv28TE9HRVJkjH7L12gPTA65r5bgFwHoOOF2TL8+G2tUU2BLN16l9CXBa9xNmjyPrI
Kd0xMqfMaM5m1fq9dAv+HHEUS/eYzwxENqpyop84gWpFVYbHYNOguS6fbFoOJLKUSflbMXKNT0aN
0bujI7ugN5TYafy6Nf/1S4BHrIYeyRfjgOYlJZqufg+nL9LHeOjbN2SLOtwYyl6wFY2qycpJ9aze
RxIO3yzsbsQEfjwsJ2/24VqnhOosxxhjdbcP28atd6Ma/Qd2PmbkKGDuGm3wa5X91Xo6H3+nrFnd
fw56dcEtMVTwdjB+H60/y6fUMnH97HLL2rnw3c6e2zKqMYSDTmurLcOsvPox7DvHYddk+I2pKZYU
O+7Gw/Xn3NHc8HKhklZ/JzOCAORXcaq7vFn9GDDLELJOToo+vA4REkxClfKk2IxB2BEtBdVpEI9R
cisDOwIAVoCcmUQJ55dlgQTE2mXL2i0DzoU0pJ73nVslGmq3KH37yNGS1f9CFt36FDC4JfjDMNXf
QBFKm1f87e3y4hVyeVmQsDKqmqeIF7yV0At5VnMLFX4txOvK9D3jGo+n7B22czx/ZkMxtXeuNwpx
nxEFznFXFAEwBfwCydWg5SPeqMYOt1cSexLu4/L/C6hCPzJJKCAedUWpdx1R3pSqIRuWDbP2ZHiM
jF6WU1+1+sr1zlWD385OfxmJEW8Uoj9CdLAkCMxMI/R7uhSNurdlGIc71/ATf1amaIMvXKWeelaw
Xfm0kSQzdoWUhXiIZCzzyCHeUlp3sOn27IoS92CNSY9U47naVlawaOfxM+2mRsk7/KAJZxAK5wjN
Y7JYhndAe4BIptU89e+4pQBhpJFOzAMrgTbct4YZ+7dZeUcqvjM4vgc0DVX+DG+MDUkgTfWBaLKX
m7Ff7GM2WAhHzTqtSEThuaqTX4XdfGWp24uPdujWaeeEmhjIDXtvPN02cb3iP5YFs3/WeC7Gp4EA
vO6j9SWPCbMUxh4himwe+r+WvS56IlUjx1i9QUETNWjticm0yHVoShriFYDRB1hnWB91VzpS2q4a
pU/wTDqFjt59YF04X5FiJN+RkJn7AttwAv9Fl3sBSqPVg0GBMtxVrGuPzD6aBhU+4oUz1hIgPqvH
VPI3MM6QbQ7CZ+Gc88mRxRsFI0J5wPyVdqdtXWBkeYuUboI3TGA+OEHmcFj4EEI62wGABYZBLMku
rHMYAm85Wgh5pNx3T0gjquiN5R+ZXB66ynzXyUU82TrPllMI/ODO2tR7S+ISA6KDW2Bfmia/hI3L
7I2dRQpeJa8pluKRR387+1N1N/c3R4k07M6ea4dd+mXEf4OrF7sIXoNpgc6DrHB0ziuayAwXowub
8NEfUpIj/XWwywNrJKSaJHzn/q/SY2v7zTtVhHuEnkg+6FRCrnBToeH8RXI8wkvFSIEst0rpqSa0
fmFiQZGrcEVsVMDdfBEMufr7pmV7jzMsGe/72IlRBLpA+BSOtBh7qmZ9jwMBrHQWsw8eEUvd+37c
vyFyan7oYVXyE/Nr/hg1MNEshSjZpORr8x8+Nx0xL6sEO6R5nrPsPLdp9owKe013I/iDYWvAvEIv
YX1wz7RXs5jjW8qrbS+K23EU4uba9k4tdmER9PVLsnSDdwjWmj51nNGugk+x60L+l6sew6gOo0MZ
NwwKwihjE9FMMziPpO7jXcBSiacuz227m7iPnY+Qka78GkfnPcVxg5midY6B4qoIGj7hDcEQIron
4WWdGN34Lde6xmAkKFnjzike2mBeMRmPZc56Uvds1KJFzXejIKaaMg2UOSEccW26FftC1N63lavf
l153N5zb6rlPBdNi516DSA+eIOeXwdHwtutjtPDGfbSC8mozevDmgM7FU3ksxjD+zrJI/YuQEFMQ
rPH0t6xlTdjDYDqQBADdX/Uoa8I3yd5pkOM08wd9LZqOJZ+8u6BBKkXCl80oRnqsWqeECSbOa+JK
srPXhcCFUEhgI11z0heOORaMH4VwYXm9MQ6WxxjRKajTnqXuvl7yNN9KlIXFsXL7nKjPuv9TxZXb
0mc7HcJJJ7b+KaVYa/chIv+7Pmatv2Oy7lqGip2wIFZxe6NzLqvHaelDNkiQUtwPiDhQ6aBV0wJO
qhbr3bwWwHo9P+7MqZZD1x8Wl6E74pxeVFtSXz3nVOLdpkH3CxhdQqLw3BLN6DIRVLicdglrsOeQ
OhKiKOzjYUC8anKew8Vpls/g/2kzRT/nWG0FsW/3SOznM5VQkN0L0XZfdKb1cBSeDIEiDAZAeyqy
YYdNq8OVA0Ht4MvGHhxFSMiGLN1lPtRDrPNznaN5h4TixUw8eWmY8kmr5mPCfql+8KgQ1msYyinc
j4kSt5yPfCrakwiz4CkxU9B9hzkx0oSHLIM5ss1VHwkhYtDYKvaduLIjoGyA5YkryIUzWtolIWAc
KCqqQPaScjvOUtk9B4tXnQNZ5Q6YW39YDx7Dse5JTuvwL0b3ygpjWSKvvg5tuuyMuLGwmS6tu8lh
WH9lWst6w2kxODxN4PkJvsFw8VSJqMsPHgXHLcmkLYKvHtE85vM5d34838XfxqYnqPeo8Yyfbyfg
E9WJ9cP6soq0j+ejwI4UUGBj0Rd8HdZnM++vjnNF0oQ+pK4TSs1UOuxhYeph+9RlceA4cZ5QMHbe
th2xWsek+5Wy3kcyUNO2yVgpoK7WPp2pacyvZYjKazgj1NrGzN7jozS+7KEnwfaRlJKKCne71FJz
g2MHUGeaaW9G2y+5CGwDrpiVyAp2YGWfKbMY7Wsj59L5zNAgXrWp1LyV8HKWA0mCBKH2DroBKkoq
YcBG6/i5YgqqD0jxQCSPBkQR+uH2mQPOfSUiJFmfda8o8Nhttg210oznrOpuDOYwrB1ACNX4RXAd
og4PHRGK2CZ5T1DC/WKZKAq+w5kBBuIo4Z/aOqofvT5of9rmRg9Ze5jJfRwv/l3hDFz+4ypmuEpF
617rzlvM79rN4+7ZxcB4oGDu6OmXUDZvXleH6UWx6K4uLoOyY5D7GknF3Aj3uWN9iObDk+In8G5P
Sh4JS+5fG7ZwUPwIm+cC/NDuJdEkCZWJ8Rh+e17a7dYuhfJNUCThQewQ/Ox1mack2NXIIdRu5lso
9zeWasART5TngQ5qabjpR1286MWd3GNgCODcwMFgyMJeDZDGJFyMOszMjZMcWSZLFodDmqjwmEyd
uS1DBn99CTI9/yXpQv7rKYnuoEJmCBQE6dXHQatpfUdMTrURenPyV5suHe+15yRPHDgQshAuj2DF
fNCtG3+kyj//PyPky7ULFyQaeJ2IP6NKyX52ewwle0jlnJx1lzXOjzPg7BVCl9FjmeXhB2aP1v1m
udpEL7bhnERKyVXoEqS8duHWC911/PbnyXXYGt2kD7ss66MENQjW5Y2lA0AhX2edPueAedUbGp0A
NBZLUed7WIPgCupq0QAECw+7VFwaKOQm9OGnu/wLcKohZh0oVs3Feiq1u4CS5w6p35De8xVV31g6
S0I3hk5NxD20w70ZQHrCuO2m6Tp6GaFym8yvU15ovvLmJ2UuJL+CbhgEjUNTEtHFyBWtOj0RX4vh
+6XCA6kVcPbU5HBH9ejcYf4DGzNiZPkF6yCOOAPcZDprHc3NqVLodQ+B4sC9ZFR44cn1w+S+opNc
n4JuRfQxqHVOCQzJRHqmC0aNvXFZVCaX/pbF/YSmYF2Pbh527qPxgZDXwNKQAng1XCtd9YYqteG3
xf9YxiJ8bvxSX24m2XXf3hYEwDL8JwnI6p9YmKXtJlRSqIXJFd/hAPQu2IIlS7g2StPhrZzsMP0Z
nXpoRoRfWi0vbZRVzl7b+fagCyFpHaik3lJRkgy9sTxIP2zkHPF9Uzj4e2iIif/k2dzE57ijWbuv
ayUvK9EW4R3qSqaCEa/4+MkQ01THuPKdeZsN8QgNZtHDDnRKNe4HhhbcptHNBrutZCDnnyVJBvjE
PL7zuG5jtdp3B5C3/xiC9WL9TL404/5dtziY4G892z2qdt0/MEuUw6GlqUCFkVU07ggay/lnXBrD
YFF39k9hu2R5Cqe5x7w9TjHBOZy3WNtCG07PTFI8D/3dTV/FlZM9wMBUNRM4Bmos8wnV2opwsc0z
gZ1DdcwmFopbS4bIxa1HSd6FHTlFy7zo2h34PvV4s+TSLpHPGGzk7NXOU0Mm2bIJ/YGolbGHv3hw
LXZwCGAEwu9s6KSvZIAI74LCV/FrmHSqDxqMwNvcA9jfQlBX5KfMU8b6bZ5Uqg517jkXkpTQrIgC
Ks+eVSjVVDdGXr8tiPbEhVMgbSKgoyi8eoEinLp6t4LRkQefqdtvNy6WhHVEPDwwDrqJM6HR7lLc
2CufxgyvD+MHFYjNDHgwBhZ1c2AAw4odyviNfCbIkdyqEda433ezJonG7+yOoW77lBb4sbd9MtAp
oHDX5CLcEoIXD+DcNhqdyWWrN4Z/VFeb9n3E+S0eWfm6YtvL1EP6CbDwHt1hedXQFtftWmAsIyWt
LuyFoL3inwcaKD2koM+uvtJ5CvfA7+f3pugd5M1j7FwLUpXkXe76a3zJ87CtAGYF879YdCb/5Cib
nus4V+2FXS1e2Y1iQfZcxN58IxW7lkliNKEh9Qm1JMh87mguLCtTBlEeZY5nRhy05FiP+6TN2i9M
iGv1yLfZNBc8dAS1LTk4tDM7REwFPOb+8reg5OHOMHKot/j6BEkFghH2jouG/bzTJZaY7oZIIgrq
pApJHynRtXf476ONZ/BWRYBzXUS2eXupgEmD8GEadlI9ERSwBBlm7QxaKBLQWZi+rCgD1YktoZzf
q1FhQhkgN5x0oMt0i5T9lkFJEE77Mqbod2Rsa+c1mrFWcryx7HtifBA8Oy1zgaeUT4i49CxhxBNg
YD0qp0Ck2rHx+mlrIoc3ndUGbYEK5qOz1Pk9e3sRHAtOkIt1Z5shDQHG+RAHoSE5hQO48PG+hlHz
iHHWPUpSbUBWto0eDkuGoP+VdWX6RpBq052aMnKOth5JI3H7SF/KiHnj88y6s/jBJm/g3EVyzf/q
wiEQFS4oDz4LUr//nJBsXJTTu2RmzrjWp95J6zu74srdzLr04RwrjPXbCNdzd1kMdGy2YHFYHZRx
Zkg7C/EN/BsLWcfj99w5ZDwwlZjYppGrEqaPEwi8+QLJByB7Bu3zP+CHBi0Te70Xvv+M3y9SudqX
PigC9ARjZT6rKmnxUyt2hoKMYiaQ7FuaPdehDo4jtw7OHIKdvI1eKkCkWC3MXd2wq3pyNS4oZhf4
h0lEzdu97Qu4gyxAVspfML6kWtohWfeJtaBzQ0Yy6i6AZvqUTWTYbbssKz/HOir8Q0TsfE66+ho+
Lo03Jnt8Sn2IW/EG4V5Z5TwjomHBwUzXRw5RePEvTEgAbwCJjP1Dy1BcbdDVdL9g0mVMnpIb6bCg
lGMxNuGgcWRVENhX0OJtwgVMwnNsXbSEwi2655aqzD3RKIjPcDAe6+EisifyR5v1aXZRZ6FBQ4uN
m3p1r6iOCB6bdRfFL5mqI71fRaEZC4/iPyailvaOJ+8vJbW9IBRFgexyFoNGmbT73038TAIlsYr+
pZedeY7gGYVbx7HIf1Cn4RtdCP660bF7MopMWf31hhwF+5bKLjqAbAmSNxMN2cUDcVn9w7/kw5/D
/ipQ8uVDD5DQMpknsNuf3elo4E/MHwHNrPs38fw+P0XonRgKYmAGme81b1MSop9ZgzzF/5v2ZIHu
WJdN4xUgRgRZHjvRfoXGj1WhCZbXARAIlVacLfE3WYAKwo4ADAjZpMkeCFlYeKUXH/FR5iiRg62c
c5IYc7Sk1yTKi/8GJdGYSfBnI0OZqPAwKdyyNjGvUxSpSaevs16nO7uwLN62hNImW3esFyITMZo9
Cu6a4S1soqTdDP3Y5MdmcgKQEPGcPrBS4xcX2hCu13ituMYjTMCNTlY8AxYFK+cUYpffVNgm5S8O
mLtvtCED8aQqaB8nMzj9sQ1w6R+JKbhVhg6L9nNf9+Vp1ij8t0ulVkx9qaevgGXn36h76ooACSqt
hyU3QbLLhjaCXWzQv++AIYbYUSWwA0T2RDicXB0tKXEEQUI2n1eXyX+MizgyYIWYeEfH7Pygi6Z7
zFoXlGMSBKb+KJdkZc0UYl1/pa8HneooWsYtCgm0Y6JQ4kSEnlkOcm1ld7FVFrZ3lHoz/6Fwwv9g
7I0QqwahjkkcRQQcyhr9bYqdvj+TJ4hrboE1ljBK5wP7iMbcfwO7HrEhlviq4NKkAt5GgVBwxYWh
T0w3uvErjTql5NWnTF6+m3XWznkmivN+kDVWJCaNwYdExCK3+RAQtQXDYCWEwTrtgARQZh2iQLIw
AQG4sZZH3p8sONq4hN1XINp5GzTxZCcQ6Bk8Ol0YcYs2CCDCugMDPRZ1NO1iKmkNvdiUDmaH2dxs
Q260D3S/PIISEgHq2Hi49V3Yqfei8JPpAOOAnBgU+HC528mN9IZwWZikXLjmjjjLG9AKdS69yTI7
QJr8Yt2xRjB6F9tFf06WTCdqGARpeyZYuA8iJcw7LN2R3EnagG+jW5bJHWJijnVIay5CfmKrNgnt
TEzE8jC+gLQim4Ke1MG25oruogcr9Z1LM3yjLY7KHj236R94TbP1upRT8KtwSrp2UjqG9a4sFvdn
IJio2yZrp94HWzZ05Xj5SSblJM22+KfrhQU/7cAehqN8pzlOyVEofKcnYcSNH+bSHaP7obJc0GAz
vPfM9vEDk+oy587LKubkjbV3jWgJh4KbMh30ChrtvrR5/jh7Nkq3favJ2nMK02QXLp7ysaZtJQrS
U3F0PzNmxartj/5/BfSNo6eWEr0+DMkDUxBHXiBizhwWIsmeuMxcu2GRLb29XXM0mFkLbE6ghOFx
6nvnCzu/+BNVPfGaOJX7I3FA1b9OOO3vZiQ8DRFSwiCeTrYoGqizqfcUkl8JYSgQDlJM+Ho0w2Jh
SrEdvBEdeuINrHUTfyS5tWV6ezcR5ia2vNRQoMZuRc63UTy8yy5dl9BsuwBqz86zTnloGeT527rL
/eCZLXpp9jNRTrcV/KST/bqC+kat6tTdPUUDqX+biUTDVx6YhuRDppd0UX4yfsiypRRzC2KlsHzH
qEa9iZdi30SI0nfQD3CKD7h8/wViit5LylrSmees+w1dErWImO1i7jvbiv7TZ+O3V7oyISNDh8UJ
DPfxk0gPAE0SLeOj22Wo1slqRrEDWuuzJgsq3mK9gByRc9qHbKqm8RLW0ezuSuGzICnJcX5aAobd
p6EY5/Fshzx6AWnA3CBgahHzoxsSh3M+c/KWwOlsCKigy2/ihAxFHKFZdIr6UCHlEbguz0SFI0YG
QiaI+iNC8sOnh3B+ozFO4HJZre/n0Kbpsz8pNNXM7b4Q+iD4CUNslXsmTxlL9rQKmuEzbJN4PdOt
mQm+aBuDVo+S1T1pPmnm36QBujdqUli9kMSxPC5G0aZkGM7OeNzS+tCRmNk+sOqKrpB4Qx46iWkH
5EILd3olt6a61qDZvGOi/89nn6MIPGkLDH8kI2sfr0mgj3kA1uMXKn3xaGeKwp1HJIbZCg25i+pr
AbaxRQCSEVYy205VetNBHCiP+AQnjJCh4wkur8CryCHw1+dJ+Irpb2mH5xp+GxPjMcTD9RG65AL8
1CAq5DWGMwtMLFap8bqnKAvQVO/425rF4bouPUYXzDx9lqFciBYGUlQRfbzCGeDBzidm+x7imleQ
CrY92NlGzxSWQbsf17m5dkPlTrvQC/CutysFyRdtUZYe2RpMjMJLMVxiH2rejmLDj/fVKIf3ZjG0
B13mWqhDSx6eWsXMeS+0kH8xCRsOR8P1semaRnwWk4iuoCeLr6gl5GJDRIshL0/L/qfVLh113xK3
QBQuiplNyIKMDscbwyfEnAlpeaodov2oh6bF9NiWZx+RjTktbTsHR8YzJAdRQrK4nUuU1kcSG9rv
lQxP58t1F7LWHah4Ff1MMp1IL52fYky+CCycvmx/HAeZ7jYGe0ANK1ukhITwOYw+Ml37v2DZruV5
JFDgfgCwMm9Esoz/QbUo5G4NfOyyq8TRfSKHwso907O2vkx2vVkXADAhWyUFLma9h5EdrVs4/FFe
Gv7Ouh6rd+SM1Yq9jvjnbGrwSuBSrbJz1njOM+52jSktQnJxRz5D4l6pzxOk0IvobXhsCdFKz4T0
VrvaJMg1tpCPkvoUxwBJrtZfwNDAI0DIFjDQ3tLR1NmVze3ynOQ8pCfsnAt3s8xI/NQhVyiSPjg6
Byp75HGrsn34ii2O2M46NZm/x36EjQChqrWgMQKSmCCr0bnkA/NziOi+yfK9GitJegacomW+tRD4
S8CU6PUrnowNz45bDfmfsiyxKDq1FoSvgONHy7ehflyp7PlzcPYObFhL7e0KDB3+npgo8vdkG9DQ
1rRzKyAI7IEkR/E/3mGsQrIPIGLcU+3H/wwy0hH5cc8iqA1oFzYhbT9zHF2ln6nfMNJ8lKxhklfy
4vBZAmmMMW7ykiCEuS7V0Pn/qELW4jBxQf1rycL57kZCtM9x1EOzsixoVoQNgq0JT2ATX7BX6Aup
BGly6frBex1jWfNasq3wDhV+KnshO2L+j1Rm90/DFKi6vTBVtMd8I1mCjlG37rQLoRstoTM8gGuz
zruYsEIlS86UgXlj6dMopzmSLaZjpXmrAcy490nKLPtvVxIXcFyQJPKZgrEKvngAMV9sB0hPySnj
yxe/tRxd77zkqPmYb3WzU52U8t0S86oI/qOJ7hHwz3xFl2SWJMnuHC8Y0UcGTOH+OmFBAR7x7hGW
kAzaPUPAwlDsIOVNTt7CQ3lJcLti6RCIRzmRBDT6JHSDTpHkitx6KxNGuWYnZmixoFPgnLCJ852Q
a8z4XEJukjnyvgPMDG80pujZpzHw9T3YDSlfPK9n74zdZcoP7sRP/IA6GnGWHUJ9lo4j/fOqwoqZ
XCCxak2Qunx6GSfsD2mvqgee04SEs4kpPdDjEgCNGmu5z6FjBXykLJPni5shwmNGHEbqvcbjACiu
0spnQdyaLzfvxE+PdiZ+G3AnAsZnQXiJ7WBI25WFeuGcd0g4WyyjVtgEzd3UBQRx9muNVh+CTXwa
WFKRa++N/tWADZ6PlJg0250TRUwX8bXUuzCag/CAxEBVn37B6uOcWUrytzgDYbIxY5rJe6ImEEHD
lZY56oKiltkrI9mQ5r1kUCCPYw/Fm9FufQNTxCF8VtDpit3Nbk0detaN6kk1fUVgFdQPK5yq/MAk
LfndtEBK8SwiRzvUIxmZ29qzLKRokcjxm1U3fznrNH9lykrn1IWdCu6ZqeHlQ0pZ7jSQkr+N6QLk
jLLw4bkOnudsarzdFm2hZNC0olUoN8vk4pkvjJntvib4JibXKuia0+iQY7kPdUSmqwuExTm3ctLm
ws3kTafIp/t6wUkz3byFNa3umMJkz2OW9ZsVpwGhZIFL3E7kJuEvigdOlKGhEjuKhYHFJkHQgLS2
Is7oWMcBMfMYPEGdijG0T2ivo+pdMba7RQgbceUXWHxORuQiuzKJIWz6PozeuOqW6jvGqL5AGOjy
yXmRQ4PMJTdAVnD5otf4ANgrQQni3EFxb5EHyL02xZBfEzKdEeE6QVZel84Gzfcqye374YfSyU8X
il55P83A7vSEGz2ND60/+A9jRP+C5TtLne1UArW4cN+s0CcpAfk7Pdk4LwWsKsYza9ev46tt3bZE
/W0gDlwMfDJ5MCEjsAubCbP8ZKKcvm4kU1Azdp2YOyaJuwPTkAWMbLw6zc64qJUDAbhTqEDHdHKv
jnZltJ1JH+zuZDWRrBgzgmOAnAdpYwk/4+wEYwF5Ltt6pY4eblsXVEtFXkOWNAC9Ngh71bUQSUqG
OEQbZO+kh9MTI4YC8HrrXtppVcVxjuoi2JN+w8sjByAvkBN5EF6ZM0ewhZaYsx18iWO3c4pmDa1r
HHCLtWOa/MHCMsXPnebmvSvnVfL5SP5s/FhIswxvZOHp4lmiz7mpc4yXUDWQk4N7mWXmuYF7BYoP
Mh/e+mLJJUQrTMkHNceCdgFyfYesL0+SYyszYP0bb+ZzwkKRQ1Fdd/Xsa0FAuAqaTxrd+dmVfuMB
os3xITAgkxeXRZJDE+8ECONVKV5J317J6rIV4I491sU62gmOVRw1edcejex79R7EOV0ly8j1gA0b
l0MP82dE9s2mhu2TZYufK6HeOV5Rg+MclrxPWhniECFt/RomJf5m4OTQFXFUwiGNGRchs3Ddz4zB
K5GUKAaJJne78Necl6RWU4qQDE+XSdBk0hHEA9uE6/IJFRBJXr7X+I/9IkMS1aCNUy+2g+Ic2/QJ
BB9s5xregyjj3N0vyJpuoScydI8rgNY3Fs3sURo01eVRMtJABpb+PxIZaB+uEKOFewlmERfQ5yUh
ArqmkmFBOJJQOuo5+IUKBVoJGzM8hkvEXB7Sah9W17jW4cFnSEGsS1/JeUfpKDhZyaJDWS6LmaWb
MQi9OH86uOy4Ixg+cz0nW6ga6b98dHsCF9sJtHS8+n9NTgpfWiX5b3ogsBZoEP9CjyXbwcMjfvZr
RmUbAsgL5zfnMFL+ZOAh3FMkEv1ZOZ5CUlZBH7xr2wAeXeCbvjnlM6pYRHCAyh8y2u1fNbOqYqe0
Kt7cLniczRxXj7qYxZ1Sppy3iw59MmIWBcYxXhzXP/VyDkB9sA5kJg72IeeIQKv5Sp8+ygO71ZU0
g9VQ5lTVUlCJ1gP1FZS/1TbYL2v6RyhFCAAh2Dfls+rElN8bsZZ/vLUNvH1dY20w/GYObc+W/n39
XS5oCI/16nfzFnUq0dupoSe8eIz+hm2jvKLbOKVskTw0tfupp9J+9l6v+kMdWS/e68Jz/GubxskX
z8TUH+GYhunnVAHk3ipnYECu1CLv64WeYheh9yMmeu5SYp76RCzcsIl4iyNLOF0Xj+v0oXsLgtPG
oXvXknBS7wCVkAzK4Mufd60XZB/N4uK88kswGViN2C/GuzlGb7d152Go7/GWtFS0TYNqZ/EW9+ou
IWHVHc5T4BhRalzUbkVN7ffm4vxzXyYsWPmVgLSu+cXYfIQLrTOsUgtP4pxUL3S+6Rf4PYZrWLGY
aRmVpME2TF0HL2Jao/atdwMxA4jsWglHbquz1hnv1kaZbrvQ9+SvU9hrDrFZhfEuRmKGkXBizAfW
DE/KjMxY90kVcKgbF2/c4Bh+xpvGBFMKA1ZQUDzgkzekx6YdcL92Vd3FMNNhM3WsMfq0YHZWdPh3
+s4ynGxyaRD6WifykIdjw6OpqAbfa91jRqCJXe9xHWcsZHsHu71+El3eewc6r679WBp3JbnL97sx
PpR5MuAjlxke5UHicX6pu8DwwUKWAzqByNjgtmSZHS8XvSJjPMzE5dT3fdRIeVfkI+fj1UuDlmQV
lNrRBM6Ocy6Ae9CF5sha3pjf7KHm8CthQ1p86KxGy0wECqyErTcQarsrdLc2dy7DetRkNRNcMGFR
MoKL6hXu+IkRenX0Gv74a1bhdwKxxqoCoW5nQudSGObUx9Wts/ypr9Bqbmj4e/6j2toMiF1KXgCa
90nfjd5czd9F2goC2JwlIKbBrZpt3AXDlSyaYH114cz5l26qgEM53jKps6ERnjc5JSjxoeRRMGNo
5EK5G/RgmI6W9cEf+h+LN6BUHiIzikiUVFzSDRSgFGwQnRT00ItmpWq2ifHFSn8MUnvnQfiEhCBd
2+zGFg3xLhaOqV7cgsw/vekl4bn3euHiQu41Amy6Z/0gzUsh/KG5p5Baho/Q0v0y2yzTdBc6M65B
HyEu7BLZjn/G0F+zB1zz4q7xjH5D5u3WJ78X0MEkZhCXgUFLnM3iUwlWjWAW1HqNyyYo78e7YjZw
kCubzGhN+ulGBGsBRX03BepYbEBl9Lvk/bJ7wKKyIpKFknMzZoDEkKK6MQR0vphAHf0+RtWdg+KV
pyVeB9ZtJGZWWxRbhKGCasaNFFMGEiCrgPaxare2u59bQZve9MCkidqd0Q6WhK7E53IMTPTlMbb9
bFH+onlBhHOfVUW+PjjT5Na/QIzo/KnBcAlpB0zMihxcV7F6NfRp/Q7Wgv1pB4eSvQ2pTE7o4ZMv
tMHdGVoZqnt0cS4vPe3U3VT3qBjHW6FGrCMTpzcWDr26AtTFV+AivvS2tp+9+WTQFYh9X3ujfMp4
eDGEVRA+HhxDpsNu5tr7HWnk9EchQ5PhgGS4uNFeJIud13RVfOGJJp0Cwt8tn8F232xGKr0LJb0A
JJFhucx83+7WhgyW73p0Bag2YM+OV9116WpOoVm9+u8aRotz4W9Q9Wvu9fMTya+ze+cIN/ykMgzq
ivTmuQC3CZ0Bbcm2K4bI+5zrYF7KI99FmbKIxj4YMlkk4vRXl/kmOVS+Kj5yVqnErJW8fNj2bgD1
VxaWccb6O27G96RIU43FXmhMlKDwKu8QUqFV96yfk+QXL+/qA8NloY92oc9Sd0eHefPtj7UlLhl/
k1Y1GABRFD9jCbDzdlbSARWhEDfWSRkqsRNRxWDPVMmAhtLkedC/Wv6xOpchpzBnKJPn4K1dx/mS
xQUIhp67hXSbosWi3EmY8UCCw9ujVhbyhzYsGD5rjKUXnjCLin76H0fn1RwpDkbRX0QVQYB47dwO
bbud54WyPR5ykAgCfv0e9nWnZmu6G6Qv3HuuxJnltgGNIInqAspvAoT4Gx+WL06hzMmoTyHbt+8l
m5OWxCl+dcz8s4PQTIEYPLioxN994uIvSBmICoR11ZkDSWNuj8gibidGIWHVM6KS4g1EZEBkWzla
3isafdEcDcIj51ysBCDKKTKMroGPn2cw/VieSuDn6T73nRbfJ+K4W5O2SUSUEi6Lvefg/KN0seKz
3U54jLolL755yfUfg80dmmxgex/sj8ilm6EiRsc0cAltZovWftRh7BBhO3bJ26Kq4RHMFJPrBrcD
8jaCpXF4NGKsv6nKIvNbWB73S+sTi7lLBp1NN5hLqmsdDfJfCn7EkMnuGokYVkLGytO+LrZIw6fl
LZyEe+5mvJJby2Nrue2ZyLascLiKjixUY6TA9QAlJat98dxIPRe4rSBSaadcK6bWqTwWF2ukOprz
fGJcSMzoWfYjspqqHavqkPVToHeGyowoSIjsJAojNCbvd2pZG6dR0iCR0RmzS/CUiBmpzRxNQsng
HgZiyq194fv+vVtYA5qPxcsfuF7YxI+R68KS16HP4r6ZAhVuM4vT6UCKyiSP8RSubHDg2nn/Hhcr
bajUMtHodmyMmF1iuq/CycCuSQBCGH5JQxjxH3TMTV2veqkR5vCeU8iJjcGoAjUWe7TbXc0QIQfY
oLVf3PsRK/G/JQMVvtVGWMW2mpnlQEQgC6eC6pY8O66Hs4pnfn5js0cFDQOQbpw5RAefNHMaJLyh
sX67XGW3omqi4qZZkjY9WUFS39cFwdmY/tQ4upspWzyyuwVTnd2IoexzwiGX3GQBRL43Kof8drB1
na8W2qi5NyRH2D+z75I8hU83BrljufqDxwYud4JJQW2ZH/vgjYI8efMczDVHVbkoLc+Avavpc8Qb
gHx18qPyODA5u0IIlH9HZHzo8MfKEZ8m7ofpnpgfojzRxwJshsXfEALWY8LfyNRt2TQ69Q8uC3lP
VC4CBg+Xx3NoXPKH0UwI+0FaDL3U2Vnshf0mAJbhUjt+T26MrSvn0V+mzDv63EYRUnBLFLo9DGNR
GoUIndSEAXgYAkIq+NqX9nwbUfmFIMmcUIwbiNCFRbPCCp91obLlX1xRUvCPIP/5hB5nDIk7Rpq7
qbKO8QN+RgMOx+5m7NKZ0wGyr+cAipSgW8JxV+F2ofKc7qKWZO6DMLa8gSwRf48hSM3dUDpe+0Ed
OeZk2nNWfLlAMt7AmAzEgiT1b6hHc6zF5L1hyQh/U25koi4cOgI84iRzEXR+idAWmJ2rYOFhTJma
f/TX43ya7BxcX0sAyBuabA59DHXcxiq22YSEymVKk5rAj2/BBC9/UKUsX9gyvT9gjfkwrmStwwQP
S90hREK0RulgussIc1lOy0DJsMVPgnUpohT8ICLaWfjmo2g6kcQxrE5BmvMH5sZ58Ih6qraRuVBx
qXs/c4PlDlqhNe9wC4b4yYlQgf3nrNwtXdMl8W6HgAE1uqrqW7WB6c4tgCbYBqGXl7cxPCsLIDOx
KFff5m/lmxhVJsNgtPYcnyAjnHsArgW2wlGH16XtSdlApp+RYD3ga+NtIBE54wp99Vrb+osR3vFO
IXwy+2lK+5jbGzUBoSn40pqd9qoqv6zq9lfeEvJkuryct2BwcpdV7FycXEcVIKuLmHiuH7wsiD/7
2BWngVgUFqS5mO6CKO/EOSeUEyYbNT80eyxHpKtkEWv75s0q84pGLKNrJssWQ/zeGyvCdsQwuj3c
tdS0fybt6nDnKadfjixui/lGMtdi9w5xuf6Ljjjii8h5v5vPKgAkeMRX4JnDGg40v/mFNfbbvFjZ
n8AtSBNhraXi6OrlvOdUriLAM4a9H8iSBGOgi5a02k2OVmVjNxbZuUlCOXUTRFWnAPGiOY8P63UO
DKYkScsV/apu9Rz3pWZdlrIFnbt66xG07m4XAjrH55JKPj3A0bKvTQJ6c2OvvzKDzarPjth7iogR
R8OJWia9QUlkKvvOtmV1InaSrApapEWdAPcgFMgp7T/zOcTMEHHSnkZUrnxe5GePAGmC+Bv2WIZ3
JgkUJU+syQNkvTTfs78guSJOfQv25ehD6pIcua/GnRHdDcJhXzoFnobU2Fvz3nY95T2m87hw2+Dk
RwyEfvqlT90ZJ+KSqfvR5nqO3NZEh1Q4TKZYyNYLSt9SkHeL5kNf6Sc0Jl58RL+yUp66JWPAkFUw
ZcMd730Vosu12xeEGQR/o+egf9FWYWKAhPOQ7ofG9x9y9oQL/EwMo5lWy3fD+57QXQ1wjRnL+w6u
TRZ9gFBg2sZQE3C+ElUQnvDcsAMHJANzT9H+IbnyIjc/epw69bmjCxv3GtJyPRxYnmTunt/Vweye
GsluqRy8Za+Y70TdTjdsWoIjqo6e89HOQFI6V7fI6fKU9i3r2DferI++2/EtuBm7BB7FBH1Ibs32
6yB8U9JsWSgRWpuZ087Osjj8neC7xKRAkdqB0EwBzqvhYKOxMlPHK8ZktbwiXJznS95ir+JZBmPb
DGPLZUpSwj3L0IGB6MDpdgSQ4H+x5HARwtJX90dVg5w/I5lEYZUVEBW2Pk6Nl9UIlnI/WwqbRD12
97lFgUu248xux5rcntlw0lM19qWL2I+QgwSnEHqG/sZYXBg7TDAcneSt1clNQP4tsPpOJg9M1WEA
GXw6Zh9KsUyvY96TmULZkIKnS0il/JCFXd5HCRwDEplxzmDYRgree2LLsJTjPLaU/BYISiDiKTS8
u455OSOGOh2elqQj4YTJg7wheYP0xbaIk1unsGT0puxhOJVkgBSbQI5II0gCm1GTMZZftQFGL8Ku
jzA7XXPH9jUNr8CPIPgypZeXyrEJqmrwpv0upFz2OwSURmzt1aZwCqp0gmnkR3ThFtJVg67KE6c2
naG4Dj5pAxRAtZQH6pfBPLSkIu1LGvRwnwDi8O46GWm11wSZiM04gCM4FLlLxTWSp5afJ7BovyqZ
UNhhRwS0SS7gP72QH3dKgxCsN8QWElVOLJ+y5axGA5AwyynYeZMFwepgsnRy7NncsNINFVf0pUVP
Enr8Gl07noqi6/50+dT7KJrIe15TvsE5cG/rocvaO7yzSo6ngDS+7qaw3dJBx8N1+uGoFvdBZWAO
IclSFT+NcSc2mwrP4hahOwBHTRvzpcK2GFEczGoeEWaCd/mM7bI5ghOr7DeBGLy4wu+I9WUChLVw
7lNbmAnmYrAGpWYxNjuX1TOzxQXSAno1PMMbxaAtfw6qEPVBSK62ZHGfUhHn1O74lIqkCy54JsgB
YgOwMloWwoXmbeN2bBmKYuxW30pVkGmXFQwUncgPnuaM3IFTmErOrE1QMjsnya4n6gaVLsc/m/Fy
ZjUb70Upa9oonkoR5wc3JeQSPssAbvhaVLYTrQAWq5uuERJ9ZBbKb6t+UxBhOScHGoxSqN0yN9Ef
3yqLdKcca+leW5Lbil2JIvmC5Wx6zqw4Nxv8rgx6Jrp4ue0gF9/XDCSvlaZQZjfZmRtPeqg0fYz7
18RKMroZQ0j7gdDM/Bwimp6PLaRa8WnRredktKD+ybejlSfg/ZashEvZjd3yuQiDEHfLy10C0rVd
06KehUP23WdDteZfRSZQF4/xFvchA1A07NIvyph1KZLSud9UcYuexQ4zeGwiZUR8GULkJbcSihwb
wSpGH7njrvPFgYxuS5JmQTx5c+EAjAWizsRn/4iRHrDWVnMsCfLFwwSyDGAqaKA7+rdmcDcuC0fI
7ejYsvJHeqjQOC05l9Hhk7UFQK0guhFJInVAat1ZanLn+6FO/PYvw8CJ6U3s2AHm9cbNnGMN/giV
XomhHYM85OdF9nvk90Xy1TgycvdiSqfk1gW1MpBs6UxpvHxMXFd/U9RwE2VUZ5dPhLvgR9i1KEQm
it2udC55Fq3eKZrfN13h07uyd/TER+v1FhAPV4xOdtfYi/b30wTOZY9cuBh+BT2EiFmqprAx9Mjl
61/Y2/oVWsYmhmNLpeOlD5J4dAdFU5ZrzHblPOoLbs6x2HMOlvUDgCiBlhDEXXKX+Ug3HrVDg/0d
Tx3cp73TiSlmeYysM8Urz5Im+PEpJ9xV+huXHx43Gx6PgSnWTWTDXP6YseYhga+61s7YuzXsioxh
tdfuXEzb0Z4iH/YN/0dww1/RNCxB8iKwN7BUZMWShceG1fL43QnpaJy5aWsdTKMD5yhVT828gAVM
IRGFZGzsOhRhEeFXMjY2pumKEmvrWmSosOdOw+YOFXiUEK6WLYKFC6qWMTl3jvZtuF0qMPN3Q2xw
eBxFwIoUIi/O5M8ip25GeOmmyW4UTTsjrjRRdTcVym3ITU/poMcYBsi3Y3w4NoZRVI/wgUsgfoD5
we2AZ89hlRWlNtTduh2xn3YZKMtwbIG6AGaWrXtc8kVPFxi0oWDiBiEHwY89Ra8TI49y31XRHB4H
PDbdoUWbnU/byu8rEu8h3djPZAeRrMlwytVn22s7coUzUZSceVh6PAAmTTwyeAY1aYUkh0/0Zpgp
FjcDJIgYCE1+RH0DDRcewwGqoKqLUwXkQTQYMDgMSU8bQ4e3luig3N7M7Mbbz6Lv++AlUAhlyVvS
AbFEJiT1ctvkJvU6rOR0tOyPmYRF7S7MsZbwH9lWfNfDXNRb3Had2UxJbIvPQqY6T295b0IPW3SB
Lr/BSwAyf0NcCKc0I2GbDL/E1jHUsgBE3EbmKoCCqQV5DazDJgBP8IrwFtAxt3wYzcX9MTH78O7Y
VxT2b1CjrEeKO1ngixFLC0mYRME0FGoxaeaBjWwebGMoTl6bDB4Sw5mVwk0VMGk9GSGz1e1oe5zq
RIWQeYV5Bg1ez8x/6yPl+FNSx41/0Tcw9iPCyJUDaSgKSoqA0NJx5RljXXtCMOiqhOGhF44KggD/
N3v1+xD0uHiUHgSdAaYuQCecoE06XAfKLxXdMM3uAMVtcX1m4Hdq7L5ldgkhBpn8ApywMfLQAFlT
ao/v161ALNZ2aMst2Hx80jPZBwb1usyX8VDUeVh+xtQB463kyeuPptZkU1RJlBnW6HUXncbJ6c2x
tR0S+KxOgCtibIHR1TjzTLrSShk9M+7vR2TAKTpO3VUueDAjJYnqCbSvfTUE07mkt0INypdU7Sr0
aiySUSswMMvL7IpSVjHn98eCZCNF27Cd8UG0u7qm5t9ZJuopjZhf0K2lNel0KKfdTefNfXpiYOPP
p5DNn71jpWW/uDxA0ckmVPmbU54hY5UH4q7xekJsXb28q9J2h71dFbXBFt7h3hKYRZgp+TEqAtwG
zEXbKR3PRETFv13jEafc+rHsfpGH+P4XrY3T8pOggNsGyFj8E+HKyjyhniP2Zpg86ApN3lXhgbke
DORCdda2IVqNdZ83WiPLPE6kbtfi6TMYTRYpvgtpmlu0ITlAvWKhi3Ko2imISn/C5JG4mNkkSFIM
46rIbrtON9Et0IWxwc1comNLCLF396ymKNXCJCGyJMwzHqzQanLUm83kLxyKkBuR8sr0w+qbbDlV
IBs7nm2njm85BZBJ9aPsf1K2ji92aU+sfHGcoZR3GurhWiD/YDZFncBQnIZtIwvZ+JsJuxxQiTng
HbBAnhKvFAXRHwdIgP84exQie6qbAAEKDUp6Q7pMOD4gFc+zcxf5vX0bTuXs70mGSF+7UUiJ+pce
8B5+uXrLJeLKr6BOmMrVPjitXeyzFzi0hWP9SaRf/vY4ymt+Dad7HaxlxlJF5l+1NSi9voHFYPEn
h5cVQhuv+ZtjYKsrluTKPS8kt/2USdA2oJwgjKPna5eMxMDEuKz5cnPbQd/87Uc0YNBIo2h5Ijcr
fWggPs3HuKp8tWXDu4bXNHbY7EPSnAmZ0WF9QmWcip3TNpFiBorI8al32TUdek0s1cPSM9l/ZltF
CgffT9pw3BKPtGFh4B9pkaDlpV3xBkLB++c3WX5CUg3mHuNW9iLUkKibPPBAX5CzAxc9kJZ9mZMR
5y/RotV1tMXYHKpgdiQJS5EgSg/UrdqIIOueVT0VDKc5jA454ub6KLMmeZCC1fZp9Jh2EbtTRthS
R6Ii91anAuBRIo3tjRcygH5I68oEoMYHgbmh6yUDmSS3toGTYUEgA0CEZ2Ys0zm0HJzegwkFbUKd
YO4hA1pd4PISt2MFIY5TB/EQIbVYY4ihiALrWOuYVIwCpUDB9Floonp0xh6aYFHrsZETUEK4Nrm3
QZSWoMrE6bSe1pjaDirgNf6KE4xsuzC2/Cu6I6D1Q22SJ1XZ+V9h5fZdzZicQdz/kC4r8pHtF8uy
Hoh47xElVnMPg73PGaWB463vfDAV6MP6zl510lMckYEEzqxYoYX9LayBELlZt3DbBEVlfhyHGjgk
yQDKRthk55EognXOhPsPKeAoyOaylqrf2UGr5lu07Ul7hzgNS8SUp59UfXNAiFebvAx4Pfwb46ck
XuFsKN5rq2+/c8Lj/+ZQNp2bNcn5xdJILrdsGesbxUfKdilWcsY1DnkbL43TRW8J5+jVn4q2RP/F
4Wujwdf2SwVStz2TxjMe2PvxLcs4JIjQa32zDRGfdxQ3gGMn4M/xN2MrDzkHlLLyaPu5555sJbOf
xbaXv5LlEomLw5IfIwi2uPKs0pYnSr2ZNWXEpyeh2k6wqvLqRDS5tgl3FeIPor0Sv7vrAQkKtuM8
KcxNGh9ypyiYmZHAtNyYYQzhbyG0v0dq1SdnfkEPaLOD9nlX237BoqON6Ogmq4iBdPdl59z2eBiz
zeBN+Kq4eevLrDMzYk8wDlQi16l33gJd525ZtHobZDF84HMEpxNZsij2YUIduR16Z+0Qs6T9oxgG
wTzJGLJ91tbY/dWLjfE+6g1hSIhF8kDelm4djN847xjPAh8OvhMz81IOrlDThuWe/Uvs6fzLprUe
7tQSI8fcBHWc/DhIeAo4dUvnnWRG0vemAbjDaYoa3j0gI5f1/aCkXx862jpv64XK18+iilmEE2sX
HZAHDmR8EOW6vrS6fzEJFJY9a9QVJYiIgoAk6nYS1OC/0O3mderhOELotjW9wDCRpKn7GbAO9u86
0sCmlxr3NFAbL62I7UW0hNnZGsH6eLHlnOUQlcS5FJqyOOhjv75FVkZGKMCJ5ie3FqbRGYX9s2xE
8YGTLPmO4eCZfT1zd6PmiOhM+zHE2Z4J/RC3VInbJB2hpje9Tj5Ba2M/AtsUsJprYsUwKGGJh+jR
B+yDrnHY+aFHFhZBVWW1LQQufwLuwzWUUFjiiviHhWOQEcQ8Ec8tHysn8P4CDBgBnQvtfZUpepIT
dgs6Yq9B7EPY1xzuA+KM6gcP20jB/Z3ZxcWxMepdTKb9lYIK/wATlcRdvit9uZyhrk8gCqsJZKJd
Ra23yyYHv0trik5QzasBNCb6wv6kxmYCbAZNwzk6EQpB/lUV4UU9KJJdiq3Y3uDukMOT0bQ8G6mx
qt40nZ+f6oEu4XZWqQIQrpkAbBYaIH+fWkMeHji75zMthUAMTJRrYF2MwIYRnuyYpmePwdQb3xmL
pvZD1bJH+IetBp/2fghbYKOHETF1ltyz/CNE+siiwev6fR7iKaX/cEc/53sukmdrsv0MGFMUD/qu
HnzvlUM8DPd+mubddg7L5LPDMdH9XWb81WLPLLd3toHBu01gt/CqL5WWwe3QYx/AXoKUoCIECo3x
rpjFoO4R4s3dYTBzg6AQSYw17XwqsZin3bVwQaqY0d2VHS+OCB9WrtoUc+lGMBpCV78HcF6bIy7c
trnMOEMtbJMxvOctCK46fST5K3OZfC8MbVDdzIiHWZxCdcBfTiIO1LGg3BaWWMyt4WDMTgsHNDov
YgMTPMiIjM7oR3qaSRGOa9BAEHFoYHkrt4tvT6/pEmmB27er9AFZkVPtHRSJVz/BZLYLK/KDGKdY
5WtOQoB7H7cBxSsDCeSmTPa1eGUqN/xGvMDUytIfiQScAq5lvD+BzTaQ4NotT816/IeNqo5B64/h
qXUYLbPVAmFzYrnjJn+J90IMCa5QBIemTRF6hxh80xMJOrPH4lxou77106Ef/nLBu9k9UAi+rxzD
3grRacSzu9brV5QQSfwMZWrdKM6LAE5QzjzWh9Uxnh7MAuqLOy6R7kn4CaJLqtjhPZzTOTsmCab/
jeomTGV05EjW6eVtBiupQ/MSUDJCpglKWW1zSc27rVEoOVefpp7dQkWUev6QSgyq3AAgpIoFsjNF
EdRH4A1S+hIwUTs/UvW45AJIqFD3wB393w5Ax3zHGEN2L6NjE/rGTFwhIAqt8FwVQJKeTEbp+9Hi
mAhOXsJwCAlVbbCep8u4mRPfGt7T1JfNTWMQ1G6ZrLY28VZKRw9eM3X2nkGlzd1APGXzz3VYCR6Q
r/kwTtM6ZQTqwfF8Rt8+lucxNYzMmMdESJ8SpJ3iyUOA+jngB/PuNanF/cGJKTBgKLjYfeaCn+sw
kty+0iL0ZNQWc19KgrbWiE5+mJDg+yYlQNwhBpwcYPFEGSBLteI2fWkrOX9RV8zjk4oIcCaiyDj+
EQWci2XIaoWsNmjN6/Y+SeouvyWtIcwvbcPyZxcBMGRljdejZrgDtNvDsIkNEAC/60FXZQAu4TCh
x2pVRFQAbrXurkH50uunqfLj/GUoxgx9Pz8Lh9acs4znmoli6zELnFDrFzoNQ/Ro4iQVGyhr6Qmi
UCLug/cWg8oExGLAs86fSC9672U0d3/ziDb6hBFq8E+j9J3snSvPsR6ZmJv4KpJcdSfKGJIFzRR6
eMY9hyul8jtRP05os9P9uvNxTraP520fZCi36KlZZ7NrsskgiQV287jyKU4pczpiZiFdWBrRkTgw
mzZU2C5hRvKmTTDc7AM/66ofgARwLaY0zD6UMMl5EthYGCi55GIhGhlf3YBJB6I5ZaazM+Z4wkRi
gp+YvPVuqxlMkz5UWFyiYTS6F0bhRJEUOc/qbr3BgnXqGrxHLmghBt5wolgANmBpkAkB36w7R5+W
0R5WWpXCUGVHyD1Z2cxFC1RAgiLVtVxu4hArEzOvCWakGqWtAAQa8ng65kLJtugRqOhSTn+sOiuf
5jRKU4xTqY9iEyk25GaYeO9Ty/2IJVInr3YK84XpvLHuLUwOOJU6XqgtgjyqeURrYlwjeLM39Nb9
v8y0qJEsJPhslNvM569AyGCgbmUgyykA/2K8xoLsoyaO2SHj9dv58YAVEvk30uTaLPK9CIq82Snk
9h/o+lnuZcFkyJnFZ/iJpsYlMIgslXPgE1+3HxmMv/XLuuPp3Gq+aB7Se5iGDDbLopHDO1jR8mtZ
3G5FqpnY2qbh4D2BCjJX48b9J5mV9T+3E8V3TN7sjeuaAYhjizB/M3GZY3NDWvTFcBTllZ6Vbvca
DoO1j6oy/4iGGgSeg/75M8On9myhjU+RNyM/2Rksi5cqJTBrE+kG/RUQN/3TFVQr7Nnd4gkrrfcW
2Z77r8iy/9OahiHcLrLSqLOHQNmQL52CaEDUx2zvktrZBY7LuTghPS12bJGrW4kyE/IRMcdqg4IR
prIBV1pz6Cn8i7NQpBdhj2SRkceca6SisDiqZIBJyBU55+2Sz9goVIp4bSM7m46Abs8qcfSJ5p8W
bRdsSdPUv9RZTbZ3TR1mFDA11M68dsPbHtGhjZNKsAmXTctnVYTbZLQVYVTeBF7ZYyzivBoIi0K4
Km00KugV83g8chhUv2ZU4tsynLcrELyyboY2UD8hK74IDV9Vk/waMZDfJxbkq/2wCHXpPUc+c+ck
wYkkPuIbZnSzwDBqvqfNwLlK92ZloT5rRqDg/cakfNaqI5TS5b4m0bdhabt3WLn8E91gvRgUwadF
te4DTOWVrgOWqWNnVqQITrjatybK3eqYxQkmtDkt5a0ul+i1hoIxbAc4DqgbmwbbSOZSpKACwd4b
sRF8tBDNqLOppHsdxz59UrHDXZgIArSADiTTxenGGjAHUnJvkwInu8XUt3zbI9X5NvXIut4EE104
G1YHR60Yp+nN2DOcTJpR9p7srDXqbK9mJpxG1dlH7DRuB+33T6zV1EuezM19XhOPtUEzw+DM78Lu
qYT6yJgmCad/TpGjHWETFhy9oi+bQ2+TT36wLBLot+jOCbCUalr+YJ9Sz1KPCSISe/UG96NTVwfq
JhLNee+bcWtblFP72s8WszWZBG+FmM7eMOMrHvPCTr+xPYXMiEzjZzs8jPk1orENqRrj6mvwrPAn
yvsx3/EkkJHV0pJdI2g//DMcfDx7lgjqNlptCtslqSwmbUtbvOpoRqdSWca/S1qndg8RlZPahF3O
AZpoBknEBnGubiLgZB96mkLMxwG/P1VDzKPBhYZAiLMBNvvQZs4jWYicUwC5nK+EPREPVTOIYzf3
5Yc/uOUH4Jb6s+89hJWOPYs7Fg75S1wHsKD7mnH9eazy6lhO0P52E3vtT2Q4dEhxqJDymwURFLVD
Ttkbug3kTRe1eXqC8sByvMPeOp5FTfssYwTf4J1m9lyalxE8U9tSDhBsg8jKCW1oxvSO5EkWS/hD
lrs2YMx8/VHRbT57gUXoMgYQiR1IeU8zbqFpb+HE+lOm6fhgJCY9ymvXp2gbK7GsQiymYCDlylfL
Rum1wTpqo4lMksjsmPZ0+d5GBISQs2MOvOmGaMWvs21hmtOEzpvk/WWhHtQF6HFDs7tJdDL0W4ZD
Y8teHCXAHuEEvGdyjYt3n+Ave7MUhljzQncSrNyYkgyhupgWLAEbJg4VR+VFhktyizCmnXbw7/Pk
M+9S71+G1CnYoOHqGK+XPSaMKm2+MlANt3ZmVvi/caAT03UkkmCVuX6H++vMDwxrNfQPFFv36TS5
1dnJJ0gmQDsqUEWuguyZ07g0p1rnq/ASBgXcJ6XtZG+BXh5vQVWyTBQahSfDCse/jKqyfgfE2Ed/
/afDa00M1jkSTX+CuXJQvw+rgN0b/VXyWmiYhFHequdiqsLvSHeGW5QzEJ8qLJD9bLsCqhKj0Dsx
CDCbNGigeiTQtPJI6iHcOO5JZTbadauJ6AMAcshDsRHC0VHlkcTiBoeQSuL05LcNpBFpqN73Kfwx
n0PdN/88EoySvUMr1LPF7qzVlNB2Z6yczgeAdXa4U8BNtM2YV7PPtcCgAyMdw5qBh+3HG240ViPA
vtg+DJmMrkjVuLqxrSX37IRZY9n2SG9nO6Z+LwnHzaHrN/EbQn1snXFivGPbs7jkx8FP7pBLuGZm
TnL1V9f0bm5bfeqyqtNbCgjxwO+vUIW3efqNBbl5rWTF+LmNRVLdJBA2GMxbNhOCjFVSd9CjbJ5j
EnIon4vEvxe4nMDvTIH5TJKeW5odh9C71HGTcD8G5NhvbLdq0fUwsd4ZNl1yM+Y4JBHqd/rBo/HF
m+9b6ps3nTyMIIibfxOuH/JkkVggVBVD/iUjHNTeQCd5qO0UDhTOvP4pIm6IUWPe1GcE7O3I/Ckk
dmwtOhl2hJP7XgKZZx/Crnj1MhNDA65S1ucySdfxf1egFxwwCZNXwP6V20ilqG09b+IpJWCmvkwA
t38SOEWE3SwqU9u0L5K3DjnpxItb9xfZVJPFEoOXdeMWA+6V0tM9CQdR/MsDzjgH0nDNcD23nzkZ
q+dkqXW98/tu/uNgvXhi4dD7W8brCtQ3PKxLvPTrE0Nm3XsYzuZMUq2wt0sX2SuPKgae4SRjkQAm
mZYPB6nzPW5AjBX2AEiDr89m7Bb6Y4tOn7BpA1U0hfHIl0G3P08O7C6bxSpFS2H5za6MLO/eoQAj
qyWr5C3p31iV+DndZudpj9XhPHkUYz0Bk/bWMtplh011ghXIWSKz14UV6D0ibb59jqHwrRQZM9sU
cQ9zD9V6J55/PlpbOeo9cCXtWzWNzDF6BM9Pc7VapShu5a4Gr5+vgx5ssYqSFt9QKWjLBkwDJ43r
hsCWbBxfCTWsn2m8x+8pzQtsRR0xORajhnZbM7OsNimR4vY2WSrn6PaEHVKvruZd7dXFG5J1/dZB
3su5HFcnQ2bNbKwjYN7wGHICvbwxC/9xqMhwh/ckl3tT9uYrhYr1vrTsXzeBxxR3T1xcFpyUxFh2
TKhZHzo50HqhDs/Rfpkye/ME7gVQnATT36SdVV/RFaZodTDI49OK6+kzbam1tmnNpHIHq9E5c3LR
0HeIUMqdhVzAnLASJBfMXGy1PCYfUBkzrh2SySo/3+I1DCI8+FnCHcCqG0h60pjvqmTjc8AZ1e0d
ogPYEirENow7tbZ2bPHH9Mp8OaHcahtrN+GEtC/9lDvTLqpLdGazZE177kkYfcHP250ABtqsBxfk
jqxrWbGywnbzYZ8PSwx6gUfC20Hi8T4Hq4cbqUmg7M+pxMx+WB8Xn6+Xt2jPNhvmBg0otEp0g5pM
LisM1MHC9kwDRRz4DEuQ1PGpUZRXpRSwIaQg3ACRErmvbFY7GwRi1JijdIwathSfXB3YlNU1JKss
OSgnmP502bQSX7SLYZiVq0DBgNyD2K5+aL6YtQqwBS42lI2F3Pg1B2gDJcYhQ2+jasSXO1EUsHhs
O0McoiFqg6nLGuerb4FMbznC3YcF3hAyGd+QHTWi2SKItRczy/xoxcp2aWGWszPlWXeoq6B8l/Oc
+psWyhYCDOqF8tR3bUSKNE6++EhWF20I00NQpZrW5l8+5Hgg3R4117mywg5aIaUMs0dhRHxKGJVg
bZ/Iv4Y3VN4v8ygsrpdkrF+CkPiTHbaJOLrknM9/htSk7IoaJZ2dqmND+0qe7zeDAVgjw9S1DJXY
5XlPsGFavcNvmT9mhfYMsgb+cIdheeG9wEpC5rakyNl5vpV+LKJC9Z1kXvJYjrXX70l3EscxtMlU
mvxiuKfem7KjS0uZbQQXkc3bP0DT6azC+QHwlH85A6yXrW6tWr/AaZdPlT2wWTSLq+2jP6AMRbes
ae7YIWTwuyFQMeNx/yPtvHrkZrIz/FcWe23CLJLFYNi+6DA9UZogqSndEIrMOfPX+6EWhqcpohsj
L7C7wKcPOl2sdOqcN5TRV2in2U/I5SLfJqoHZwPrSTHtFcMMFBhdsDs41kOFmgrvFJT2SO4CXC+7
HRdmRSaDspfbxTZCfVXbmF8Nc7IruDG6AIjpB7M7tdl2114rDYCQWNhlVzYZ70+dAqS/i8CRk2BC
a3mELsSFK3PadpCwmp82JZqKkoRmIaYEK847dCqse2QpZPoJxBCtu6JujD0FFRAhVPR4yCUoLXyg
3lbclxTl4FglVdZ/SBE0tDYAcui2gM3BVRkYs0ZZMrKiWa4f61E/leF1rcrUYhWnI6L3lFvbHxPI
qmhfV0AsdgK8hhtzuv/IOI5eRiRow20mzWlv8+REHz/35Se9jbI7tcbJZGfkOl10XeZfUksHRoOG
VPGIsFnwftJtA6JBm4y/qNIOP1XoLJ9JJ4tbm3prtCuQ+EO1ymjSfYLa6KeACX6mSQVSKG4p7YdB
jnB96WQGmPJ0rrQ5RVsPNHFSbKcg88Tv2GFoGpHrdn2B5DvWzu0Pki9qqGzKIkqeAM0EJhhVO+80
ShEczzsRjC2HiKrJznlx4KJlV03QmdZGE2MfQ7epVMvrNqlNH7rdTmIYm/sw1nL6ywCt6i/4APCZ
rJgeMwXuOlT1Gx+d/pbWTT6WII8oK9NnzyaNitdWKCkd4JD1OdtoNHp4aLALHOh1jyo7pRS+Exvc
emBhb2aZDh3X9xL5kCZ29OFRAzYDl0JygpWPnmZpNG/QFjDxX4vMpPU/aaZQU3vbMucwQMtIIvyP
RhYyli8RptCI5PeF1d5hXecYV0Y7RvJgYmiYfYfTqlnoRWhF3aPBWOTmHmEHRBJvdQdlVvJ/X7SI
zgeJMGHxUvQcmofAbq06u7YdPJfMO/j6NCD2YWCHfJBBL1Dc2dcx7AhjjxThgIxKgG/dRqW+r86v
B174cPoGUjVHmR4TdPrTA5BvWndIeHJIpkbDhc8NVVu3Ef6BynYQWY7rBGAnDFchWs1aYD1C7RHu
4xOCOTgDb4MAyjqSCxrHD+yf4Bg5KIxtogpcKplFmAk4tKbUeZ+T6+0MLEvfSaD1+N1XQEWSmvNp
A/9a+VJRcPtlGkb1iVpuVW8jpAZIqFKMWrZN6MkjTW0cfNpcE2DwJKbnuzCHQLNTfTvRt11nVr9m
yDAeAL0RzbInlYSHD5Qdr/NYR3IUAXKD59gw/rJNiNYYYacDHSFg/WQ+UBriPTws9RpIoSYpQRTV
Q9Eqctyg9u18s5J+vELpneo8lhoNyKO2oYpmGTqouL5tws8DEP0vPkZ54X7I9Iy6E481HMfoi8lr
fge9d5tHw3QNYYosH4FgkrJiKJFw9yfZGvyvYj8YaYHwN+86CxDQ1MA4HEyy1S0KoF61R/EIg/hc
4ioSdpnjUlkHvgIVNjVvTVr4QCrrGACk06TKs2oa1GekHpW/Aoqw4zadpGzv7KjSXsj5QG75Donx
ZlJxDt33BpiXjZQIKxmqqkc3eJ/AJykyGipbyI+gj0LNxsNdNxSrvG3mJbKLoM0oB7UfphAFKQF4
1/Miy99iYBYh+SEm+6PJi5ZmKjgKDe+8ToMIBvYTL5Eyxk29H8GHDbSxyOE0ij5FAQGc4wH/Mx7B
ALxRI8gwDmmDyjav6yprbiOv9s1d2Gl9t7WlRzEC+RX+bXR15CbKcu8bSKL66IAKJUmFZPFTilL/
gUBYxzIxR1Z2oTWIxQ/o1m7CBvHSHdQ24+ioVH+vMqrUTwDGqC8xtvi6BWP/hMTS8E1mevGgmRja
XoX0cLw9VjWGs68xYePG1GdpI72ib70zNIjHW1kywfgzmFWyxVWDqhparo66QWkLzQK780aapVH0
I0syvFmzOlPeIeqUoP1mqdVtFmfoK1umXR7SEAPHGwfK/Z3aVLFrBRzIeIQiJLhD7wAMIuhm8Eui
MQ1r401hegTjIeD5Icb1LQjj8XuPgjHva9Am9UaOfhhuKAzz9uE5jOgsn4Obv6Ym+tEMtP6zNjX5
oyeZKOqLGYWITEG3HgsxHbncsVe/RqnMaNO34XMs5gprmOpjh8i6zXoz8JyDfjdQteG1B4mA5BVC
gOX30Vc1R7RVxGEHZ0FByAHe0xQenVFY5i4AS+hcFTSoiw0JAZ0CRJUlJD3BZY3AeR8gFIHBFsxf
6HM4t1n9dx5/IzbJ5dDcMY/QhiLhhfOri2rcpuUoQsyy0KQ9aypYn6VjzLTkKUWNhrdXBhwOP4r3
PLEGXuxKKNtrKpNVuW1NIR+R8Rm+wl+svka8WL7Ty/VbHnzT4CZwi5/pfzYust3Vy4BGOSpDgUBe
R+gmI0YEkg/xbzDfQF+S6e9L9EmL61K1AoQ1KqfDg6staATdhuD6sacy4RFo+3/+49//+z+/D//h
/8wf82Skzf6PrE0f8zBr6v/6p/HPf9BVmP/pzY//+qelS1U1pOGAqrQoeIJB5c+/f30OM59/Wfxb
oIZBXdU0mgs9bR46pPALL+gezwexToNIHgiqYzi20Azp6KZpnwaZ7FDaiEXEbp2r4yOnEY6dSuk/
VZ5tbPVxAr+PLkxwOB91/ltfDe1fUU0d5xadFpTQF1F5und2i2yp61hW85TIyHzR9UxR9niDhTC6
RkB7dmKqB3JHmNTng5trwS0dZWbNYlaMxXcFVEIBAjSpG9XVeD/zy+wn0irvHuVWL7spqqqHynQ+
5upntjWeMyjNW7o1/6ZXcylSfH7NRk1cPLSgSk/U/37QUg0/dxPEtDEQ/VXWC+xvzodd+c5CJSTO
06rjYM9+GrYDaFbIMoxdsxyeU4/CcmfHoHTI+OjgD7xJj7GYYUjAaRNnez74Yv3Ok0xwm6amDVFP
6OI0+KiNtBmzOnYTrSQRzWG43ALBTtrr83FWvq1QDRNuiKUxUNM5jWNWPDcJwyAVPG4UJeBc50Ki
sNJ3zacehcdDhuXC5/NRJX/rYgkLIJ8ka6ZlGDAxTqPadJsHL7Mil0U+y45CyhyxDigiYId5UwQP
58Otfky2C0vWgJthzT/n1QKC5IBBj1LELsghup8iksdAD9C+Oh9mZW8I1VFNkOa2aVpyuWDEVA8o
WiSulw/wPfHTqTBUp3dmcd2AnyoDzbs6H3Jt+oTK8gStD+JWzn/+amQ43usSa9XYDXtDC597Oyab
U4g07v2+MPIvdumrHQqePI5vz4de+6i4LLFBOGItkBOnof0aJXqEsRltMVKnj5DdLZG69bu/WKGv
4yxWqN3Fky1CCUMEwB0E79J/AfJW7vE/g2oQhOjr5n747S8GR7FLM5FY1rhBTgcnCnuiWqwnruXk
Tfc+jkutezKBMu3+Jo7umCBWbb7j4iPCwLPSAeKvO/D8Qvi7Vif/Oa/AP15YKKuzZQq6G7aOUNpy
QPTmARW1WeoCQJ5N7+Xg7xE0xX7x/IBWF6SjqTRCVWHZ2mK2kkR6lNuCzDVhUX0kgQjEXld1Bx2+
qLZ44Um9FqDoIrLV85HXdh9kmv+NrKunU8YZBh8DTJyLeLj6XlgJ2oocPQLSCcLA3+qGOtf5iGtj
1VQN8R7Q6xrb4DQiglYRHpJ15kYtoF6PlOOhqYb0SUXYGOHGnGYmJaP4QtS1s1NjSdL8N03YwIuo
YWlMRV9nmYulikODRZ2Kb2gQFq6Fb8P38yNc+6avYy2WJ63dfIDkxmyGevPJUZpZVKvEmXiAQPzU
wTd//v8FXCwfByi9qndR5qZ2UjE4xQyzPdyi4kXUmvG5zGC0/sW64fRChJiCBQ/LxfcM8JDUCqzu
3LxPjAOtM9k82BHGdtspsSXqaVZklnfnh7m2GzVbGFy7mpDGcpcADYf+WrWJSzO4LreVh7nsfqB5
feFzrq7Q/4uz3BMyi0oR2UmCLmnwlU7sCM0h0J9CO5b2Byxg+/AGC1/rUsK2ukRfhV2cng1aH0Fn
1YnboVUlqJ6kHrikkqbfAU96I7xwtq2F4/qzbccSGlO5WDRBg6TGFIYp4D3Vu4rhSd2QGfoITKfh
h/MTt/ZBdcFul6ZtqhiAnG55rsPCh+ZK+qsZw/eZe3Cb6UAPNontH3itXvPObi9M4tom5HiRquQ/
GtiI05hmSgFfBlyAPd0ga4v4UXEDy8m6w6vLp4CYldX9+VGK+axc5me6DlcRDIvmaLZ2GnJErrAx
FYNryW6Crxa4g6rrbpQuB5QBkmouD0FcpR400DVU7KK5kv1srHn+Z6zOqwloC81Mx7Ll/OevkpvJ
aSqZ6nbkKj6yGBvkM9o71HWgYvPioOZ6Ptrq1Nokw1LQ0mNuT6PJSMGQcAwi1wOafAMpuABcD8n4
2UypABZJaR8HRzUunLBrJ4GOouicvxk6BOvTqAaSaXM1ds6EAxUywdjVu5pK4rA7P7q1b0kiQwZs
w4iSYrFwE1je4Ey62DUwA7prB69or4Z4KgXIhNK7cLytB5PsRlvT5nT4dFBd3mN34YyRi5qp8RUZ
aOVWzX0TqVa13Z8f19rmMHRT5Z1PB8AxFqEafQRjpejMmlBtPORp/GyHoBwf8fsATg9BsLwwY2vr
hHKWIVE5sFVdXWzHMs3V1IKe67ZNhVhzkA/9t7E2KbO0OmRiDPyqoTpQj0GT+fxY1z4r2wFmvcHT
W1UXGY5deyUXoiDZp2KPz2dYiP2USb3f2ag9XAgmVqNJDQtuTJ5ZoYtxciN62QjyywXeWm0LiuQf
NGGh8WGV+kGBTLXjEGhhfJtj/2IgoowKZGDajzUkwTv6hhLFIyzWaG1R6/0UK6V5c/5ziPkXLE8p
8sy5CEOBhxT6dJnhvJonGJ4mLvx5gNqeiXeaUk0/Ywjq4NdEDGhX6k+dg18l6p+iwaKEd592FeCG
cf63rG1jns+OxeYyqY8tpqbpe1WgYB65SY6NI4KCKsIkea/WwV/cda8DLWcl0oY6LnKesqlaf5kK
VFp2WieEuGlzkOcXdtd8+iy/sMXStQAtaBJa/ekXVmsJRtMuqULQF8q3AGUVsEeVadH2Qe+N4hy2
noC0w3cIEdXb8990LTjyQfOVNz9vtXkjvjr+TZ0KCT5T9tFCOwrkdAQ//RF3B0N5QVp3jA4lHc/o
Ac3VuPkQWIDaDud/wMoOIL1n/VN7gh0jFqNviz6oan7XUWooVKE6m7TmtdHI7BMQqkB/+3A5/mnu
c9NRFlm+p5MOfQdKaA5cnLZ6QfQS6TVRojByJUH8hzsrq1G4yfy+ulcq0Hp/cf9pFjkGiQYdWgrk
p59bGyAQxqXhHAUoe3uuWHO0UsAvnadR4FnjGaCYnyUuf9mFu2ntqEGNRjNMCxQPTa7FRp7RYWVE
5+NodiZ9tq7VBEeMPzmPRQrI+IqasZ89wx4Cc2g7vXIke4YyoWKct1c8B9Fuven64d5HsQenkWJs
9YdxgMvgnl8Q6z/Unk9f9jmn3WJJ6rQK4Zhq3tFBcSk/UKHDm1qV3fiInoeKvMlIU0x0Nh00uxmm
9sZTZ+hHEIYDnfOik97BL7muMLF2YuvAarAPIlGjC/nb2sKlGuRw+2rsXrn4nhXExN4rVPvYK7A2
cbpv70MsKL4joNJOb0+bNFJhZuT3GbysrcUoYvoqTtpHvUMCmTbYRM+wKHtxp3SZX6IsWveBsS1a
4YTvz0/HPIzF6TTvTsnO1A0ewothYtYwaGQgzhE8O6oKbYPfRJ8IXvxGBgbmfV3J/Bds/+RLXYjk
eUB3PLo+/xNWkgGKQ5JvDbkGQYPFcYwlvYQg7jlH0G30aNGMgVtc5MbH1pugxWhdZH9BtzuWN+fj
rqQ9ZMVIWkldZ9Msk1Wcs1sofsI7wo3pwZpw52azhBza1/4UhwfEgsPswljn4275uVEaFoKrwKbz
sEi1JiNG7aXwvGOMrHJ4W3T02KI41xwc/6DDwmpsK/pLcKhRYAu6z+dHvLamsdOjCeBQpRZyER1t
tEzAEVOOUapo4w6GXQKgVrNLPbrujKYaL1x9Yv4LF8NFxoevbOomB6K92Ot9x+rBbN2jVFyLGiSB
bd1MXpyLT340qM9dmY8vUTPOcv1hCapu0KJrW8mQP0wxE+bTZLm6V2xPvVDMXkt7yHgoMatC1/+8
lHEqwXSq0JWjRHPjk19N3UPMt6G1inxjtOvqLkWirzERJMwSSKa0vZ3HJEC/CWmj+XOdn5iVpchF
rFrz40VQnVncG55FmQonSuWYeLQMeBTKyPg5JSFYOapS1Y7EfdAuLP+VpcgrXOhozNCCgh56elel
lqniwOg7x7a09Nsc23isbTG5tneOWcbA1LC6qg8UP3wP4GeYeJ/Oj3kl3WO41FGpfKvCMObF+io1
EQnOdQAyrKPSxylupE4B53jswEudj7P2belaSKSq6Ivr2uJ4ESD3SqgRzjEJU3BT2SjUeyvo8OWo
kUZF+j/vuqfzIVdONJ0zheoNcal9L4Y2iM7JAxwNjmCp6ruo1/vg0IRaDBwOw8Et4ClazLnfc+qc
D7w61t+9E5j9nC7znL/6prIFwuL0vXOsEZm+TQuvBBaloVhsqZb1sRM+0gN/EZHSO8eZLoRpL1ZR
R/t6RNPCO6J97NwqoeZ/hkYLg4aiLVrEmJ6Kq/MRVw4xbiqe4HPfi0tjMZ9VmwPa9RrnGHOYXvmI
Tt/FWvghrob24/lIayuUTJKTiy2pyd+ZzKuvSX++bMjg7ONYGeEOJhK+Iko/TtpfzBo0VTC+Kp3K
P05JZDyps6eKfTTKujmojVEGW7gF5rOuoNN6leWK+HJ+ZGvfkA0BKOJ3U3Z55ZqDaEPYA6yTWRkP
sg89xK0CzAoGW4eh1NtrGboUDp+R+uJciTpdlkMQhBHm2hR/ALUBpswnkERBj8CJakNJOT+2tVnj
RjfBY5BlklCcBouQa0YHO3SONotxL2nSzOAjxCj/YtZex9FO4+hdOehJNzlH1Jz658TB8u4q1yGg
INEz6yfYWpP+OD+0lWmbuy22I/mOgpztNKQY7Q7bEd0+Kpr21fBi5zjp07GKS/PpfKC14iWRbItX
KDc3CvmnkdJsQMYDme6jY2MlmTaV+oD7k2+h61tlB8RRsHuVDkTbXAnto+zB1Wt1kfw8/zNWjjOD
agDZiiQJtZbFmoanHF5PA+umQY5ej0zxscfNcUu89J3A//TCsFe+L49kCqVUalTYfIvDLMcWNWw9
RzmiqE8CPtn+U+wFAjkbzWnfvkznvFNKHuD48qmLWE5cemmmGd5RmTKU1LH/GnHMDeeK6Zs/osSO
TlBoI+GkDnE6lYj4YT4WCeVo2DXoWxTlwXRWqVTqa2z1svqjiIBfX3hWrCQXHBnzdtdBC9DaOw0K
2cfzq2byaQhhUPUSZL69F9qAV4nsUazfYVuiBQ9F4If4Uw/lpYWzlt8R3wL1QVMYKPBi/eK4aVbl
4PkuhBfRXWksJAduQDdbEYD1exLS124oS4RgMTPMgOIhyT5DgkZWGlo4Fg9vnwN+Co1jh0RRNRYb
1wQdomWW4rvQTmAMCvRjaapmqE/EYOcjOYkP5wNqK1sH/AtIZbIBrklj/vNXdxfwtwI1KYsJsBWU
gKmLSDflEVRej70ILEQHsZT0H4Fw6niJF0VkuF3SdRO2aTgsXalob0bXPl4qKBLYkwjfoXCKCG1P
N6y6ckwD8SaRGj7K/hO3f38cuEEfIrtWxHu7nulW3CxqDHQz6YGleoVh7QsgHf49gmBN9e38aNdW
G6UslcoBShfc1KeD9ZG/qnujVY7YkntWDCKzdIb3qRizD0OXWU+psNKbITGt+w6jpP354GuHBs8b
dA7R9WPBLZZaWYM2D53Id5GBrz95IeI9WLpl9Samynkh1vx3Ld5TIJksUjuLChePl9OBIgIBi1+O
3hERCZ6IKC14FVIUKBchwNw/4FYIzV1CD64RB+/VfoMcvBFdWMwr2S0dXk4tTi+NcvyiTqtrdVuN
zfyoQ6QMB1esrvwXLwvUZw7ypN+1kNIfxkYO6a+3f2nu9LkBwwegnHg6et9KYedYjXf0UHnbmzUE
Wmxd4aKpgZwO52Ot3YDScsAiUbgHd7wsjJSlBF4Ma4YcPpiQaihS715VAE8iuBMNjyLHCerKthsN
jTEJJQqTQnDLsCSrobhQilp7RkubCgktJ5qzf4CiMoxSBU5dvNtNO7xvsWd71ArHPNijwJnQU7IX
C4MGLDVMlF1SqX8yEyxJ60qZ2Hpoa23Cwc+dC/fK2jJgMkyqBvQ3SSRPZ6N1KBi0ne0dCy1FINsE
8Kxe59i2qxtsFQqxUdFBRFPHsv5i/dmGIynIk8MaS/CGbzmlKDBcPoaJDX3Pqof2vRrMHm0+5fvt
pIC22uM8jY3z+TWxdqbaIOAkjrIS7MjiJg2CXvroAzpHPUbZ0UaWaKO2Sfg+i8QN8ur9hWlfDYfi
KHnYLN+zfH6oUw7LuQlY7k6VfjQHCqCbIlK07WChYHLLzRd2786PcO184QAlc6aJC3BrsbVRWegL
J2qZ0w7r5k3ombikogwRvytoxcGoK40UMljcJh8ro86ujKCxX87/hLXjlNGim0uugnL3nN6/urhy
CFl1NZjOMcTy4bojSWqQMrV+tFHQ5RdS+LV7Y74uSBCoD8hl2SWMqaSbA8OV6KJcQ+ODl8MlOPxI
VWAsAt9r5cmcGjSp7QKU518cMSZFH2lSIwCDbC5eEKOSo3HecnP0FdWdAEvcZ9M3jWhv4Dho7M24
Z+80o+eOun3lB4Dgr2QOtvPmzV+cgiSYD6qSJpfYYiPXAoBChSr5sZmpYYNWWOVB9s3XTinL8MIX
X5ldXp0qJSfqj5R/FrObxhPSWNgGuFNahTcxWjgoTmK1eSWl0ZcXTqiVDTR3Gcg86LpRbZ3//NVS
ajt1wNYmDN0O6v3TDEHbjF6aPHQw4zD2yi/10Vd2z+9GKmgL2DV/ID7gw0XwMcvQbfVYh+gchQOK
1FVTJfemP/5W0xvNb2o6GbewAILgblBbDG3fPptzMWauWaAR/wcaEt/wGA8OcAPK3FoH/JZ/6AF8
ukat6hdOqN/9rEU+Yr4Otlg6TQc1qB200EVVz/kegklWD2kk2kM1IptPqo36w4ZUAgERyRv8pck7
lOM3A+QumBbwcqg+69L8aiv5pG2h6I7VhTWwtuDo38zXFKANx9RP14AeG8D6A37hqBoDMktVYBuH
VG/QDacIjorS+a+/uuTAuqucoLQh9UU4/PEkQDuHcBXU6KtEw37qakCSGtVIgD7BvWG2386HXJ8E
x0Sc26KBQsp/OkQvCHwfFIrvZpoDsmoDW8x8xhRnRFcAeer8ulOR8blpkBm6z1LHxBrHsWIr2LSI
t96o5C6UtcoYMBK+VcUPuzV6cQHnvDYL1GLmi5OiHYXC05+YMX6sV8GqBwgvREhyGbg54DpwrVSI
81yYg9Vgc/8XZOeMRFp8DySfrbQ2ldAV+HP67+tJaZqrCbvT5jAh6fbr/OefT6zlFpgbCPqcCQMx
WyQFZSdHC6OByE3LLEh2sgav+Ixa3HTxutDWIrGIgZJIAW5mEQlUukRWJUXps1TQ4IwpdX9FtAH+
mIbxcbkF8YTqgwZolmJzNNx4elTswbPmGDLK8hpB+e7q/NjXVrsEdM3NSbWI5/bptCZN0QZ6r0au
/SUKq+5WZkr5TnhB6GEQYdSXzvO1nJy7EhDbv+LJRXm7NmpfR6cidA0jEt0NflttetXqA6xv1Qzu
Sqos3iP+Fv7WNBv8gXgBwURPgzIP/uKUNcGeUuYH6cb8n458vkvIoBAo07K0HDfY2Ea7Kev0H5IG
6vbtX5lL0zApnarkgov1PDW9M0EUjaDuSOT/68FK8YlsgfVt1K7EsIDUTL2Qm6xkRhRQuUV0ikbz
0XI6vgETLk3kaeimvG2zB8cb4uYgkDx8QCfVj6/CsvfHQ1sgeoldypChPX9+0Gt3KRuY6iNdYQfz
7tMfUKAATEpAbqTUzVytSLsCeSQaPNtGV6CKqgE/ez9QdPyIEUu4sZTM+AsILnw0Rk8dlCKoPh80
r/IHRTFbT2V3u3qudJ/6YsSkOXG4p9Iudc8Pd+3MogRDvilJRcWyF12R3YMkrAM3QA8sujWR4dvj
IaFfpVneqtfng61VxwDH8I6BgUY14fc+ezWwfiha6FeUBHFpwEmhSsXXirqDfhBpzq2R6ep0GzQJ
wgoIrYTOt5bsBR3oyGn4JzWDuJBHrJ0jrG8dUjCYPLxETj90qLeZlXujj9yfYt36E1lSWxpWuC9G
xD929GHSx/OfYF6/y1Obcg27icyX0IvlJYfaiCKdOzP1GtSKNU/rjFsUNc18XyjS35aK3aGNgMKo
f+HkWI9Mc/BfkX8X7l59e9WLVYxCbTJg2271PZ1d2T1DZHaAsA+K9ZA6KUAth4Qo2//FmG1LknaD
kQLZcvqVDVxfFC4X3x0hMj2BOPRu7Rr1za8df7TpwP3Yt9aklj/fHvY3xnNOUDTLWkyuALlIIbIJ
QOeK5qpDDWwTcoxfB6hgfOqKfmgQVoji6S9Ga9MiZD/BytOWbzu0bmU7+JRcc5T/XzwcbF5qHPZu
SxVdtKs4xf9o4ycKfnnnh7tWrOGw4Jafj2xgTvNWfzXBqBlJbt9QObbIdI13NsLjN4g8IG3jq42F
WyNk+MQOK+sOiC0Wxpa1U0oWw1ZU7YRAgFpoHxug1f5f5GB0cmiFs+41Xpynv0tHxWjGh/luMwQw
6fCO6L8gQdj8sOPG+3z+I6xtaMqDugWaZz5kFrFMJFxYxYbv+glicdu8s4ZuV1awh6xOtLsEwaW/
mW6DdU3VABK2Oadpr746RS94S2oSurMHzvMwYT9rh8XwS0vjDhFfqgo7VbnYa1wdp0FFFnDlfHwv
1ja6CiGa1UHgRlM4ufRzWvWxd0p9evaANVU7A0nZSx33ef0sjy6yW+pBFC64GhffFsEhBIRlF7pI
jNSfq6ie1SYnu9haemq3F67htdOKlzOhDDJPLovTz5praRZWUAeh0AY12h7YpzzxasDnIR/0KrlK
rBj5jyrMkbJ6+xKaocBUgigVUPo8jaxPUcODjcs3QO7naxcH9j36VB1i6lrwpRxpIlxIs9a+K8Ve
bsQZp8p0ngb0lERDTEEPXMwRwF1reM+ot3Eti2aPbEwUXoAgrWRYNDTRz+eRSPdg2aFCQayYBXp4
OvNMr+9rbKoKDgN/RO4snerxXdvGGIRYyax1FGKHWlyd/8Ar47WAHM4EQ9pStMRPx6sj1pxPWGe5
KJBpu0IreDs00v4xgnJ8OR9qZZvwNmIJzahu2DCLmwfLIrSPjDRyByPDIXaaDFHcKtSCsBa0B+Cf
vZON5YUFtLJ0qSyYzkyipDy93Jtmi5FIVhshz6VO7BynChwkEoX1C703eVf5SXLwBDjXC8toPmgW
25OnkLR5APAfarenn9VCdqdTsF49AqydncjUsCue0raES3X+o66Oj+3PCHkPQRQ9DTSanmb61QDW
2cDgfZskFr4TMeVkb2ejc5081blu1lv69aD7z4dem0/25UxtouQg7MVhawQaBi9jAsTC7/N7RMCM
qy4qGoT9DW3XCGW8cAqtfVPgIzPrhscmm+Z0qPC0ygSbLIAGHRK/N0LGgGStIukv4FTWSikIJACw
oMWk86xdPOvQ/soUBy28I3jE/iZCHh35PKW/Ga1R2SLAE3/QUuSQDn6VI2DcKz8o9SA245uNiV6e
NFH1mqymxMNV7y6sq7XzAp6jDg6CBPuP5kOZTujLt7V9BC3kqLclBqH+tWY1ffshwplB2ZSK0T4D
pNDLg0F3yr95+5yTNVCNg2jF/y/m3Oo6ieweaFlMXvB+CepxNwLZuxoHU24xWfkLYrAF/AdUJCeH
Rr/ndM55kwQ69mLesYZd/k0tdC3HiMvEimEXFpMSbsyG6vHdMOGJ/XR+qGvLDcwC1/p88wAbPA3t
IRdNhyJVjp4FImurK2XbIXdv1d//Ig53HMS1GQWyhON6WBalKIHST5rC4TouKivZGhToLiFA1k56
+ryINlCnssSyQJgj6IvGBnBE9AebLXJY6R2oXUxq2zz8eH5I66EoRJJm8r5c9qyytFEQXiaUrsTx
dZeq32Kv6j8WNXfpX0QC1wAMinSWMszpJGnoVeG0G3rHNAyaXZzl+NMWnXrPGvYuXNVrg6LiRiVi
nqo/hAzKWHZTSrv5KEK0wce0TrF2D7Gs3fiF01+4K9eOdbIQ0Kq8TKHHzj/mVSKLPnWto0OsHM3A
x2EqVHs8362imzBCwPv8xqHtON06+pRfmLp5Qy0vLmc+zx2V9NlYVlz0hHqsBBDs8jSpvrI/ipfE
Ur8VrebciyjwEGg3Z238sCjvm7ipLqQjK+O2VfIRRD+oBPzRb1c8+LCN3/E8SZ3sRanTYdyOnVPc
abJLvpilE75UDvKPF47VlauMxxoXy9zF5ipdFAJi5AlH344DN7Hs7PN8TwO9rNFiNpXYeCZriC4c
LqsBWbLzEc6LeLluG7TKu0JG5LVY5XxCA9t7HGr/RaRtLLhIEv/CAP88zMBBUaScke5EXMK8y1lY
N0cY6zgiqPaM6iL3FUmY/vX8dvxj+qCOMHPgQajP0k6dh/1q2eqRmmYKjrVujVjZi5MJu9l0g1UE
G2vUGwTndDtEJVO+WStjEXeRGqDSEQ0CLwkXfjeXgmfJJ2QM8wO+9z0WS6GK0PvovfUunINSvxHC
4TgAQX862GRgYQbYmrgds7nj6Wfs4gqpXRyttGdELvO3nnXE43lJkxi+7HyGn8YTcCCplCJPYcJh
7+BJFLq6wf61UN6HAI6St27FOdxcF6Q0ZnPzLlJYzDJyzerjEuF0GzmaoM93OP1k13Elq0NeGOYW
A1/rwr74cwGx/Xm9cz6D+QQpdDrGcciL1JBD7s7lk5tBc+5iL0R52OypdqdlROUx6KsLMMU/Tnad
oLyiTZ59nLZysWp7L68ClFtzV2DiZO0CKlTPyRip465sLr6CVoMB2mUqYXrQbD8dYVzIEbWPpHBL
8p1PbZ4XT1ZBhx/Zb3V4a8Y8D+xVrEW21oV21WtjVrjJiI3LHu1yZHgBG6JVen7f/3GczYFmAAOJ
2txnXbwitamIaEv1KKcUhf3Ux6ix4j4dbz3L1xABtdsLKfraMoGFblPT4zEACPr0Iw7cBhWQxcxt
oFzfNCyOG6Tfx36Dv6i8s/JaeSrDZn9+kH/k3gzyddDFMhEyxEhTj3I3rfLpnpWhYPgaDth229i9
fGrLxP8WYJO56bBrunCwrq0aJIfANgIy1E1r8YGxhbEH9BpyQAVZDZ4rsbvd0KGgvaO1PRzPD/SP
y2IeKOk2WnyzUsZSU8yzEwsEe5O7yPKXTzFWzaih51l2qQi++kFh4MPEt2BhLTe7puiWMtVt5k4j
7UknxVrKd6aflep9G3JLHdFolQFttSJLLhzdf2Q5v0f4v5Hpp52un3LqNB97vcxFXd7+VNgUz8wJ
wKvW+lhptJ3zYdKLAQs7LLm8GSytfDj/idc2jLD4wCBFBZoAi3POaJFfL3BDdAFF3GlaYbzTsJ7G
8gATw27Qsi/nw63sF3A2SDlyptJAXJaZCodDm72P0lFuNFQjhhSjTJuiJIdH/AGZUPu+x5Th6nzU
lUHCq+MFQGzos8uyYYyaSea0duYC17fuQjX3DpDrsltIj1gexkiClG9Nc4AvcRGDrgZ1YXGHLOa1
6Kt6zhzdrGji/RBUWnldoX3bvPkqPo2zOH9yNFoGhF0zFxFqD1seeOaHru00C09pih/nP+PKYuWx
zbwxGSCLl7lim4YkBGGeurVelAJOt9PeiLaqv89IareMI6jJ2AbwGNtUs9PLc4SFpHM4/yNW51JC
gyL74HZeFmKrthQhxV/mEmF1SkvxdPAbz74mIZkOUwNu/ny8lQMPHJotQOQR849kpxUKbOdOz9wi
xgpEaTjlNjVt1+tpcrLswrJZHRyYYhQNVQhsy0xOkyW2qp6fcxCFLeZT+fRMT129qepAvMP90r+w
HVcHxwtrxqOxQ5aiQMLy8ZqdGFwed9X90BpKvSnaPsh2Sjg4+oVtuLb50Z6kPEjjh6byPPpXSblZ
aFaV1GHusjtwxo1wYJk8S30Sdts+cqlPe0+vrV9vnz9U/0DDoOVB8WaRPfqmmsW4tLNDDGE/OIWA
5oVy/pfMSi8phqzNHpwKuPP0mFQOmtPxiRxh6n7E4adp0De/T/UoVG5z3LzGB3Lkwfuitgq9xQtr
ZvWrwloF30Uxkv+eRv0fzs6rN24kXNO/iABzuCU7qNWyZGtkW9INIcljpmIuxl+/D72757iphhoa
wANfGIPqKlb4whuQ/qdcDXvnMa1U9QEkmWvspTpmr1qtuw91mH0p1RiJ6I+X9cyTqaHGyz3+p7ay
Lvc60gQyabT5oxq2yXcPN1Jfdnrlbtwh0XAkLSwv9uPJ1curGAPr+EKcd3bSsMGQCViEndZYVXo9
ZagpiHYJgQ56GIax33t16PqKbLRtF8+IXYsedeuPZ33uC1sQZ/7QIrl7Vtc6wgUyxl2Xy2BochBN
7hzwRlZXab0IrIOX+Q/TXIgVwLm47shjT78tjDajwJsQsT5NF0/YVtSbBn7y11mV/cGSIEqDTI+q
C7Drc9+WPbyoP9CnoCtzOiouS6EBUhWpMD1E13pCF4gwKPqpqZgqjkOnbDvDlG+ZjLN/Pl7fc5+V
MNqlWmfzl7ray3jD4BPZIlJW99L5gmQ5vm6YEOR+VVXTRm/yauNZ1SVttDPvGrfLggZgVJq22ul8
m15FwCOJmC/B3pVl2MP9gEvvpphgVG6StsKIJcMlGVcvL7Tu46Z3Xj+e97JvTopdi7osoACgmmxo
On6nv2DOek0Na35Boc9uep30eXxH/8Qddx+Pc+a+Z5wlT6Frob1D2uhpbDa1g9RQjUEJZmhi6rpD
MzdZiWMbvgRX/2E4GIyUkxd5gzUgjxqMTjneTh+RvWAnlfC39Bs7NMMZrlkpEPT7/K3Evv3fAVeX
/TzMNvky6t0dNy2GP44y+p3itT+rhiQQKzfs3sakeM3qYb4A4TlzNTA0QBraqAsdaHVUnabUs8xB
V8mIsAvy7Q5z+R2uHd2P2hu8XxkK8xc2zZnDwogLqBolPSDzqxFRKR+liZHpY1M38Z1qxA4grRH3
U3yamt+41XsYedn423z8Uc+dlr+HXa1x1+Pvp5lK9uhFzUtZlc6xMGWGl0zZ1y9V2BwBEt3hK9Zd
45Va1tuPRz+7zJSjgVUgZEagdHpS2mICHCX5wnNfRY9gD491Hk0vUjWnvSmd4fPxNekCsB1SNP6s
dzCS3ZmSDpl4tDv52jYl3lBGpD0qvWZdkpo+c+sC66Ogj9gY0lzrJEXrurDw1BgNeKFeh3WVXxtN
OHZ+q0TdPpGJxBg4DheH4s/joZfr56+hV58UK8AsQX9ZPGpNCq3GqT1n6ymm9VMSBl5Y0XO7lncS
ZDgwDm681RMKHp3ef2amj2Xe9ZiizLrsr/Va9Fj6KY63yRQdA7O+xvPp6uOtc+7yo9BFGw8+BDjS
1dYpusiTQgH1Dbp1Oo4WdDQXYsCb2bXdhTjh7FDEgGSBfyBfq6FCVME7LVbSRyDIzcGt5/bQlzA/
BWri9/9hVrRRmRK0LF6w0wOhlJOVTXhzPmKKm+5dzAH9MevM28ThIfkPQ+GlvGgkUsRfkxecmY2r
Ld4IzVxjlthnk7mzYxNnqFg45Xjhnjl3HhB9+Z/RVhtFTtmI/CPSiDoGdTi2VUC7vmjhYAaJwCOg
xvUo9JEQdvaV1RYXQqD32G6OBOBAhERQN2C/rJZ1BnypRj2j5x0BIWbog0DFU9cH9BSgiTlgrEf9
hjKc9U+OizcWHaD8rwVu35c4HOf2EsJkXHkws8hhVrGBXncTpoxp/pgP7bDr48w50phvtraFK7T/
+S8Mnh2JGNjLnJTVRYChNGwrTRE8KVg+JHmXakGVtICqa0nr+ePBzq0xOBxz0aJE75MGxunWFVZb
KVNRpo/0TeUEzlfLhu2kzt22Fw1GvIatdUPQ4v86XWs4rd16mKtVG1Bf9bePf8qZS4n8kLsXAwxc
E9YAwchL47EViMslpXBuimQwvMBRBt8K38I8W755rl/a32deMprf2AeiHbNg2VZrTSfMxn8WgFcN
5vTVApqn7Ry8cp2nIW1qhAESt8g+/3rS5QMhg1L1EuGvQgapl6iuzmPy6HZFeh3OY4nPtDeMV9BM
1duoV5VPS3GD8FlSU4vhFpWc1U2IpIOKiWeI4O+kOD6kYfeAEaf4CnXVDew0Gi4NeCaUBjPDhyRE
QDpj3ZwyBlmqTs+AqZbaQSf1sdxm2qCpF5by3JZBmZoEmKSbB221eVstssdIc1nKXsm+6WmL93de
mkN0HGhxRvu6cqkthmhMjJ8dmRNDa2rBr1EmAtVwemySBLSErkHxKQaPxLqnbh4j32RUAiBvFqFH
Ao62CSyvcH598pgs+4ZnjRQNcUcEHU5HRnxIRWrY6x4jjfZ44GCP1dGZtmMo3Yk9GoFWzHI39dql
q+LdHcjAS9UIUAoQRaorpwOnhesm5ZgPCOLL5ktZ9tdRhw4xVvD58NmS2BJULoq8NDk0mo2rDYvL
E1bTXuw8ZmY7/cQvcrxPMJUKvH5yPnvbLkPREubGAeDAKTmdVd0M1thrqfPY0foctqUCHmBrxNZ4
zAts4D7+du+um2VaVMGImsHdgJs6HaxKDSKq1BRPLiz1bdRG829zsKefcauW35d9dimefXdAlsnp
FNWo9kN1XEu4z5Uh2kZmxdMQW/nWbNomxjnLy4/Cq+ZnRMjGA1Kb3n+YJnk8sDRclKBErT5fGEq7
GCGoP9VeY2+KQlVUH+4JyEfPzq9wwZXafxrRwi6Fr4TQ6aqFU3ESU5rh4imv5sEf4fh+yZ0u+hJj
crirSne4MN67uIh1JW52F8WNRUJ3NcPJsKtBGd38aYQPtJ26RNlK1Rq/023pdli3xrWfZ2NK4uCF
n7Qw4sEgi4dhCx6Ze/1dypkXaYx18pT+U2kNNphzIC+ZF63JQIQ4xFyUKHgWIRYS9JzuU+RElM5u
De1FG+tpVzaVfKLUBzVgViEoG/FTNbbKLoMl8J26Q3uTdu034FDy4ePj8kcS6K+SDL8DuN8fPcIF
4Mh9e/o7ilKCFFHn+tnSha1UvqGIsT/isdyhtd55CE35JZyCZIsWhgpPIksjo/UdbOqHu1mYs3kV
dW7ZvUmJJscml577w8E579XJAHbBb8EWHPn9pATIALbV62+bwW7/Batr/cTAWG19zcz7W6Oyu+Tt
wtSWe+V0alibgYyBTLdcdet7R9pyqJJQS57HAbjzLUgH+YyxLTbRhL1g6ydHjbYZKtHWVWLUprGt
7VEVxrZICjEfJ7XStK9OosTCn2NniDdTkUYTTM9krvbKVGbhrQakujykEUUPDCvR2DlUuZ5r37KM
f3Ts3rAuICdWtxtvPcAJDvxCNF8UK5eixV+thRlAX+g49fQC1Li81zsv6XxPw1pB6l60s4v+AkUM
8up6EREuBTgB1I8CKcHj+j5NhkIRMPGeLZFU1l5pJxIxH2B8bV/P+ehE27pH6jpwgMVoX5oO4piH
xtG0tcJSK7DRdsx816SR+6zGsaJtQm/KUx/4V+8GdWJXMU71cVPc59hfZv5QztGd1cH9uLFcaWAf
L72h2MdurRU/WzMMo2ODqtFc382jrGr5BVvYfG8a9Fju5xRRyaus7DCHxJZAqXD4NZux39ONaa7V
tMhbLH9HLfk6a9HwpbAb3YXA2KWvdhtjeliazfxgFmjwbFql50wKR9S7dJrG/gpXzizcl2mvt8Eo
ohL7OFGn6a6rvLG7Ht25oQI3GFNo35Z9Lt4yymK97+hhU28dAyfBl8mcEJRvM+GkgcgzK/JHtDjN
dGeLIUz+gQcinryJJTsWNMqdoLZykX6pavS6O4oFJq15X1q1pRyNOnSeHcKjeGvUnrirm7mTSCxg
Q763kFCLtq03CfMw4vxabaQObnI7981QbXGcFdKXYvTukVfVK18drNbbg9TLQn+yoKoHY9QaGAlX
xiR3cHq65NAo1GlQNpiV+5bHLLwqUR7IfeBXY/zg1UPlbgvNjt1N24FuvSlUtRJIbtu5129R9lCT
ACzu6Bx7s9QcmgeoywV1HabQg6bR/WFQJrWPzqR79QPZk9ndWqVVmGAA5uxa79AR+KeKObM3TdGM
t6rVdJ0vrDjx0Kqdm+hQ9/ro8QA2tbU1jVLL90rnOekXNdMz+7ZKpA26F2n9+apN3NTzpRuDYs/n
AoK+OSrHpKMhF/RqOhTPEcpoXTDyzL+6dutMQW2X1Veuz2XVUjMaMffW4+looC0hbp1ymH9Fs4zR
ypalU2EujIwK4g9CbUJH96s+GdyAN8ue9hHmMfntPKiKJnwj43KtNkqOhMAXk8AkfMDqRusOdR15
2hdTbZTiEOJLPZaB0dVF/oCXvRLtRrQP4xett+virlUdIctNK0Wob4dQr9CicvJETX+EStzFuj9o
rVPqQT4kufWPCvTQPuYlEKuDU5dRSdOI7CHg6HXyQXUVvYh2+mwYFT71ieL0/pDbZng9DPaIW0mT
RFkDu7sXbip97ESQeWxCPYs3uj2FVNYxVnqspjhSv8dRo97PNAcjv+FeSA8JV7O2Q/Jf/zfEM+xo
aigFbGCL4zuq941qPMyxMg0vmlEZwFF6tUu/D1Vv3ZqKEdc3Vsfb5HNDIZzsuhH+qnU4eGMQWbps
Nr1nA84Z9DJX7/EtTv/tgLpat6pKXjRR2bP9UUnzOcCt1drPyDxrvto49qs9F8bPGjkMje0d45xt
TzPOw2FlDAISqNO2fonKURTodYQ5ae20ZYvilou0hJlXI4CjOdGQzZ27Nxdj7DxoMyX/2gJcdP3Y
Lt3xqqDZMvl9G4VY8zpFmV/XWFK1OzWW8WE2hKFtGomTue9NcpIo4Slpp24Jqsp8g0Kte9crs1L7
rWkX2sYMrTLeG2aqm1gdW7gQ7xoYo9mhh7nUgkXAxNF6Qpgkfwt7k3MtOtHGG0Rpe/MOPp7srkWD
Hu0NivRpn+9SdTbt66QJ45+WSKd2I2bDihHr1/EMd+rIeoCGng4bZZ4cTGLRfezLyK9d8uhARzf7
LjKzUD4KD+RSQJtIT3EIVJfZlVWvbOjt69WOKACRrqrjivpW9np/pQ6FTtLWwCUJ8jHO52M7iLC7
g3+NYIKAofvY0Dz6zfNmRt+jYpp2o4a61Zt07EgPrHYG6oXSv2j3VjUXX1Uv86ygtJvU2hqj2VW7
iZZTH1R2bY47heYmCO4MJ0x/ykA+Xgm6JPGmCE3nJ+6syXQc5MI2doVldodOeosNapmU/jBLWdw0
GZivbWUno30otIH9DEtbt336iGVzbyZFUu3BMvX2NlQLMOlt5SjaTd+jN6RtWiSrtNcpR6bqVoVm
CpXeGlOh30RLIRU0QMR6wgIfuyAkm6l+dulQlckenjoezRtRxXMefBwNrdoZNP4WPyTgLNS8qEat
xe5pnoedN2XzSxpZbX9VRlI81KhMd3ehEXLGXZ4RXK2Z4rgrpTQqPy8695MyOcuvoMJH3EK1BKmW
NdsPrwMNc2pbewkNgZcxl/6jJr2sgGJySYzyXajEUOTuVMBha5JRm6ehEuSFNI5kpb9wKxaP7SSj
oxMnzbOs5qnfV5qTXTI4WWUsTM6mRgokGCFG8vh12SBDKisjsI1fPWHGlq841XCr9bl2IxVk0qIK
RwGnrHBQGKVWXfi8q8rB0telukix4k9OaK0BdoU10BlqlPRVymqsg2yyk6ecktTGHoW4lDMsS3cS
WLsAhf/05AAKwbZelfTaJnIt+lPpSxRL5T6FEyW/8HaU5UaDz+BurIhC7r6wesu7y3Po39talXW/
baKZoCwzUpgFcMrqQwgo/8EEDdxT5pVe/zscYrc0N1D1u+THoMSquoNnkquHxGvaX3Vh24J7083L
4wzIsb8i1iuMC1jXdxsHsj4SI6RmHEaS3VXdqU9Hu0VSynqZiZab5TXXoq+ZHjfHQekbNm3dlc2F
Wte7z8eYC319YU4uwnOrLKzpCnfSKfi+LK9W58OPGJLrTqF04pde1F1SwbXWqRGLQ2lkqfvDgmXr
rOYYDciNznGivowpTmi7qtKK7uuotDiVWyQyw9ZqtBlWD1/P2hS6cJ9BZ/R6QHMGttSE9Mco/BRG
p/gnrhHhs/cwSefmVq+KTrvC7Nr27mfcvSv8yhd35cKvDCOu/k2mKrQIz3vYCaNfIvSRfK94yaJt
iA5Hfuu5Is8DHehittU7XXtCY3LQfNusa7CTFV00kpwqba/LPJ7jB7OprOZrVOhlh5e6MXblBpS3
GgUKbt6KGyDXGaaH3ARU6pdJqGN4DGlT2Tp6ZqV9IO1ec3aoAeNAHoxm66Cdw2VBgXyb91a/mIuX
sqCJFqZV396bM0/YTy+M8uLViRur/WTtirtqIQqS3qnQYqhdra4sVIjTZGiG6Yl+QbRN5gLHojhx
b53ZeMXiUbnQ51o/CTbsNxJkuFwUUnVaWqc3pGziURtiqT4pJbnCzp6yaDcpmf5VFZaI9qo79xvd
FUbqZzGiHX5rl5l5YeOvDxu/AWVermhKILTb1qqmQ6QqkfAK/SmyIyNw3Cx7KIYy9qngm4QcUNku
FCPfFV7+jMjBBj2BfgCVgdNZZ5XWWXXa6k+OSVSRSMj7Im6S3VCGoa8M9rxHnUMLikT+UBIlPWqd
GQVuLS4J6p+ZOSvPoUewgkKTvqqn5Vacc8CF8RTKJDmoMK+2Zt9M3wBeqcdOdsPVxwHAH9/4v29t
Jr6QWHmgFnVVXovTiTeT0w3WYJtPU+q1vxwp7FuPvMc+QqdxVD/pUtfbSJnNYo/9l0KK2yjNttP7
at6EA/i0HViL8EJBY1U9pVnCj0JTFh4D9VpzTSyIsODpoLqZT8CA4kBHa2nrlnWn+nNfDM95iRbB
bm6MUP15YTWW5V2vBh1M6Da8mu/lTNtsAt/GzfgUx274A4xJk28Q16yu6lga3jYu42neZGEaP2Ve
2fyke5puId6q2idfm2UBIP5xCwM0hsixvAx/VXRMLylTaxitp67t3a9poztB6MW2JAisHYJOt8y6
/cdzP7PmOP5Q+aeis1BqV5c/3UhVmVGtfaqS5Hc6mOVRNUvcp3JoVxvKdfIHTkT653BDy4dGIARG
sYmS8CKicTrPXqMkoead/dSPg3plqjG+HMM8j/cUuE3ftbLoEhnnzPWGiNWyqIg9AGtZraxHjC36
qrCeiqadm20xNfMRvxdn9pHlDm/BZ8ksMFKrHwL4QGWgNsZ0ob2+jgiXSTNVCtg0BhZx19NJd0Yt
VdEyaRU1gL0E/HFNjF4GI0nWRs2gHuaJUWym0brkePSubrcMDW4UhBb4VbyPluvnr33VGRTYsC90
n5IxzIYvacGOuI+FaYEGySy926IfljW3UL2NYLI719j2ZPBDkKJTflsieRcf8nRQrno77ObfmM/r
XeKrdB2SXds62vg2moPsUpxyYu1+hl7hBhVkrhuoQW316UeCCiStKvT06R4BUD+dS92UCFSVgmWs
eMJTq5OpH4+mAC3hZdmtBqLoQjj9fu8wIuA2+kguPYi1kL4dmaEmqVE/9QOko9lU5OOoyGkn4zy/
9rCvumoNddpXPG17wUN64VJYtubp5cTX42J0CNKW87J6o3AklCa5sf3k9XG3191SbqLYG1GjHefd
x5fBmfeQy5cjiQYtQEkaHqeLG1NNncKxsp/soUHRrUO/6SA9rYv9srZNuendTlDF6rQvGMoX3pXk
uG11+lrA7pKqjD59OfFzeKaAsKvu0k0//TmIIpm9mDT7qZ70/ltsh/U2riaxc+JK82eYpXtHmJ+U
K+VyYlAWHBoWEu+Iz50OOroK7MtK2k+EiM7eLtXhNXUcQCEt/J3PNV7/31hoeFDARzhvnTxRIjba
Js3sJ63U0x8Daop+ger/oS3L4sK3fX/9LPNCWGN58cGPr+7c2gOWpfDln4TdY2/FC+z3kd4EU1Ye
EitSgmhGyVG3ouTC/j0/MCpcAOfhta3nGBvUhMzesp+UofU2Y9IXV3hT4AJVeIhpd+W2H5qX0NLy
C/ftWkmExUVUh0FJwIkpkTw9/ZBW3yWWGdfi2RxRKnkAX+xpvuFGGq3fThV+adHt2U25MZi7Ojdr
Z8PeyjTMcaohP5qxJtnwQ0UVue2NdGvguHLJLPPMgaOnSIS/YGghNK87f0kpy6zMR+M5ruRzGIps
Z/VpHBhC6JsswoIQLKYZmO1c+XU0iqAdI2+fUrrbfHzy318yWFWBwsSoA8EDex2AykRtuzju3SfE
umKAR/34ta175WUaLOVS9el9yAECErUIMmuT7v4aUgfAvMptMrCnjA7EMdSM5hDGVgroXlV+zJrM
0NdsLp3q5dSe3qL0icC7U/uhN08QcLoZ0jlyxGz3yXOjGzQvaMI/dfhUtCRVZof+Yjf++nhFzw2I
/txik7CUndb+TpQlhjgy1fS5b63pJwDedus1urqH0DA9dlJ9/Xi4P8HxeoLEF1BTFjc3WtanE4R7
61Sd40TPdeJW9j9lnulVQD2tVY8iVhNfqSiNIrD1qx3j8NgYWCv6kyO1fUXMu+3tNgNJOSSd2FkD
TvSPFVTXC0ty5sMjZOZxjxODQL5cRUCTN05GErbuU9iY1aa0CLzSUQqqYdnwZuad6zdxygPz8cqc
2doItsIvI7eA8rWmRyutqGfstRkVjRfgSpl+M3uj9agqaXtJrvT9Xcfe+iMrSbRJcLL8lr8CLUVY
qYjRTXtWnSQN6rbs93nTCr8gfD/asdrdT1pXBVEGqeSzs2Q0iBQAz3BTfEc7qDApaIcuFs9IijmG
D0qpCIYWRxA/y81L0rtnNhujgaYDmglFGT3k1Tzx2+qmoc2esc1U9aCQ9YhzoYkQ71clxdhxa8rS
mjaRQO1rK7LBdV6gao93FT3Y0Lf0UP2tIoToHKeqr6ctOpRu+pDJln36yWUhlwJb7WCCRKH5Xf0u
wRYTtxIZvyYTj05QYje6IUqewi3C1JfwE+++/hKpIOtJCksGC5jjdFXmLG+wefLi11wPs5vezsTe
zXP65CyP35eK8b2xkxuj7ZsLT+y7u2YpE1FAID5FngpGxunAcTFSKaOw95LyPrxQopuPfV+N3ypR
jy9QQy7Zf5wfDxAXcTjVqXfFosIxSnPM9JewzYsrXWDX1Y+F2BYI5tV+hCrzherUuQHJYNCOpznD
U7maoBOKIUnC0XwBiOG+zP1ofy0E3TEV38ON0ZsXrZzf1US5nrBt4gz/ydqc9afU1LjpLF15c/Om
szflUEsyHj2mBR56SXE0mlj0r0KbHEs5xBCey3sQ0VL+UxhTHe0SY+7r5irXxqm98K2Jx/maJzf9
wgGGK8Ej6mjv45pWjdJGosb8BiogRjxY99qYSAosb+IEw1i4VnjjUrvZR4or5juzoRtEW7AluVNS
K/Zuq0jPN4jQFM5m1Kx8uJVVhzRM4Zhqe9UUzlAcRiVCaEhAtEaAEVCUdTW3iZlcNVh39rtB7XPl
UYYd8EcKlYbYup2M3wxihRibHkl0PvRaUtxnAhn4OIABWkzp1q6Mpq79gs7xd/q3yvToxdJ5MiwS
4y+amZhPxOapeJvNPuq2qVeIOACwIF5jKZ3ErwoH270Kx9C9F9Wo7A/9OMVfa72hVCErg/81sFSS
EdT36IIOhzKyreTeSdPuHq3KcLxSijD/xwTPNPnKgmPaTKlDG1DJxuo46VJ/mL1Was9TPmO5VWZZ
nt71tACONpqQiT/TURSLJYidf2/NUVUP7tiCdfPnFtz0prWN9MaD8upem5FrdL4TKQ3GKaLJcFBO
Kk8e6JTE9b9tTuUoaGutoSMz6+V9Ch/ZpEmfZOIGPyFD5fN54XfL6fB3abVysn3Lzkzkg4ZY2SQl
1IA9Us3KTZjnoxckg1M2D3Y9xeqw7cy6yoqtHaLJG+MFFMXubgTS/jgrqWq+ZXGfDrskp8q782rF
+G0m4VzmEJlcj4K5PQCJGi48wO+uxaWctQC+iW/hra7LepoXqUleqdMbV4Tcx2Lodokpo92SVfsN
+DvEd7HcVpMhu5ACvBvZgSQGiJY+KiUXnoHTe7G0kQbIp978ZQ9q3iAwAa9oA4JO+0Z/qfzegM7B
foLqZ+ntJbbxNA4+fn7elQ4IPBBlQWkK3OBClDv9AVM+JlaeF9FviUZf9M1wpfuoDNpMIJY3d3DO
0/Q412GzTeMu/87rNF2I69+FXOBsqR3QiiTzotu8Ckhot2kFiUv2Sniv7RM8baJNVUyF4aNfcqtg
KOfSTPeqS6DJ9YVNNZFKJgE3IfcSdK9yL+HWcqwa1X6dkHDf1fNUHyrdrfYC9VEUEmscMD5eaXN1
KdLGRnUCmQa6n+Bv116OnYjQG3ZG7xXFNmcGQ9QLX1ne6AsguHU0uaDeQdryCqHnYVNSPP2iqqJU
M6+s90qlKPHNse0frDLK/wV0Y31SGA35JwQKlniS6EVfvKBOx9InM5wSfQhfVVyhrtJ2ltdtUqvo
4iLPUvcXpZT/BOB/vyx/BgSWBPmPw0IYczogkthCJF7p0bS24m9O7/V3oQsJuVcHeZgwfov8sKJm
kDeVeTDq6kWXlXL18Yd8lxL/+RFwuoij2LlgA05/RNNrFY1t4b3mdac3m9CeXT8hwvsey366HibX
3MZ2mr0NYxT+q8fzcCesQs19K1fd3ce/ZX1//N+fQqma/hA14zVJWhSdOs6y914rz+3sg9f3ReP3
HaakvjegYrMxtHqm/Vim37Ruir59PPr7Lc3nR0fl/4++WgiEuEyrQ+7ztR6KZGO37hQFRnzZrff9
WWUcl7AKCjo1iDXZajL0cfBky4ILPfvH9ODk2LO09jyNw9FOvPlCm+fceGBX4D9jCQQkd3Unlb1r
T543ua/jYBmouY7YnU/TEOCQYz7LukkuvD/njizkDSJjDi3w+GWd/0rK+gXJO+aR9yqixvqqj030
VMTueJjNVFwik52bG510Sg0L2Yjo8XSsrCEibHA+fsWo3hn3ZWeLY2kk7uwrQvGw7RWW8f3T2wSs
gEZ2Q9kGMaPVcppaMbhKWoavSqh1UdDSvYp2asZTfuGKPXMaFtsCPhqdShq1q6SvwvtjwqEgfG3V
qgzKIvRARVTK1saw90pvJhHUZdg8pGnT7j+e4pkvuGQZ0PehGlCXXn1BXSLAadaN96ph4+7tZ3VO
ca0yzXmrjsDvLkQN6zeTU48cJQk8Iooofq1Z7XaiS0VokfIqTMVsl4LsJPxWt+O3sFIEUYTM/cjw
wsePJ3lm63DJIwBBZYxd+q7ujJsKFWaL5Q2bCKGJsr8iVRwPCkYGWyvrLtm7nBsPrgrEGFI4xlxi
l7+OBc3ARmjqpLwu+IhrBVbOpi9hUW0VN0lvTFbhUrv93GdcdLCIgxaKjL76jLSdUi9EwuQ1QnMz
2sCqDQNFt9MiKOI0vLBbz9yejEWmxNH/0/86nZ6whrit4j58Lcyq02kkm8DLtHFWL9wu53YLcQf5
Pt17tsvqxHt9UxvZ7ISvTh51h1kfpm0msuSavnV449SzODTTHF54JM8NuhiQU9SGhwdm43RyYxmW
XtZ20ZtCphCYohm2+Ehj6BFr9VVXdeaXSk/SC6fw/aDopVHM1Gmgoqax5hsMYa8moWpHb10SQ4/N
rbqnQwQpbeeOUX1T6I1X+bDAzc3HB+P9l2TcJQKirgUNaG3MQ8W6GaPY4Uxk0mj8mg9BSELJ6PfH
47zfnlygaDSxnOBt6NOeLiquaHbell38Ng6Od2NM+eSng2Pfm7ribT8/1MKiAO9BbsAPPh0qj5Is
xXgwYaghv5kUPX3AWxJsM1IWn75W/hgwwn7hzV1gNadDRXUbt9A6mJVnFF9ypVUO46RxFPr4xo3b
cvfxzM5sErQ5eBy4Qxcxm9WtYoaVk3cJ/J1Wba1N4ozy0VMMcci9NAEzZ+go0JaXhNnXaRaLSAcF
nXBaF5T51nME39IUZlEmb6o6DHtDT8ONgUuqn0yZcUuFWcIzHPUfgDzGrZep9oWr5tzGIbRYSmEL
e2utxR8m9eTUhpK8UZ3rDzyTaWA6hbh35j45fLy87y9tsgIq2UijcxbYradf0yrd3prtOn9rR2HU
WzVPyuyri2S+/p0KlfwWVZCuLwlPnRuUWhgHjWSS0Gb1TfMqy4Cwl+WbNkDyVfEx/kZdyLiZxiK+
QmRjvHC7nRmPOgGJMwaepHLrQKPw7LkB/lS+GY1j+UCZE7RFh1Zuhmkwf6eUiS+8+O8/4PIK0pBC
Y4+i5rqeCTAoLaJuFG/qpM87t4yc731iYAyk9fMnvWP4fJDskCymGwFKl2rx6RckjCjjYaiyNyWk
U/AwZQ3pf+iFuXIooQs8fLxf3s1syeNgvy/CVrR/10uJymRUDUYi3xaZp2eJ9pGvEaDy+CpG/x/G
IjMDIbGUOiiGnc4M9Fhlq3PSvRlqaYESQNZqy5sIwaNVkkstiHf3DEk4tdklN2Jm5Imng/UmnOU6
1Mc3b2zbGyNM7KCuButu7NND76XbRC+yC2fv3TsEWg4wMPg0nWPgrRGZZeWGhYhS/U3NVMIXPPFq
datTK7yQ973/ZgupD7NxOvVU6YzlePwVmHlZ3/bkafqbpEcBuxaPket4DHsZCNW7FAUu63SS8vO9
Fqwd/FP0l+kBnw6mtRacl84Tv4TVGYAfC+s7vNA0mEfhAABNigAim7eNMr349fHWfFdtQCYUiYVF
5Rr9WRWE0unQxmgbedf0zW9KpvZLgtDZkcxquq9T2EaiiYZfFeKBD6mpjde4Tbo/9HwaLqz12ips
wTs7BlqlFNKJa/jv9EckhTKG5WzJfw0DbPd2ttOw8a2ki2rqYlOHvEmion2E2L/5XTHzGFDcZGhX
+WA1GTXjXH+RGej3g1C1Ut1dWKH1jlsoGjxnCNWSJSNgsfpxRoKAiBSW/i9iRcZ9b4bGiwLS6pGK
d4ODmQadbaR6tK3JRI91WvRO4FmKtnAayyWYMPsfzZyNP/8Paee1HDeW5vlX6ah79MCbiem+AJCW
npJIqm4QEpWC9x7Ptnf7YvMDq2dXiVQQy+2o7opSUMyTODjmM38DC6NdU2S4gJDOXw4A6eywxkoF
Pnw+c1JlJk0nTfJJrBrrJqTz9CLhA1nacm0qdz0cwd62GmSV7J5yfWrTnQgCt6uKft+oARTaQC0D
beV9Lq+O+UuRCBMJkNXMbO3zL2V0xIldrEunaUyGk1ZK+U8toaqq8tYeEStb8zz7zfphg1Kjnq0w
yb7VZSQOsSgNpME4RXkl4kbRZw2qiEba2GVQ+3d5XWTitRGMoq0mUWu6OVf1o5epnQ0/MP2RjcQz
20Bu0sh9f/FczgSl3zlZJwEC073MS8wkR1eilbwfcat9E2Ldo92fdf21Z6DdmEbV6f3hlucxlV56
63DzWWokJMtapWe1NVQI2T/5XAL2JOIRUwulcFUVdXPolaw7qr0ZbN4fdHl4vQ2KdxcVfnC7VH7P
3zZ0uQCOGYPmE5DVRgnUHS0vC0JgLt236J7uBjRmDrUPo/f9kX8zu5zR1LUpdM9g5cVr76eg1LRW
8E/oFPVfi8bM3SAKlSu1HWJ3MIP9+8NdzC4MIjRHOaW57dAgWTwokZIYhlEUndg4dWorCGu9Dko7
1kh0pL1NXQuFXk3t1vLM5VWEFAizOhdEABVcFoQlXGtaXCPiU5WwdaDc5K5vVZ6G1y/33kdXLIPR
2oRZTig2a1efv82iMuTOzNr4BLQiHO0STquwSRSqH+DvhQ3CHVXxwcid56OOD/VMARdELLE4wyBJ
RjTKu/Sk+X62rzzTvIIN7B2mEAjr+6/wN1PJUABwuWgQsVly7iZI3UUsFukpSORwk1qSsB0CWc6g
JVIgWHmui+U5PxeOI3OGiTnGUoeEKmQkCdiOnUAvBk4YD8q+pRm1G8dOuE/xnPv/GQ+hGpMgE2Du
0jFHbEA1RVKYn8JI81GEKPKyOYjyoF35VZYLdlGoygp08mLvz4/IbpiPG/Chy1cXB/TkhdhIT3oU
DQ9eVBabKo90u2pjADdiLTfXparNNslFvxY0/eZdcr2gg8TamRO/+ee/RGijRsLgQ/U8Be2QQ2fq
ynxfl30U0ulO9fv3F85v3iWDkZZwjhPLL6kaWaaEaaLU+WnKYmWT416/AVI47DpUGZ0e6t3KWfPb
8bg5aZ3OWLLlxKay3AZFOuSntor0PQWJGLfAKr3n4sr2Ndf8SjvgcjJRV5Ko64KPns2HFpNZDqnh
96kUnyajFx9Lvy1dCszjPYX8Nez4ZchJEAW3icT5TfdMXJyjUgG+k2ApOflmWWDCM8kJmgum/mzV
cvSAYzycsUgsQU51yp0O53Bbd1O50kK8nGC+BA0Cbg90SKhsna8eqpKjGI05m9OYop0W5xFyE5ny
wxiKeF9b+UfROoyERxdwWIoGlJqW9Wx0jbuiEabsVI/qt7otm72vcHEVk+GGpErb95fr5esEGkYn
lrLkbF2+lK2CItTGiie0JyVWvdtQnBCuiazwoCrd6eMjgSQk7KC5T3t7EeuFFjaZjVB1J6+Xi+tJ
toJN3/nhFrP5avf+UIv7F1gXkpagY4EwSMiALe14xqlGqkNI5Z9+lqvwhWt5Q1XNfyr8Wj+kpua7
XiDWa6SV3446Q8o45xQC7Hkh/XLM9AA1+yZopJ8QHlR105il/NSoTbsDoaO8KoWcPLeIrEgfO8zn
h6UYQouHZJ7rf5l/0pkFES018s9RHiVcuDJPefTR5H4I0tqT7CiuupWbf75mf0lC/xoRkT5az/MZ
sCyH6gP+MbKfKT+DgS6S3+bTkxwZwkqVZ7Hv/hplfipiDCi9S3he2lCYzDJJ+dmA4zkguAJMsheg
fuZxhsvkKOMb+jHcGkO+Vee5okgxibcXZ5s5tIMlpKrys8xx2d7M/0535RhC4QhbQFITAcf7K3Wx
/f4akdMb7gJVQnLb8zVTlBkqgXKi/gSCGG5qK9IPYYBaqdCpwub9oS7nk2SLPgBtMv6hLXc+VNtb
4ezMFfi26I/VCEJsCl2tzj1ExMUU6oTSfv/wiCirkRArKtAN/n8+ouSbea+BnPFtNaqtY2taDxFZ
r+VGlQrRt8bAbWVlXm5BJMeYR655Lnw4DOcjjh4GpLGKdIfdSuiq3bQQURACEcafdTKYG/zO/G8K
aLjs2/tPOl9E5zuC8WbVQXJYqNlLILEVa4FuJRXCqqA+xRt/aIMDKmGmrZSF/+ynsXSP1g2OJ0at
XumjaKy5Tl+uI3Qr4TpxUyI0wRScP3gjW53eiHnk27GmAj7B0vGOWYbCreZrDJGL7T/roAJzmcei
7LU0+yyyvBeE2uh8+i3op4DYRsWnK1K/+OjbZCBINqwfaFTsx/lt/3KgGn05jFUnDqxYL53ijYXu
vuwmDSJeDxlHom6DqGv8YyujwLFy+ryBcM9eKYMTx82VQ/oUnHPng3ulHvTFpLCUPOhL43aiiihf
BUnh34epghBZYhqNCDYcsKE7CqVoHSUPaTJYSFPulJGvZ3aZ5WNjy3GfkgUOErFKZCOMEKr3eYqu
moPUQqPaIGV1zHFR+Qi/aVGbCw96VQTZUYuEToRoj1merejiSFwsDYglFbYHNzQcHFXxze8oFWUv
QRqgxqhPRqW0G2+qTCV3KQJN8IUq1Dpe3l/tF7uMy2b2RiKapmyMzPL51FBRLpVkUCTf1q20PmS1
l94oapk6QVBkf5IIDi+1aVZrzIBFCkHXCJUMzjB2OOk1acT5sJ2G0Ixap7JvB1CI6kNf5mPl9B1K
fFdJ0RnJEa5Uf4WiW5FuSpoga3nExQkKBWZWHJ47c3BTl8gbHZoX9J5eCVCikq3RBvjaUMcGyy86
uZW133XV11ZO7YuHZkykLdHsIHKay77nDw1SHCGdDj0lW9XyHzlWbncZ+uQ0bnvrKA+DutNA92/1
YdJXdsBvnpaoG7Nqrt6ZjrE4S0mPYs2K0VK0xyrcG41fxntflif/sQmVWr3OiYLTlVj7YmXRI6cY
NQuAQrSCdHL+tJKvtlFLoTACgauqdoMSYeNIlSaldtr7hSMUgnVTAWDxVo6at/ra2XYnowEDOTP7
QJJA+T0fGbGk3EoVBYpJI3ZNdhxIJ+vKKVpFSp4buP4gjNVWavYmjoBh4xgm8J3rQQ+z9sbIeq7w
LRk1GhcVuo93bTsJgS1VMjD0VEjbwjWtRt0FBKvw+Ioa/WiCbATfbKi8vvEjiBO9dVXCY/FgKCSr
iC3Rs/OurIbdLNtCZkghfllCPW3UNBXDWz2myOKiT10VbgLI8YOS3kR3nHm4wJP1oHNJIf98PmLi
Z5G8R37urdbV5C9WEtjp+OljB8lykMWkx23fKJMUyM/KJ+QyBHsY7fDOWllTy3W8HGSRRDYB7t+a
4MvPpG62Ijm+cKzCg7mm/7tcuothlMXppBtQsgvh7Vn8vfEofhoPa0+yjDKWQywyqNzXNJII3glC
A8G11NjC6Oqv/ufmi/z4/otZnjrLkRanTgmF3BArRpLu4iMqXNpGuwmO2LG8P8zanC0uEhmsfw7v
Tn72bjI3csVPONXf/3tDLE6xsFcbT/BC+ZmD2lFdzw42wvb9Id5cTH49O5aztQi+QiyIlKLkMcpv
5W2524awDuz2SwdO/0co2OGLdfBd4YBUnLZWEV1qBSz36TL7S0OhjJue54v8XaXua88Z03uxbuxK
0I6SbKMHc6uZG185SIpgC1oJIOcgiFdTveU7uz2aHfpnxNlqCMbvT8syJF3OyuIEEQHvR8nAGgqM
72n/UGdf22rl/PjthuC6mOvP9E6WpE05IPJDg4P1E9uf06P0p/Wn7/rbfP/+k/x2mf4yzGI35GMU
WkHMMPnPeJ+/ji/CYdz9e0MsdoKgF42S0q58bjf+Zl6mo/3RaPrtffzyFIud0CjQyadkHuJYXPtH
+VAe4rWdMJ9AFzvhlzEWO6EK1MKoVMaQ7jLL7q7BZOG6Vn0vKrtVnPiH+P3fm7ZFvFD7lig0Kas/
/zldCU/KMdutvfwlL/2vHfbLMy3WsRFLQSEgKv3s/Vlcy7v8T/2+594+dtW2eQq+qJPdvAQr5ixr
K25xMTZxPlRByJjj6AjPeukKhWN91r/8e7O3uBmzwk9QeGT2+s2w/2vRKYf3h/jt5UvRlHgZ8S62
6XkYgcPOBEgvlp+N6pgLn0z1k9ZPttJ//feGWaxtMfe9JJoYpgg2lraL4mNROKG6sknf2tG/Lm9S
fOhGpD463gJggRYXcGPAO68Scfpq1WaQ2VI4tA8e8MYOmjjE9G2e5SgTooQV7gXMOjI3RqvxZxhX
KmEHVggrVYfl5ALIAHc1g1iButA6XpxLYz9UStR40lczTrB/E4fsriJCJlwrFZs0dFiJpOZZPH/8
WQyHDjdiQBRVl+wklNb4OrEV/OlrqaXaXhQmuDp7xlpYuLw5iP5JesgDwK0CnFnK1beDhyy3Kntf
u1o2y8AB69aKRxLjyZQcmlX1Bx27ANQAkyPGBSk/c93fLtlfCg0JcNXQr5LiT6VMNYd9l4mOKeBm
ZWgTFsBRU6yJBi43OHkzV9ZcJ0b0QsFd5nxfNNSpwF4p4bdaFsKrKYjDOx1PwxsEjc27KZ/y6wTA
/kqx8eL9zf5gksmkIkxDa2WxGVMlEQcB4WUUPGVQKFQddhgDyM77e/Hi7aGKP3faAXJTgwPtdf5o
QmEiuJ5K2bdKKK3CQYI7/2TNlso7ICbpyo1z+UgwYWaPTfCHpKlLUVKzoB6I8U36rdCz9rrCtvEh
K7W1iZvfxtnCBwA/w8gkBIWgNCyhxoKHVJEa6/qXMMi7bSHo2k1nhNI+8tOn3uz0vYBtRWELgtQ5
U9v1K5n4sg8GMIRGokleCgeHzbd0wNbEJC6FwDe/lAHXAlTXway+GYMIcDzLgxZlW7MKQ7DWEyze
zyhSZrJl674fC6c44a+tTPobwHIxH9T90eADYsp/LCHeXIcewuyq/9QIaB8jBRLXRrbT2qbzH1Kk
O4yrqslUyaUDXdWOjxCyZYsqq+9ThdpCccLDtx09p0Y9L25sHUK2XtpWUuv1MZVrrXBJd5sudUaf
4tZ+VOtI/aC1EVNKXwSuI4go1g9zer5Ky8TC1qCP1S9jpwu3oIQRFe7ozj5XZip1W0RwckBQ7++M
i01v0tSjNMUWpEkE8Ol8zIoFHJh6an4pJCaNoqdnI4VhHNGYVw4eOOEbNTfKlRv4cu2y54EV8bRk
8uDxzwf15L5LpqL2vgR1QOOritQ6wUmzVuCIt41p7JJekcZDmHZiBjNAzjxX7uEwr5wKy4zyzXEY
bi9gEHYkOMnzr9HNaZgKxfqLPvn1dIuiil+5OJDryiEAdVa6U0U9b0OFpiARjFJPWwl2Lo6lWVVk
7rBQTYOEsSwtiVGhaqEo509TPIY9TYFoGLZa6Y2BnbW6v3YwXQzHXIO3Y3GBAALwujjgTb8ycNsw
4qdkShJqPnUGA16IoJXbMfP++f2VdTG7M6GFGxOwMncz8NDz2e1jSGRa0ApfsJsaH5JWaZ0iUbJd
Efu9bU7UlsYkGlwKdubKmr48m94KhHjnzP8A5VssaqpUGvowSfWkBJVwW6WWda12kXWbj63m8NDq
lRKn8oPkqcGtKgU/ZalJV+Kyi33FjTbzBWfCIP+xZAxaWhqrgl8SjXPZRLMuX7wp5D7+0fdadlRL
/2uIbtnmY1OOtjdtejBQxEGYdy8xO5razxFFqz1VRZ7d13RBH/q0V7sHpMOnn71sNLqbalMZ3XrB
5K31e5YvnPIz/W0WFvwartulEyfK6GXcmf3wpOeGee0llCG/14VsJU6oRBVdA9A86W5Um36Xj4ji
fvStv5W/uQ5pAvDvC5SL1/mUPvVwfOpJjiQniGTzmMVmGx+VDhMaOwe7fpvVcvEpKmv9mHVj+F3J
vUFbOd2WIfD8PYDmQ66YkYyUqs8XvqBJvTW2pfhU1o032gQJRbXr5SapEMLzfZBFbVqsIGAuxwR4
jEwAw/7VcDsfsx1SXB6Q6n+ysEZxG7Wz7qbSQnokFlxQPmuCz8vVDS4Mpx90TUg6RETnFidJrDWT
XNdF9RRNCIYEXdPfIO4xbQXL8mW7ZKGj8ZvWP95f3svASoGFwA2FvCqri7t+sa39WFMKEPPak9Ji
Kz3LXEbPmjoqa3fi78Zh86AayGD0kxb3Qtr2Zlih+8M52QnhcfKExHBSuarUlSW7PJB5IBCZnMUg
Q2ZazPzzX2L8uhktZNpa6cmPh9qOJS/f9Ah324HorVkYXm5OhiKqhxAA1BW46flQVgt1EpMl6QmB
8/xamSrjqu1Vj9YsSxQ2QuQ2QT59Tzokjt5/a5dLE8bd7EMHAIZ3tkQRS7VloFkqi0+YpxnbLKkM
8VgScZh2Sfj6WWmxUfrwiFD/aQWzRAkIl5CJPs7EuO5E/8kI4nrr6UaztaTM2pjIm9gGhMoViMbF
bgBwCnMLDUZQL9h8LebWz+jej1k7PUW5nOyqkbJSBrzXEdkjBz8V9U2Rty/vP+PFGgUzPOMX1Pk6
n7U2z9+n1MUQ0KtseopzS7iLE0XdKvWYr1wovx3FBI0FER2C3JJQ7Pm4GrRYBj5Z0tC4Y5moWA4F
w8qByVfn2/4avCM4NWPqcOPFIxHWyiIL1LpsapHKCL94QiUg6FeNGJbqSl7G3we9DGvRDmLYEZoN
EK20IluJwiB7mapOS2dFeBDUP8BZ1ONe7xMTm5UmCXC5jTLcZpwE0JX1nVaIMca2hRiD96JYkdeV
jhDofWXZAK5bgSt60PXJUabeS+9qJW+hE2dD3eg7Gt8tha4IBork9GMVaLHrYew6DgjvGkV65Rce
vgE2nXkqv7u6ZpEETtRMik613cQy6ICzC1h+G252YgL+qNKOfrySqEWn7VtMgDHpGHO5lHQ7ACEd
G1QmUZ60ux6SxrUV4VBzC4dDqXoXQaGhjDdaWZvxFbpkQf4SRnKef0IfLgijAwZvKmzoXhc9XJXG
bBj9wC4kGRsfO0DKphRsWS4SzGkkJe/Ic4RGpx/Ya2V5oLIhRc9TJONpbwceihWyPfVFoLdkStQr
9qmojdNdUyOFtCOrM+Of4LwszCdUH6XHO08bW8qeWBZG2wpjrPAVTlWWbULcYkhM8S8EYyICOu+O
PTeItyX51qOf+dDE4rZE1ad3tHLq9CcF8aTSVrRYTrdDmE/ivemrQXMt+4kW4mKjFG3s24kSzDJx
UYOdqG2ocZvcNpKXAHgZWryd91CoDWHv+0rTPargYFK0iznvN9ZgJdp9XOHR8lUUKbQMjhSlyHA4
sJZUpWKRZLl/kGQhP6GaXczKtfIQbrxE6bWt5uPwsrOsTBDdUa6H+hO+gnW2Gwl1g11BXX48BHqR
dG4xKF7kdlng165hCr7q9F6f9Fetr1TqDpsWq3eqUsF2SfW6ojpiNambn2JTaM2X0RutanKiDrjL
ZhCS3HfCqg20HeItaQA7QTe7LfEYnAXNrDHZTSaz6uyRzw7dTgKfEjtWiGMJAjPAnI3RlvXejCsW
OxZaGwQtSsz5cDpsxnshEITpSEfKb+76rpXDr51cq9qu90CTfJm6RMEt3k+G3k7R4Zu++REeexu8
UNo0I6irZwM3im+1+Bk6DvBpQ1cC3dyoRoEOJ+qkqrLVdSznbwBaqjOxVe8QbrH9WqvFDE7LCF3c
NltkpGwl8erqM1/B7A8DWWuyj8rOEjetqgzpYw4EtTiVpPkxBjtIm9yPplRqohOiigUUTu6R+JJZ
fpjulJM65k4RG9qYOWIiVTU69UTFqcurU0Kc4CbMU24LNTDwUE5Cr/P+LPlKGPMIWKt5mpvUKiIc
fZl5wze1GwYPao7iI9qcZhwEN1Hspf4Bemdo6k5eNFEzu0iJmfTZTAN0MlUQA4RBYeZHk2bDQm25
WaXMF6R91wFp/5EBngibfSxHzIcrl2REP+BKmOEmg4FkfX//vri4hZHc+Mvgk2yMaukipuFhIize
EuGzlNQZGDARSKGTVNVwoychB46YFeHKtbiMbqAqA6vl2CYHhD66LGeA8gEeVAnp1ygwysb1fNmq
tq0QKsMrciqa8fP9J1xGOOocFwLJIugGpwGY8PxGzCKMEawqrhiutyyn9YoqOEFbyMyruOo4c+Q4
MrqMFz819S6QtUH6+v43uHhgEE+z+bkF0Bbm+hKdAqS/KDh4kucC27ZnK1CCH4No1g+yWmLn9+Gx
3pR9Zr1G4L3Lm1mpMTIcGyN6blFt3eeFNsgudemms4O0NMuVGO5ibnH1IJem7K2ijYVs1fncyuoo
4NzWxs9Sn+OWBujNesSftrnvwzTdYUgofyXMjWW3MJL8+f0nvehwgASnkIB2A9B+FAGW+VSoagLm
yWnzjJ6897nQI8oX29ofigL/ZCFT203iY23v4KEpv+bV6A/Qm+AftIYjT+ogPXSGJwwrdeu3xsKv
IQvKiaQGTAcEGZbbckrqNIQh6VfiE5pznRLuAhSk0I3PTCKTe86sYUi2DeBnlYJONBnUEqOgMl/8
zEiB4tVdUufIgYs43zhWmZn+noJgpvsuFmycMUrRrypgXixPcmKq+khzzequgNXOX6Il5KOveJn8
MiAIqO9So4zlfV9YREJESMFaxnFRhZmV5okciYqB8s8cl/PxwpKVGI6a+JJGk6rcUn6XB9czlbrY
hkOZgp/qfY6HnSwLTSTZBkeQf+8XWq9sK83AffL9dXSxhoH8EiwDnkQ4ev5K519nKEXZb1QjfKlr
z9hISTwAmUNdV4uk2pWnoNt6k1Y6gxBnKz2qy4mftUD4H3JAAEe1RXTLyxfCglvhhbSMeFOZAuST
C89SkXSFv51+sBaAfjNh9Myf0Gd+0TI5T5u+nlJC3xdjMuIDfLLwoNeW8BgGTXTQWzn5IJyF8RD+
kjju35xHlmZTmSBVjZcM9YvU5B5WR3qXPjVh6lVuU+ZyZdeTButOST11pQdxOa+kQLPW/rz/AMcv
qhA9bdz5qB9etBDjmWMZWUJ2E4TZFLlGhlz3yrz+ZkHPVxoC+LDcUR1filhkNMjSvuurFwHik/g5
jGri9ro0MxxPRl+NjlQIkNXLsd9IXVDAzeAGqESGjpmH8VqRYnmhk/rNYs18FcSTQT7Pk/NL7SCN
UzOIuz54meGp7qjp3qFWbitDcXxqWvv3987lTJNdQAOkckzcwojngw2ejMJ3PVovJpIJX6AgSPdR
oaOzLaJ++fj+WG+do7OTdRZYJ3aFfYACIrje88E8PWssva2El7TJfPIq9HGNOnSQn7XohOZFko4P
ObF9eo2klSjg/or4wFNR0s67LhTB9xuaP7PJBTYwVe99EaNymG2nMYw191XT1dJNPBZBckyBriGk
jkmY9iUYzP7T+w9yMWlA/gkIqIYiDUKXen6Dv7yhxsdR1shE6ZlGjhEcWRvlV5OkMECjINYF96Oj
IWWB7ihS1W+9jMWsKWklopOb6s+qEGvPGNoCK9MFbVMWhbmyEeZ9dfaCZtUMdM1g2cyKmcte+IiG
G5a0ujZjUKU5G/PdsJzqfYpMuksrRbUjXuuBazfa+JOafzSunAWVZyF2vCDAAS87n60GaigOS/PZ
Ix8J6RhZWbxNfLxUrnxftISV2Odio0Gvm2WSYTHN4y6pBS3ap5R8RHSctbZx1G5SnKj1/SNTUAPp
zqIVnM1yPFYNAGd61TThKeYuAWRxiKW11Yvy907W702z849VrLef+zx9JiNac+S+GI3WxFyxhyuN
VA5Y4/NFWtR9E9NTGF4hDtB7nyoRH1wjt8KdbBRhsRlRJ16rCC6rPcBV9DlKnwkxnKhLfl/SNVXf
xpP4alledg/NIrtqI6Nc2RC/eTKq07P8yXzjk/KcPxl2q2Gmmrn4KrRe96R12rDByiBx8xHRRlsW
ytPHNiC+TCJAbQrw1PyBbyzGa/ELJyT14leszEW7tIJk03VjandROa0EFJePRpeFl8Z2p3xMOHf+
aBSimNsqaV6zQa92YjH1O5KSm4IA8gZFpe6DucYb+h08z8xzmFlvi+EIYqNy1KcRtc1+dtYwm62v
+omj5/qaz9T8Ub8eLRpBPvXpeQ9wdCInev5kQzRjGgw0eWqjzfFpT6dDiDrDdYBN8tP77+tiEnlR
2A8gbcYlSsa4CE9RodVHZdLa17GxkhcTnRbTN8IC38cm2Fe+vnKtzeHl+ZPN24vqJvVoLtLlotfE
CXwCDJlX3yiMFy0SNWpog9hjbN0aQ7ZBZwPI6ww98j94XtKERJaAthhbjuto2Q1V+0IcJzNLX62c
W84mivPsiSzYGTpcoVfWyuWscp7Qy6bTzOnF4jx/gZVedhjHaiPniW7t/TzufhowD57NhO556+dr
59cF2Bj6C33WWV0CRArYpUVWQ4krSCA5Cd8RuDGH7zoQt+kgGFHoSY6ZVF5WO8Y0xoW8mbDR6A/F
EGI0kZVhHhxGT0OR0O5CFqNdtGaTuk0XRlmDKVifRc1VxL0g25IYikKL25DipZLdIiRkOEmEzLGA
82jV0kBBhqZY08JazuSMBUHbiBuAFjZMukXWINZSmo46wt+jJ42PORXMfWKN5QYxp/irJo39yptb
bj0YRJQs3px7OMfI287fnNgWgieXlfInYkaRAy5ksPG5j3cx3a+15Hl5A8yCTVzdM86MEwUy2/lY
ecgeUEmFvyP12OmnQrQiZMX80W+FxG3x2cm3/lRSRpYjjdvQ6UJAkIMdljNZ1LGa2SrCga4WKZFb
g+lS8WNRq9bm+MWvYGViLgoQOrIlQGNI9GcyLnCr82/LzRl0iVckr61qNf1JLjGahaDaxT0+3dRy
hY0S1GJ86nwBz/mhQZn+wcehOHN8MwuhKEV0wMp8JS5ZHCgUY2Z1HjhJbG4sgpZxQktmNAmC2Dwa
OYGIrHTWFroHdTbR9DcxUkm7usjTzfuH5jIHehsVEqtlwA7G4mxZREj9KvL0RGseEQUDmxP1wT7J
rPKYyxQ/Kq3vrggguq3Kqe3o0PTusEFdA6Yvdsb8HQArEXgCHWSHLBXpWnOqck+1yseij4vIQeNM
Mp20Hc2dUdXmbeOHwRrP7zeTTVVvVkEAlkXWtViw4Hj7Ysil8jFuR+U+64diJ+BG8xL4VuOaJkfO
5Kny7v3J/u2goCLpvAFouFATFUIAQk3aV48pVjyHgF7FTpTK8AZJNc+BzNjZQh71K294cQy8TS6S
YRqLigoX0KjzxV5qZkH1pakfobTDNYsqDjkFCDNcyo/qtP81lk45ke4RjsHLOCaJhIouh1w9Brmg
Z4eWAoKIt0euelfTVNf+NoNYRm9HNiPpsZIidXQDT64iWzUFuYHLJvnlxy5LdD04/IgGZiwhCKkl
rHGC6DbQFckf+zZS4L2Zyb6xRJop3hCvbODFIfjXUHMwwIjUx5YiHsjqNHIvZti+JKF/I1hSt2nz
YC3YXiRrb6NA/+aw5f4nAFhcI40UkmuURfY45GNw0+b165QKwyewbgFCTFq1UZDzwMErKvdAKP98
fwUvF9M8m9SN1VkGAoLqEgobCb4Rdb4aPgqTFT1wSwuOlU/dEXW8fGWz/GY2ZzThHAiQOYECOl+3
NKCGRNDS/FHoUCH066G5wwEg/vb+A/1mNmdUCLUJEK84pS2CxiSNPQyDhOIxlmDr4YpWOZHn6a5i
Bcama9Vy340qbepy9jXHgH1NLG559M1qKLDPuZBA/s5pzflTJmXcK0bbc+iLVXAnegVdalEJxcRF
g7/4M9N8b+2unjf8L4ErC2iGh5JzIwM3K2vNp9QvZQxQHUUclHL7iHcpYmy1JMqunE3Y9ID7yXw3
oXd6m3lN+2qVTXoExdK8tlaQvkoI+n1PeI5/OXL9x+vwn+is3f81eP3P/+LPr3kBk9cPmsUf/3kT
vlZ5nf9s/mv+tf/z185/6Z93xSn71FSnU3PzrVj+zbNf5PP/Nb77rfl29odNhuzt+NCeqvHxVLdJ
8zYI33T+m/+vP/zb6e1TPo/F6R9/vOIf38yf5od59se/fnT48Y8/3o7A//j18//1w9tvKb/3+X//
ryoOx9PFr5y+1c0//lDVv5vUDZB4ospNAD6bP/en+Sey9nfuWi5s4BX42KHf8cffsrxqAn5J/jvt
KvYmQFS03Clr/vE3JKrnHykan4duA8AWMnbUxdQ//uernb2k//vS/pa16X0eZk39jz8WS3e2VuG6
nkefvWzokJ2vIwN5P72gRu9wZ39tg/4a/e2rFOWAdOhXdimSzeeL9m0wIoS3XISJWFKn47aWG5Bi
nYMAXDp9SqNCKo51JoWBTee4zGy5GGTpJtCs6Gc1VZm5SwOl7zZS3Zp7zNOFlD4aEbNt4gZcPAhm
2WqH2Pej+l7misz2Gb6bwVab0H05lHWqD1dy6TXlXjd640YJkzK/iznfr7U6bPxbxOnD0e2taiiv
Am30y+2kyglSlqmJUoPcTFq9lQQMhnDdq6ZNXMpT5kLrmX9JA3tgq56mxLumbZp78CSGtO2UOFOO
bZGWsZNkZZruVeBciVPI3R1hNJ/UUAggji/S4qsVm4DZ83hSqJbWRqnaVQeVy47aWrmPct+M6JT3
WmDr1YQAe8kHONDHO3/LaS0i6i9GYke3RAyEm34YxAPJZt66VdPT/3MmUY3LHcJ+UnrdFaGWqW7S
ktzb0YRk5EG2sshzUqC3lt0XYRs7Zi1Z1S6YaH/P8jni4NQ+LxGkZITUp4Yo/VM/tlN2mPJOfY6E
SLWx80LzP0o3kiQ8gJrRXXrPBepbwuAEcoe0H/kesqFTaWO5UMPmmj8p9jK3EBixA1Me9u0GEzEJ
0VN0oNsACQ+90W6twnj09aBwObee0BmP7RF5aqDfUJkD+SVojc/6GD0KWRNvKkG+m0PSG2Ctpp1M
2UNr+NvOU0UnFWtU9A3xUI6mdqBQ7dmhn2o0PyzfifkOdhSWx1BvjxYuOE43yFsi+9iWlGaXp+hU
CFroIFh0h585AIGpd6EJ7+nVV24c9w+yElyFeMchESlszSbpkXhIexdQmumWvOw09H6g9GSr1Ywy
kMoj/mqjPXgUZadUvpEH7VHNsEhHoehbUMvH0fApFyWFG9d655aTl+6krN6qpXZvdokbDcgDoP93
20ntFmTJ4yj5t/FUCXu0OI+dFNme2SKBYtStHUfVjeD17iBrN7XQ58gHjMhLIeYzZnfSXBYucv06
17t7TQ5O1K8dfOEqGCHdJ+W/CTuPJclxpFs/Ec2oxZYiZIZInVkbWpaiAgVIgurp/y/nbu70mM3s
uqtFRIAg4H78CKUnTrNeyXNFya/SV6g6hMenB80ut0TRbLF+6XFxtxQ7k/HDF/ijml4RbyZcLt3d
vr9bEbWIjSMTGoebLc0x8wA5mhGfEcPX3NCuahoT3pNYNPm73WcojgN1m3zoIR7mBiFNThzkMO61
4LehBW2YwbbyClky0h3+DIspaEzVFPug2egj4l5sTAoN4vKq4UK074tbtXnoyOA8m9tDsxV3PExX
VP1eNG36dUmbDJcCBydbvbIhj8DOSjuy01KL0DQCId7MLhBx4Y9LGGzD3heKqLbxgy/6YPr8lGAE
KNWqROp5e9+K/G8vhqe0Jg/GCKZ9L91zI9SHay2H0YIcZWNEFRbO8DPvgwkWhKV2UGvsaG1TLYaT
QaFpkm3FjzZFHYSpHH5amkcjm27H0i6Gh7EDxV/d8m51GJUFXXcP6nS89iU09kluB6W18Edy749h
ubu69dvzWmVPnQH/JV/cOcGAdAMQaZHX9r1PyMv2QF4eiU9mC73Oqv6SXDCGwxR8qx6i0dias6e6
zzSY0iRtnAjN25+2IGc5MzUvDDQoV4z4naXUwqkulrD3g1gUSI4Gz7yBxvMnY3Eecr3bFwSFWXWB
EZeHRYhQwc0ejFO+Wscsrc4oOJqwCsZEn9LHoVJ2uCGtYz/Vj2Va9mFfkFs3OWKMKst5y3yDgBjc
gKOOijJsGYHtPOn+MJzpbDqVf08900vGrjGTsvVeFul6x1LOB+lUR4wclwhzkgMj/8Sf5Tf/D7+c
3l0jE6cOiIfG9lRxTTOUqi9LI9N9hfqmbyvvYCwMaWvv99znbdzM616jpg8nL6sSL4dZaqUE+HFY
/NqEQQ4bFD0b3DlqKjUmmTR3kLWXB32QTmSjeTg2k3Za/JVvSo2F7klW+hvcyPygPLVLsy6xLWZr
dpk+Ci+7unX/Szrs75bss7bInSTwZUIcAU2Yj6OMvhYvtR7E5jB7oYuzHC1/P3DuZlfmoMm69l7i
1vmScEk0V/Z6mxj63BuXRWxBZMyDdtOteogDheWXJUpIfh2MxGligIPQygu0JenT1AnLYDq3Upxk
Zw1RH3h/rRlLgdDAQSdeMhO1ELbWfrzp8ug3GqPfRj87PurIwk6rg2qX/GA2xWMm+k80h5e2Nl4Q
s5th3Xr73tLdOdo27x3gwvozlLV2bai24TqKC9DTpclVh7fy5kTCWXf+IH8GXf6CAsn+s9ZCjx1X
3jxXrY+VXMV+sYodl99P+GSfI66lYVDL9Vhq+iE1xRI7aXfIVWPCRu38pJ/bY4OqMkyJe1mX7DBL
5+/U5lZkTp1/KO28u091OZ8Nki4TmgwAJaOpX7KUG1PRFkRKCIuF4iE1+vLakCofqgmF8TBj/+R2
T6azWrFdGJetFX/rBk+FQHUdNibWtah4oWp7UJFTNNBfNyymi8bhmu3VTQUD1H1c2Jo4q5t31Bx2
1HXAKYTLUy8E6o2EgSaCnEoWce5oYVOn68nrO/iMQX/UKVyjoC7OJXsjbDIdyq5XfjZjo46d7jA4
7oJEb7cfWVc/ahxPKWLUcKb/v5i1Y8ZWUdkPOjE4kbmoIpygTMW1XR6QoZ4Ynz86bX/xveaZWaqV
GGvmft99c+Lkpv20BSvUwVrH92/TxbPvbp/OosyQ2MZ92oqaZ6mjfs40GRtTrR7l0JVnIlku3dAF
ZAjpnxlvRIggRz24IJGc5q6XBHOt/Z4tUL9laa/GUjw5BYTG1KPkCXzNeAM/2DWzU+ztrtWidnM/
t6budlCovN2Ym21o1Dx2jN6sm9WP+2FbRgqWak4mPT2SQ5NACTnaprpB2/ma7eXCDrcfYE9MsZuK
HXmENeYYwVXV+BVYq99G1cjlgHEbJbMHg7HCWMLezkYVwMNspt+tLhIQ8rMonD606H3dyrptfXAr
x+Klm+yYVN1Ln2P4lQFmVoEM4Xxyu7WuHhebftgK584M4XHckOmY9seyCX4u1QWFXA7MJv1wEfrX
6BctFmDOG7+2DX25/Jxm81X3xj4svPlc98ZLwEasTb0/2cqdgOFnLVZ9VtzqumYrBj2GiYP87Epo
cWpLzWvLl1mOZZ9RlNndKtTe75cufyz8suZa8TVviSZ3bv4UswmnJc/lZEbVKuqnTDer5QJ3ezYw
KXbqPO43xzl3BbT7vWakjRa2oPjeAb2S3nxVINrvM4ZmkwxXFIoT1OXAugzK1ikJQWqish/4n9he
0ww3vbfS4H+gyf8A9b7n5Vi20jVDRIId+U87wKwxWT6Ag6itv2cLJaLOuGXTPTRTnmbRWqwLmIKT
Dv9jaP/d/P3/fTwfjCYd+gZSQya9TGf+vf/qYD4oyAoqso0WOoTZaVjxzeUou0j4hAOESKNJbShX
nJcicox47iTimDrrHAwxk6XqGdAQWwGMpz6q7+sQi88GQQV2d/FWjb6I/VUDwKsgvJ5xlFvC2sKz
CUegxsL0pXf0F9W3OGZl2rTc/zsu85+rSmeL6QCqD/gI/zHGxrIy98TkqWise/E2OBBCJl0coP5z
C2ur5n24svL15L9/6j8nA98PE1TkX8QuEFomsv++ppW2jVamz3rklpMo0DJ21qslDXuA/76gQOjN
aS3D1il4k+p6octYVl8jkMYFHmLPM0H679/oHyS3f+0uRNDM8r/dnv9j/DaB6OFm3+uRYjefaw/y
61IN2qWkAb1rXaddZOulU6ThWvo/Pvo/+vt/gQ7fkxILAgq4wb+vhZFrvgqsjogRb85+TpmPO/LS
IO2PSFPiqffe5vrxf/+5/9zTiM/BT03CCWA2Qs74x2fOJDF6XkogrRLbqfYOTarAUD/+x4f8c3OB
vH9PWnxcF2G8+P/k70FI3IbaIyvceA52It6Ot9qN90P488d0anbthx0aj1waBgHEZhT5Bw793X//
CnzaPxENtJXfbgIoKxlZwyf8x+tblbR4HtSuaMzlOajal5xMetp2OhOLCdAzSZs9rmvOacmrW1c7
x27k6K39YjisAqYsZd73vYxFiBw55lovGE6Ll/91NXVMMyWqqIbDzsFuVY9mv+WxMTCPJqT8fey8
imPe7va2K2IvyKNtcHcDoIGzts+tcE5e4d67co5do49drb2OvXkYRTeErtYfW2m1334VUdpgvTNO
Pve1ZSHboUR8IMCPway25CFC1buy0o9eT7FLqZ8B/35tKA/8yc8Rx6RX4c7vvbOcHMEqO+v0nqr5
EwHGpz5177hHoJ9ozhqna1yOZeJ1tJTYWx6JGZfhogUv2WzGdcYzSvVdVbh74uePjFNuwWR7Z7wh
f5WmtttGLCLnDFRqwwkgnET5bOQ1MgF3h0J7P3j+qbb82F3ovQP9x5zK53wkeUamD3OVHdbZeipa
yOcTzgeOO3zWBsWh1b+zKi/tpFQIVX6Hi+O+XItTrTkfVGh0zdk1r3HsNPmXtQyfrE69Tx7NSmnA
V+8kdAtt7+Tar4r7FTy15pKc/kBoe+GcDvDg2/ZzMZ9S7NEj3s5Ya9NXKMWoKrox2fIhgi33lFvm
h1Pl0azqty1oT6q2Regi/Qu7Zdh5cMbzzg3LtDq2vYl3avDZII3NNo6RUl7NtXyfs+K7Nj5AO9wh
mPiq54D4Pqt9sor5WYBEy9pKmFv/0Fzv4A8B9SsPFqn/bRjES54Zp9qWghH7EGFTiZzE8tvvQW9D
L1M2n24BmJOVIA8uZVrk6fkzBeXrPA7YufMUyS5iFzFOMh6VBqIwj7fRal4ytc47KRFQFmkvfjWt
5e163XjAd3e/mc3ZrVVChkHDx+l1nGrFg715pyXYJqxaecYoJrfkm7625f5e69c2bCoGImJ7WJ3C
ipQ1PGrKGq8NMhxwhfJq+cOZRvimyYEtv9b+TsvtE9FVZ1rTU7DxnqnVK3dd0JYh8V/eXvXCSrD7
Kw55Xa23qu0eprLap6naACjKaQz1Gb3SRIepcGXVrG092r32aoOOHW2ptEfAmb+lmLZoGrV30uh+
tPboRZu2IlqCaXpUvG1J0RafYzC+uHVaR8vqLvHAWujetuc8GKN1RUCXc2g0dfugNW40ptWNdY2b
th0gCxpB5G7opM0VYZhsFxfJEXWfbpI8I9c+sUVx8Yb0INrNfFsXSALrql4CJE/84xRh+dS++x2X
oQRme+jxjo1aysTQ6UaBQ+7sY5Y9qvOwyL+p6ZwaApIAXdo8kcZWhXh0XYIcWcGg3rVhRl7QR9mQ
b5j5WGXk4YIDtok/OpPfD7vX5UmT+QFaywwW4URmHVy6ck0g+rzATUkEvFlobJsWpXx7d3Juujtd
nSX7HCozVIbc9+ZyMGpn36VU0gMmeClY49au10IZtzRwdpjgPPRt8YW2hygpLTE1hZjLiTS57DpM
f5oVT821+Fk3RpK3+qEQ9n1x9aj3t/OwZk5oCLHTg3YvfeNTbV9GbryrrStPAQa7/d6uhZa/D70+
7cfZI/DCoj2Y+zYeGqUl7dzjFtWZGV+ukInygr1Ru39cbQ4EDX+n74SxemFRFtsxRdI7JC78jS88
0IHmyL2K3L5snoVXOE9qLnsgYRY94GzMTCKytKl5JOuvu+paQaJHgIpMDtWbTW/I5l+rt8DLycsb
liVqTLN8MYJK3gGRf4+acUQTjWw4wEll1v5qynXAAqfFQa5ZjPNxq9I0mfvxjieSHxmLpf9dNkCS
Uz4qAM5UgL8tvn5pKzoFjJtAGZwsdLIJYlK+bZeu0F8dczKedL0cUnBN71UVGtakg828TczmHaEP
+TwmP/JMkDXlrOWNP/F0kKey7FagSB0VmMgIhm281YwzH1XbKpq9FMPRDYozOYR2pI2EGbU+JKgt
pbtaZ/dSTJNMZqE9+LN/H2fTjr4lcTEk+yHKvy05MlWemsywQ2oBA/SD0jav+rdxsD4kao9w7CuE
cN5gRrCgtJPly+uwzI/rND7YawOByPPG9pe5jr8tOPp7I3WNaJIaIHAtU9Ato0jHz0CfWmSljSA7
OLd9JJwjmOcEXytcW/mpz113gq+0GWHu054/1cZWAHXUoriBVdl/DKYOu8EYZJ6U0jamcHAbB0SR
Ed52xnuhtOJhWxVWzL4l3swivfU0DdqRozWfQGMCo44H4TsinBC+FVGW2suPIrd/qUx36kPgzcZ1
DGq1I6GoiT2tTneZBmARlxMpobtCJ0svrKouv4CfuGg0Eb9hKvW4dnO/gwtC39XP2GUlvMtF0qKD
BajzzfZGQIL6yKSQ11oZWRpLXxtiLBx0sPLW/zmo2kuqSXRPS1enx4x8YSelmLH05ernU6EdJ8dC
yULdHTxN1Bcvo5b1p94Um4IwVNSPMDfYyKURL+BWsQ9V6IHNiJVWv+zsIb+v0+Ltfa19mwC0Fx9n
Sn8zMZ7RmyIpl9WJprXb+7lWRW2hze+50z8ZgWqjfOYALKbZfZSyFtFA8N6HNuYWAFeR2n8bVM8v
W93bawLdMLKX8labaRSUXmJ3pP+RkML/UfpvOPsbocZ2jLy+6SLZL+UhMBtPA99sxTOliAjRrvvH
HAP7p6Bu8ld9Vev6ErR2NoUQhY8o0JbLXEj7vVG5jGhE051Z21kSgHTtmzKosD/q58g30+VeGrOz
r7ZgPtiBqsaDg5PCnvZBotAsJw50wy6K0OJ9PkxBJ5N0BCNdsumh8Zf5g7mYGy+bemaWuJ37UfuW
gqZ4XqZV4L9w7t96vNJPaMu/9bMUeFFfyRkxlOuXe78F77P0c+V0XyzN55IHVzyWd8y+jv3W7ctt
2RvZ4MXSm8udROyrg6f33gFTBv/P5OTNQ5ptu5IcMlB1R1+OverTfca+/L49pw0xvDmJ82JyiDYa
WuGNidiZGZEM8yHlcZUTqtt52o5wNh/Tyh1YeYEdq+d099Zb935aDI8N7AhEJsbBm4KkLUR3ZCSi
h7MtWswTtgtvyBoFhuoTTc5A2n31xe1fH5Q+J2su/R3Jql9jxsOBYerE0pzvQ93FuY9Lec3pnc3q
T+Y6T66pDbQu/clsyofZ/JZB2+pe+cEvJC1bjJ1VuILNxJMz4qW/9TgSZ+ipZRn3FtCvhuYw1LL5
oje9wP8+OJVah4w1Hy/S9+9ZpUXFNlQHTEGQN03LfrGLKVkyRnrMMrgNi/6QNTBfNbVtr76RvtqZ
a0aM7VTYN/MLsdAysZyWe7cRjcHYgRoC+xU/HPB1+DFThFXhd0Vpkdh3aBnC6MeyMOakk/bGWgdO
cVfoaJnlWIJqYBa4Tvj3XqTWxVMagWsTIjHgyvGUDiLCEMgLv21jklFSv4bMJ2mhpWgUw4BFwubs
He/IKjRhYMs1GhrvMC/+FgkFpbzv85wUAGZHv9HniL0GXHEbG+tRCHu5Vo1vPeuzVoVy8e/dIOqd
U9vND3ceLtNSI6AO8v1sadujbKhUM6d6xW7gbXQIE3PSUoGZ2jcvhfXRGBKPE2s9ZT34bzb3P3x3
HJJaH4OCC84bbq1ap79NJbuYk+WzLCfvVPpwswd9+miqlGZhq4oH0k1dKHtyPTjgATvZr12UkkKR
zJCR44EIbtThrb+rLbWF9ZTdidLcMAL0rq3eit8DMUuPpll5seF1ifUvtCFtjwjZ9hVnHlU2Y+h6
3DWl9rY13iNm7Sx3t8sCFbkZoumiGfyonI3uqRi2qBlFMugL6fRpmo/7BSn6zxEOAyhmGlDNfRcl
2eoeczGVBHVw6xWRwGH+2cJi5xnmy/zmQgrp9hk4vLpPLu70YUe2cEyEcppsDeW8WsEKXZvLXI85
6JmTclmac3o15jJRU7Cnvu4Om1U8Mr4M83a4uZu8LX2ZVPBulM2sGlhnr7dMtnqPkUo/BH9xOO9U
ODbjuz1rUzQvHlEeuX7ul1TbrUbRRWXbaZFaM6SjJfQ5s+3wONjMpCM5ap+NWnFwyy3iaPmaDLyJ
Kt28tKZ9NlR7Aln6xSjDTjgQkyLzbPyJua9nwMkQdgw0POTmYb70d/QcZzWwA9qpfBYNRitMOmvf
3MKghTrfO01kdszRvKy/ytHs74sdnKHyV0+2IHLMbKgdUk8cJznfhZsN4XfrJRlFyFBVi4JRpL8X
68gpiXnyMulmHqaNEfem+SWF+epoqfPE5J2CCpelT8/AS8YreoSOTZXxlGskM6YTIhz+bLXcJ7NB
2Mei2F60NWgfgwx7FImvUTI7fhuOa5PueH2ODoFSUUEK8M4qgQTcNJfMXhc9Bmc0rphXLFGZ5x96
S7kYTA2jIqck+zytE+VQY8/qwsWHk4QjIRg0qXs23cnamczCQ+JfHjO0xKnGskvvb28a0LXL4NFb
3CwppEMt1KossjVadKe5Bs1q7oXPKF7oc7Q24z3fgrPjtvWxoLYJ84CGqLSy7SS6Yk3gnpVwzTgp
XAJG/5ADeMcI60shSIwc3CCtwT1LgizvVQs2MHlvI1cwLYV17JlCH8VgnYyG8ZJBqAUvb/8mV7ML
R2Y3T7Zf3ivmTJcpq31A5Bk/j1k9TJpy9lnV9+EMjGpGKti8s5x78O68O60uF6RNbBa3MsGLQ9+I
Q6bM9YB31TPTDS20R3B4ipBd2rljttNL7bHonaPSpvoDYUGGmoTo81Wz+L244vU5k8xuLkICAp5H
2cOtyIarEIP/MjlkyZnVlsXwMoqkI12Wu2FrecLD2zKo5aB85Z4C7FzCdliJLkQiE+VNejDb4qe9
NcvvdrZxUmic4LRU20+9x08Lh0JYb+WnlDYwkNd91lZ/3/SuScbM1Y5ePYsEWvQQ11X3AuvmT1pU
ebhxxiZNbX05RdVEnT8a0cJoHPWml/jlwkhvkNGGAUE+SDM0l+yOeVgZ4VcROdg57vAQvXr4qEXf
yINpT8+kIt1YIawu3PqwTOowKOY9ueOeLTNfIyeV1V5yHAM838opbamwu+AGUPsDKURPSIb/uirj
L/NGBYe2Peqmfc+NyT4gLPvAmt/d0/9qSaF6yTTMbaIFjcx+nsV9zUqmLrhtHII6554qGIRauvzZ
DaDm41hpeK5o18G27yDVMmq66jbIribzhvV3NOcnymY+wrPz44btYIQ87wn9uB9BGRKxofRzU0/7
SuQqzKkAT/lsNL+FaMw9ibfHyS0/FNJGSgfvAWMN/yK65bnKwdolWuZQDd3VxDgjGrcC8anZvUqp
v66Bd8/qJcRKxeKLfKuwHa2PkEu/GE5xUx0vtKaLR8beP5yRWihwynNnLWs0W3JFn1Kcsf9ZrNCt
RM8Lg7sN5gk3p6t+ZzZvTuFocV5ZHbuHErGWOuSjwgJknoKFoI7vNsd3tGidJ5v6PE3IyGv4c5jT
Nn8WinR9GNbuNZfiefOgR8hSe0Eg/97a+YFVdELd4S9WcV+65oPi9xhIOlx6D+DEnrDUFRoHeyRY
YombVASMxoyDuE9Hds/T3L+KFZhHG+Qj5sCUqV1/LmV2sfT5oMqpP6C7abHcUvc0Nc5YRV78YHhq
StGF/eC82UM9Rr0GL7fU63ecBUFaxa3c8lfPZnzVFZDd2/W4pOLL9pfXstT3bgApq7DqD7cX5Ruh
bG44T/ouZ2EemBYMQHp1G7rc2mE2lg+LatbQAGbkidvlkWi8X3KB145ce2eNzb1QHp87fTgUqENZ
0WLUpR5mVYthpNtGmmmDoYEoLZhMB9PNzeA/qAH6TIZHjr18TX17WLWJygMDlN0sgom/BZxtO/15
6vI3mW8EMHPX2a3AryZPRZKlEglBm4KQ+Y+VmJ49dm5APmc4eziR+tN4wC705i5UlJrTp6GzaPSB
zBSov5jn09jv8r640xgi3P2WTPqaf1/tWgIxIe5gYprUo1t9BN8eKST3tPHMEWSvjBjFWLqJ5dYy
IayK7dSUXyIbHiDvTXva3F1n6nlcN6Q/N8t0ly6WqGIgUCCbnmbf+ZABXD5hVyFvVzw2Qby59U4s
4HttwX9YBkB0uJVROqNPIpmS4tHu+x/O0v8SOT7ddFgbp+KiRfaWAckIy0zNmFDz8TRzFMemtaCB
6/U7nqyg6qlD05amt9URD6uOu7xVXTIJPGX1Ci8ZffGfsKB5nZcZprVQn3WlV8zJrL3upic4fWWo
Y/wStgYFfarwYUHWfc23KYCc5375ykBPPvCxddqlia/mx28tVDh6sK8cIcl8Ee2pCuY37MZf2oGm
NZD1A9KiIi706sVeydxyyaUVtdvHWFo5EdNXYNH5kuny2s3+tUuts95qVpyLQkDKm36NeN7iFSWe
80bfC5s54Db5FExyOs72dpLVQA2VMwOeyL4KRTs08dbqb6PNrZ778PJLkzCaeZVA5aaIp7nwQs3H
iDDr6CigGVp0wZg0gdDowXBYNLgmsEAeza1dCOvtxotuNc+rnPEVsjP/kBk0BBayfpbKdJLUX3in
RIR6/Ase//ihS4Azu6050Kx7FuR2uA6N/jTY3HRhZRbaaV3S31MP+QGXnfrnUhvaxRs7ESk9SIw5
PX9rbABAm/XJSAm2lYE6t33gQndqu2gZ9OCct8LaNx2W93Nf3IZSBx5LHXDHgnNm9dTLkAIl4OWn
wSPsjB02ZhHz3e6WsltDu3DdeCWejJLTh9E35Fr3BlN2eHHTdrivQk/vs2a0Sdc3anlIXSgUhlEp
izpLzSiKsGE7Z9iF+pyc+xFAlL582hVBwdlDGdfKn46r7IgMRP/ByoNg17eWHTJy3erYm/r+Adey
p2LRt0jW9pco/fUwbX56oOSjzdc/miX9NWite5SO87pJCKewsYj28sXvqs6KKO8BnCp3/twqmB9b
7t6rRV9jw1Rv0Brei8CdwpICIvx/r0zXFQkjs9/ErxmJoeQN05Yi0u3SPDCQz/aGtnjxOCzf6Trm
D5EZGm8rP98dx8OcL089JkFHrC3MxLXMPwHBwNFkGnTYuThr08b57UO7wk4UTM2Q7zKvKPq8NtEz
/wwPfjt1WvZq08PvoByi0d6ahEkh7Eh8vkJlLuVe/oviAi42pBCQU1wTeqakzSbm3eZONKET3BgR
GMc650lVHocjnnOJAtGBpUc91+NAGCvdhjfoOT9Vnl5te8akqyy8GM6UgxXZ2F10J5hZmBUTDCdn
zYxTh0nPVQMGi62sB+G2kJGFa9VUZuQ5PXcDZLyoabIBtkYnb3JuXt3WmTl4hdDKmO8mql2/yQG8
NUNT5roF8x1jNMx670xF3ST9AE8Zbcz3IMmlLa8pdxz3NKDOiDJDwvr6RrBzY6BjrbqDNLsrbP6S
/pbEN0R3kPcEc4/Rte6yY2LFgXOcGm/X4XBztaZ02wWNL0nSKJwanxpqIPTB4WTQ2no0hLHS1sSs
5xPjx/dJc3/WnWK7eq2MujZ4NeXAtgqeNdBzkb2CP9zw9hHXFZJtrNZA4iJQ4Eoc2IelMYiBnzXK
2NzGzQGzs7wPzY0ysDRSwCfNhIMrMVXtQDPqTycNCB4jlQyXvUvj2B62Xp4Tetp4rDdYakh4IHzP
+74NXnqLPqXazE9tnt6CublMLk2FS5sEYLEqEmtYrxE6VPae5tPHNG+0cUDvS+3rO2MLXj1reJ7Z
t16n1hjoHfQ2SJaGtzOnnMyGH3U+6Yy5GjtJZ6/BkpU22/bXSKbtG2SVZJya41qmFzXpvxbLfOoX
A/eK1ARiGNKYXPosEtZ0beAXBd4Wz7aVqA5nM6etnkQ99Ek1wq7kG/+FLHvVy3zYi3R6rObZjLAQ
1OOtXgQfKRJEk4ds83FVhJyG8LgHn52+LFLKUXAYsQVnNpUWA7cF4Kmb7lb+o7a+Iw6Uhg04tplo
Mvlm78ybX9Lhz7zS8NIz5Vod2f2vrBy5tQKTUJAiP7Se/TG3+ROe4QzdMivmej5ngKeDOZxoKA+E
Vfwwti1pSQ3rNgWENDJ09Z+ULPPQG8dLhRR38PLbAjLArjnSsuydrvjhbUOHan9tjmLxDqNjwNJc
jrlhH2svz/fob563Bd7TYLZnbHebnYR+RfdIoKhdlH9Emv3tnPqvJrd76tg36vH3qhBno8u+YWzr
LdMFvFIvxdQkI2b9tmmQVrzKmB+wOIO861Ds2eb8WuI+Qv1FhGJu7Gg2zkEtYvvbJVD32tbdlbPr
szCgvlGlbzfTLtTFGFfgtXqaPiXi3RvNinxycI185oxiOl3NRRWttnGqup7J/Ai9urC6OrZLDZh/
8fu40TwlEqGNLqGhZvYaZH22qzYJQGeOY9QovZ6PpIlHm9Naibk2r2axbfBlDWhyjHt7BS9i1r0u
toirjxvETbFZ5c3+/7g7l+XGkSxNvwptNt1tNlThDnDTZsGL7lIoRIUyMjc0iGIAIECAxI0A2sZs
NvMQs55VLWY3y9nlm8yTzOekGEVQSoUigO5UJ6sqKxViOBzux4+fy3/+kxtLaSi8d89yJ4PJxJxO
nPVqHIUESPuZa0xgqaQ7yoC6k2yUV/qIugFed75UB4ZbnaVxDuAbHlYvHICOKQamQ0AmWC/zE1WT
fiNQSos6jHeLu/VjZaqoiKUkn2DTTWmH3PtoqcsvlUY2B7bK69RNQjqupQnQNGt+LKX0HXI16dZz
FH2olsZlBcwAFAScFOB8NDgN1WW8HHsrYw6kfMHJ09ZQ2QJ/VpfdR2XpWcPQAJjeow62X+i046Rp
poEp0jsBGn0iFVU+MiF+AlKrT2OcpWtK1e7MiftpYmLExdWUIKY+kqNVd1TBE8gbOwT+hPujms5j
Box9SM9R56x0KQuYO/dmqZ0FveU4Wern62U28PVIqElpYYdwNlZ+cqEU1HAG6Kc+WHqvv9TiatgL
elNsEwpAEo9gkWQ9OkF38jCHw4m4vbI6Xq5Ui4AlJFJA6YxF0i/VkFgfxHJwJzIFJw0v1j51uFIX
YtLSvaT4YdV3wENTHroio2/4p25KhUmEMzjI5taXbrf7uTKWH6XSXA8K2CPDRVaQfDT0gR4VMotl
jsyKBKw27yV9qmzjoU5/7LzqfcJKGJJZyfqeq44XARSWeZEPnW74ixMm05W/wFyLSA2al4uKdiwO
fI8yxauBlt5kUaaMzMDsHicBnG0VtzqBd8q+50YMVQ+pTuzQi/mSKg/VKSFvsxZc6Vp8Dk3oyK3C
YzmdwOGhkPJdVr3qOFllZ6WlLkbs+/m8hMA0jgiQzydQvufz866m/rIIAYom3Z507CXOTaVm+VW3
nP8ae+lnQYp5libWhHjE3Bm4mU57K+qaTT88prFgNAgSiEGz0OekSNpxDJXkiN6TVL35GlfqBLxB
lq8uJDn7Us0rRI1hov6E1xtackAPUG1R9cPJ3LyYp93jZRbSEaN0JmPZggSVOpsvgGmyATb3zTyQ
j9e+QWNFXysepaz7S5lkzDjTgZCSZumXE9XEN/TcE1aD6lfLmn8pNGnmxmo61vKQQoYwQSn7SkVK
XtC+Ftj2IesrwU4LvxmcY4tub1D61Y3nOuqtQg0AnP+Jzm1D+noQg9kfFFBe91NneQ/y/FKvhBWS
YHdH1n2yEKX1Me6q3/PJoq+4GVdEMMg5ldmQcOdZELkKYK/VudGtYLv1sFSyzL8z18onf2Eshl4v
UE7orwCaZe0TKAFbJPDuWRjg3CfuJCbwu5SA0XXpdHQCGlOBx5B3ci7Y+6p37C1pbXJlyXFiflQp
RvSJYTrOBJpPuaRHBk0ciK7CL6xfBK6IdkmZnw1VEO/lwPcXsUIpqKT7V6UR8aiwKqiagY81HyxX
meTdFQoBylHhU31yTra/BzucHqYDSMV6KodGJUfuUw7lDjGHSttUTHiW00heGiPZwGsaUfU+RxpK
IxtVFpQXH3O/u5jlGbZNd7VEfa9SBr30dLNMRqaOcUehjc+BTHqYGbhR8/nM8Ip5eB8WnPL+Agte
GlK5m2WzRSDoTClZ1k9LWaviX2LCrQEJwXuCo6y+k6Xin86mclot/ZL4M7Wc/XAld9XTYgHrH20X
pEctUxWyOHMs8ygh/TvJo8XisnCtPD4nMcTGyE7Z+xViUuZVGHnFoGDdH1ZyOi+nayXPrWkB+OQe
DkYIZDVOAtOCTuK0cjBSb/O1HGlDpVr4V6qcmyWUukF0UlBqUV5J8HNpQwtzPTwx1o66GoEIVgHk
OCsgGxb+kj+QIXWVxrqcpyfKxMzi4zxzrfkpt2fBulfSenLsx0Zp3oieNL0L2IOs7FesPjoWJ+A7
o8EkQHX21z1r3f0yT7yl1KdsCN/V9VNDItjgEoSjVWkEuWBFTnjogbAfaeDGfBAbywnWGX1gTpwy
ANI/SdbynWZOet6IAg+5OsmDsEurxDzJvKulYXbds162TsAOUQa4eCQm4xYnLrEZUEZzI8PEddfZ
UiUa64f55JzUuj8fFAFsqB916qYW46RrGBhX5IuLT9GCzPR5ooG6HwYryn/PHY3mkFdrkzo5YiMk
PCjzJTDix2pXguVSKvRRIa/zKVGscI3JZS2lKzc3seolyZ8Tt5Z8RbqVjVL/kjrxuhypqwzEAo1k
ewLb1w1CwHTz9bHlGDEJUTeRgVOsZGWYCezouZQlbgweJoCEmIgk3OV9S8sVkzoPfA3lowyiPb81
gsqgtyPdcCbHpIsBu2ZLKzIvTdy5swo0bjxgKRVc/2JZ5sMuCDiLHBc1/x+9ENv90ldMg7Fis7yI
pLBSzvQujSOuKyPgEkGtA47uyVG+PvWrBPiolCcEV7suaIC+F01QH8AI3bHmV4RhJN9Yfg5jx9VJ
mQVVdLWSltbFHHzPY7dcZtybuhOdklhYX4LYv5orJCBpjdQFdZJ38/QT3ZkTF+K+cEk+US9hPe5G
GuaCD6CNUF8XQL+TVJRiELs+z5eLnMK4iTM/XiRhQBpUpC2twuNSDIg89wu6x8yH4CNCDCLdmXs5
sigvHkCMyA/enIulr+YbOCa2VXeoqamu3S/1XIqP8dR6yyuYaqEFlco8iIHqszo3C1SZCEMuv6ph
UoUnoQfOe7CWCqBqcwC9Ks1jDeWXrk4lQ9+rTGo83HUBUMdJrGx+BqoUB36uLAKQffMU1vGl5VHZ
kBnd4lY33DvfKwDnFsq6W677ymStLM9DY7H+6vBc/zokbEK4DYZueRRrUT7BLSZdRXWmdpcQ71iB
1PL1dKQsy25FcYQXE7nQNXdqFivL6If0quxnoWzZCz9Y3hR5L7nRtS5RHVeZk5UjhkWMqXDKz+a8
4Cj3Ej9VPhZzpjMg0RWc6fO1ZQzncy2dRgqN0PpxkQXKVQ7U71QLFhTqVHCNUACnL9JzzAafjEwi
oTwFD/Z55sb+GpNNBcCF8dxNBuDkyb9qnsL6AiABsy6Dq6LOYYN6p4XIZVguZHAKSTgh9xELUHs5
KehYs1qvrqltRkWSWvmcpglVL6qSGKMErvrVqVdC1jvowTEE1tZKu3c6RUPOcK6q6ulEXbiXKUHf
m0iiBAoq/IU5kAEhrI5TcyHfKWUvy5ms5FGm0g3Oksm6HGduJN8Q0iBgvlwRrRzEEtySVuAtnbMI
BvcMeOWKfu35ijDbiZHBo089qJN/BJgVfQFsiwohspTAfF9p8OOrUuWmw4q+1VIfP2qyHEAypM6o
PlHdoRpTJ5h6vpwP55Oy2yNEAZwbIvr5JXGfMD5eQhF3GXuVlfZ7vTI6W8hG/sWg9Tfury5zD8UF
weUoirhwI4t9KiJj/VtsRPPFwNAWVoQ3ouvrPlV5yZVbGtIDOCes/2U3Ioahuc5H8DX8NQ0tQbVL
IUWAMbGP3f4KnqavC3DHsJpTWj6YrKFY7ltzz4JIvCKmOUK9FPGxF1I+1i8pq5yL+r+c1gsh1si5
ZC26QEg4DTQmSbp2UM3zX5N5AZTXWhc3lDpb1hBLP7gnZRiUo7WcgPaUusBFyfM62rWfGehwiNW1
yXCZRNZXKVmm13mPkjEM4CWYKOjMj+lalYYUVSysX/OoWN4BgcquPFpMPcQrBGFAhQKytFACilU9
JzHGSWgA+AQASBmfVlr2pPK0LyDs+G6oYEHcWPhb7lBCsZN5gcT/tkdvH8AIiRncTdzkUkuDJB3h
i2OtJ2lxF6al+6WXrIh2SeZCA2niu0FoJ5ISfiq6kvSgw5l4GeTZ4sEz5BVhO52y7a4v406l1ZLo
T5AtbsmegLaTukt1CLJJivr+UsvPkiw2vnpwXF+VpYRVQgWyckwULrgHmgqrpa+7DjtTAc1ZSLmk
DtdyoY+zYJV0T2minl8ThclHypq+xENJdde3+Lt3KY0NUFbaGiBzqpfzuxLOrlmWB3ZGO5GRQSSu
GlX5LWa/c6NwG32yyBv6F3MzBhxeeD3KuN0ehbixEQ9WZEZBmIhKXXPl3qzcKLtUo6g39ANzbgKk
6qbXFR0igZu7sjv1nN4E3IiWRJ/hYMHBrMD2DEj1+RQA51TYSnIVfwImYT3y2s4nTZ0AMEqdqHup
LxPpM8xt3jQCcdKlrA4e0eOctDBpPqLStC7ldJ55FmFzrIGud+w6xHaBE0qI9pxGdcuBQvch+qXH
pbEAxVLF13PcinhUgYMuTgLCGxyoTdFEZWV5dqKqJc0q5IV8oxgVcom1h9zLRRkaAEQXdG+zAlIO
ZUIPnvNuGupfSdB3P8pOMCeoL+WEvzd/L/d6JG8pCFkNQVNUF6C7er9lXipPpYqStCHhueWt62a9
mAJ5NSaIAubozO9K6AyvWKBhAnrIUMIISvREnajAbRITQH8yX3H5RNzQYI50viaJ8xQ4YQQeUyn1
M0Uiu79OcoKH4B3BXcHw1XcmBQa3S7MqRidWAOo9knWgKPO5/xADqhnq8ly/kFYGWjfXoEDruwTG
zsNV18JqBbE1LcpcTY7TTA/CwYKagRnuxeQqovJ4aHpFeSzRxmQ4h8JhgNlAKtCsCDn2CwmusD5c
OMIRx2ZeEScN5yeLnpInfVpPG+GIuszgYR3ivUOV41JXVE4S81iOqEUf9Qh6fwWorBh91ZGN+zUH
GVUmB6v1SQgV/XKAo+AW40QxFVJ4KmRKxHqoEYHbM1ce081ipWnl0jZmCRSTA6wDRsQVcfpmkBYE
XycUZYW0BODuxH42YiukSDFgRVKZ4Bb/ak2uwIp3hxINiwYhTMg3seSV83kfXDRVCMwNmgF/EVFX
tpg7Ye+zYTnOCVXm2liJSJwWWaHfuwZsNaK1w0Lqz/HovmhyEVLYqFkgl4zU/eQmRXUNwkr5tK4M
OuRJaSgQ61SPep8McLKTPkzFK23U6zqYSHHpup/MrCer52q6qI6zVbz8EpAzund7JmUFXvw5jkAp
x9bKf5SrlcNtDIqaCK9xRQ4Ai92TwKxSNRYr/G2DUt0V9fTBcQinArEyKUdcwjLg/FQTfLt+FJER
7NOeNLuVF2V8vow175os51SG+SMbSA5tLEdODuvGfaT4pTGiaIMNhcqHe8SPU0U7lXpuNx5tb/+1
l4G1piSTo+UBcB8utbK4qTLXXQ6sSYyE58RZ8gvNQUppFUKnuZG5qXvriavmKky6iXq8QFLiPowD
hJk3AxAJ50REVOcCOZhHSXFjrBxMLhWuKQDqmc4ltVYi/kQrCg6+7/eQSwrnZWlAU1S3mw7AZUkP
vpAVUPaUOOqSVB6nBv1argx4m/2rtLQKmqrImn6hZ3AoUyqTs0D+ZMUglH1yQa3TsvBP1ZgmyyMY
RHRgGVWGZ6yk69w/XboF399qAZIyE+PcgknAwUHyV8UADKtPvedGgVFmYJY6kSjaXwwm6RrEXOZq
8Krr9G7mYUBkAcREEY+kXadfrTl0pHCygRVmkSadguEETw9eoQtHPlgZFzut0n18CViDMaECAl2l
NqD6l+j+wNoYhAnKR/q8SCt/eUGIQF3cgE/rwf+WgUgcUB+r+MeObmq9055riA41hsBDrjmoJ9Uk
RHmVFecCpHPg33cX3ioZEPs1SOaC7kGqwWnOejH3ab8AywFDSJ4a5iBLMaRoGD6ppEHo4lcNaDHH
TpbSMggvl2Uhz0+zgGf3Y4jj3WG3G8W/IEMGgU2IwJ1RERQZkalJDAoFYj2w54rWc8ZpAoMywOTU
OV969Nrsy0YiUWcNUXh6tlKUMiBlBC66X1Wh3j1xZY9a9D7AQCX9rOOBWCPMIooIs5UBUsrsCvN9
bubB/XYPYwLxyXGQOH52moe+pPdXfDsa4K/2pmQpc/WESBA5YUlNoLTx9CBDq1ipNZBcSQLEkhUU
BgXuRLeO5/QKHq4l6tc/4S9MzBOj8CSKE9aLxVQ1CHKi88tyQbOFkpCrvk6lOyeMtdW4AJ0zOcez
R/y0uCAPAyjKv0/UHiLvEXkJhwvTn4Aamq+Vj+AsJgF+ogsxB8HFICFD6FPH38uKsHeaFLL6G1a+
9cVfTUZzqwuGyqO8RqB5ofy+7S6RvbUT3jueUnCFBNf5WqPQQ8XtIRTR75UL59ahU9KKSrMUtFL6
VYl7v1I+iEbUdS7r41QqftmU7T0RRdU4kKZ/RFR1Fy347yH3VI2z6m1cViezSLBAJYdDidnsP/1p
doKc6ns0VntfHR2SXG0Jt55YrjacTnfRz31pxxklZvR8oLcRY8miTrpGjLUZaUPK9doIgQ13V/YI
d5ZsHSn0Z+GjQx8pPv+lE0Sh8/TrrmkeqRR8Ez6C2F98tg/cW6Lnc39OB/Zz33ntDWabjRHkYLIg
22y0BvCDafQLgJV++4o9Kl3310C3jugBLojHxTrxociUB76jNVDZtUZLYChHukkbRIOygM0Hurv9
JegZR2TuZVFC/u3372sJmp8E8wiTR4Vfw9y+ImK1vwSWdYSM0OneeDopSMn7WgKd2vNGUqCoRxKq
nxzk0+dwCaQjSxUl3zD+bz7bB76jgyBbCG6jNZAVtIEG0SvG4fZzIAb6ERyCPZjmn3797tYAf7Hp
GhhHPUGPbtS1gKzIR4LtUlXe3TuLpreNtl07EiItwwNZ325TOYI4A14QwRAiPu/u1eWnKWHv7Jsl
P2IDcAEqpMoMpb7fXcs40mHg5cLjf+Lz7lSeojU1gNTekS6p+D87tX8gAL0eOhGQBvw02wP//gwg
2E4ayb6sHslc+xz4p8+B2tdZIoVFUpCD7WfzwHek9kXvjWZLwC7TPAd26wPbz5SOVIlyWpXw+eaz
VTTv6N0VremVp6tHPYoiqMJ62l4Eat/ywTak1zHdBp9sQ2n7wHe0BrJoU9JIABT8IJpGiiZD32R8
bw0ssUSmAQQeSh3xeXeaUG+qCHtHQtUrXCfbNzz0BC0N+1iHNHh3GWzP3HuSAnnrmP38TagoR6pQ
dbTw2p72+oVo9oQzDEeZ+nQS3p0UyILCutlBQNJBBPVUk/3dOwFdWUIP4CSL/7w3/Q86rOFrd40j
cbQNEejYfjhP+69vYvdr8GopO/fv3dkBitFUBXSJBmk6rTE3reb33l7pHZlk3jVZe3ehD0Uw+jWS
eFkSL2f0qJzY7vyB+WPIR7Q4wfh9f24PtNANX946ooUPb7Z7d3G3721815J4eTjwsQ+2i/PutL7W
dP9VvByh7+BmeLr5aksgS+qRiTdMF613p/aUpnE/+YheAD0D26/2zip6gDhQz9CegiA/cNG9wSD4
FkQfANN43ITPvVmy10riu1/YBc+fD/AUNN5GhumC9q03w+ardzSa2A6+DSCLn/91ut93YhPW3ful
aLex92Ptu9ukw95vdzHh/Wc9rcfzmb74Drs/PPVmsR1P3XK0CXQ/vdW238WH4MEOPXu/3QU38j+m
8ayTxjf1+Oqo4WMUx7VRMaobj5olaVyfq8w11XTY/ixwvGyxG2jTJAS13XhYqjI9u2OHj53TWVzN
nCj3wtqSiNum8VNmgR1nyW6gzeQ5yI2HhfrYPlhr0Tuq6bjDWbiwY383kJiu6KrWdNizmGUIH3cD
bYZtQeBGSRodHA5BGtp0toNqNnXrciwM5KbDgrw7XATB1tp4WDuOZp2zRIxdkzOrhY07ju1wOttN
Uuyb1cKJPvEeYjtI7Xh/YNFDuelanNChKExm5W4kMWFhNjUedxZToVQfto11oC1TfXVFl56mk6VJ
AinfmiYjmdd83NMsROfUFoHcUPNxz6bPlIMsmi42XYez1A7qs5VbWIXzWXwgYFSeNJ/suR12ruxy
VuuFtWlf1XQZLm0attalQWthdS+91M0OTRMZG6zxvo2DKLf9wym3sMaXHno9nYVJOvPq6yz8isbr
nBWzxUMEif9uLKF9aAS8+1HYnz9nrl1BY8aa7AbajCvalDed8lUU2tNoN8522BaOyJXQ7bVRjRZ2
73qWurP42S0nmy3Yw9dRvLbruqKNqxl41IHVI/daOCA3tK3LHDuoLbHwWJvKw23ELVc/eMRGm48r
TvTscGC5BQEeb7Rm7IU1IVba8DrGS7uuJKBLbmElchuHLq5Zwopopdt068br2WP98lBEn/Dmw3pp
tT11u8GEmiCDvPvx57XaZz9miWvGpdLG/fE59NLZY+fCC53HqO42ivRZ0yW5x7iaIncDOmLuRtus
iehH0HRwNDIX1MyJ6wLdhlcznsUPB2fbbEFCcDxmnegrxkv9SiV71I5iTl3Gns4eDz09Qllt2HMX
dFHIa6sNNIT4dwuG7e//Q6j/l1wzEAjgDEBaQsZOBgrAyXcf91Jo6Rsu8XnAqY7L/PHfP0myEGxy
gMjfLli1GeoPQmuEr0JOwHfCatF0Zoff+c67CL19jTnouzMtVoIm3bsfd2rv6ZX3IvOvx91weqdC
f+zGEcOCRHq2/T84bnJwsknd7p7wczMd0YdoWdPNMuWqz/TFj00TM4vT/GExO1xYAEnPoxU/NvYH
EXy0g4N1MKXnJ+vHxh2LRsAvzXkTM2+2yB/FSajP2FAtuigp9AsHpESfHUOgD+q3yo/N/wbIuXOo
Ow1DpP5YdU0xLBM8tIDC1J+S/aM9c/JG6UZm7ANBJNtgaYrV42JXZNkyVOk1T+utD+rjYHjTzji1
0xl/ZzvxzQEFrklal8oq3o8iEvhgd7/eHYOfeK+rWRIto9Re1LeK2kud7KmiG5JsmkDqnovwzzzM
hjRn9rCb9uatVJXO1YgDoBSzR0s0AfrcvnSDtxoQP354QAA7f+BZWRogcZVVVDF9AYsAE/3uY/+8
W0ro5rfcUXtb8p/hDgoclGXttmgh7vghdPBMd5spROzZbbG3TG88/f0oTdZ2PYMitzEunmPNtFRa
CFHQeDcLH739JVBbGHbg2jXX7vmF+ePrejtbZg8B6g4jmwhIh3bBTs1eFTiNP9QGb9y84WwRTWPh
2XS+/7wWJHBAGVdM+fFu5kIGtRaEhZaRURzV7gS9Be96wPpiXHQ+bEzC8Nsa7U//1avmjdswsJez
zv0sfqxZXq9ezm8ceTj3iE2mNYkXkP+mgjNyymW6G0bsovGaJfHGyY5WmZ1G6L2gc5LhUtRUldGC
mIygN4vrw7bhC49SOH+XdXVttnA67zj2JzZ0FLWFsFrwr0/sh/ohFOC6pjJx4h5cA89t8Owf1uUb
ZeK5IMAj03yug9//TzrrPP7TWR55ce3UUeDefPiLWVjWNu0Fx+zH1+LSezi0CiCFaz7bSwxdyFl3
A4njTChk9+MLtuYb9475HqyC1sJle2U/2o6dTOtpZLmNa4RMXJSmdXF41fp940KQGbHXNR0si0K+
pgeOYQ8GbeEUX3GRTg+zQy0ciSs7Q/t6dUyMbLRwlrcjH3rUchvX3FVUCf27yuoyYbQgxtceJv5O
BjZHro0rYzNq/b6Q2wCxbNVwt+8liZ3VZi2Q4k0F+fb3v2fwL9TMQgp1WxgYz+SxpoihmWg+7HhW
Tt1ZENSjEEobaIunuNOzGKTSBuRiLHIM9QQixSAtrAdIxtjuXM6ig7yOqNZoKhxjspOH8T25BaEb
Z4/13AWhjuazvYvqXhqVtM0HHf/+v6IOXBq//32DW7yJf//f4dSrx2kV0da+6VrfcQwPQnlkKVoY
1w6rQwVNKVrzgT87zw54GygX4gQ+qNDOsZ3UzCKlDcQICF/vwKZXRGlX080bEYchE1MzCZQ2Ltjf
nvkgShvIjt+8xYP9sK5drZsCl6YLsdWhz893G5CRvhd37jDmaigM4vXNt+/DQzmr7Z2pKCQKKVe0
THKeKOrv+1N/XhxWER7OXzAQ+9XBq/WStH5VtKBqP4CveLC9eX1gvQU5iheETmtGTwtuQd8OncB+
nCXubobCZm0DD3JV0gSg7swpbUzYzQ43rQUd2yd+XD+lagtzJSz6ED3W96yNa2wce51LO/RrwtBG
xAA0QD3i38a9eEqEu3Mh/jH+cLsvZdAK7378+WDEGbUv4ezAuJFluZWR61snt2H2ntvLumqQBXVH
06vxoowd+okfnAxumeZDb7P8tAerB1ghG2o+9vZGf2HsFgTjwq5smI+fLUkL5/rSruckgP00XwtQ
UXb07IgIdpymwgEKjQThgSy3YZkSqHr08rq3LAtCj8YzJrBWHp7pNlIR17Nl3U/e0E80ne6NHQNp
C16ChslWC6JxA37+mSC3UWBzQxEnPM/kZJLdpm2u/1cRCW8Mjo4BbNpL1EZtZLkF6bhzbe8Qia20
YVvc2XPv+Upjru9e4eevqTvbI2a1G2drY7Wgie5waIVZeCgdShsa6XP1MHthOdoogbj3Zmlo19G8
bai6j6DGorxzlgIIWHb+1qFrDS2SsqeTub/8MnSILWzA0wMvMhjnXXzIv3V2/+q99FDYClrwMcZL
cvtB+ZK+ATDVhu1z5T0+AgQe2Um6v2jw6Lw6OlrkTQXLT6s2dj0fIFbIqn37123l4/5DgVOCx2oh
qCTSNaXNBsVe8P/++/9MfPHTSVySeGIGp+ROF/Zu12r6ENihobaRObvzwDN0ycvVk1Gm0oOgtA3B
mOEU+DtxT/429GxaJqW81SfwMXYt5tUzdfjaW3joMPIfIxbwzvZxI71FzSvpmQKb2MLmXdiZB1f0
vmBAHysJHvDdn/28dr6xu4HXnVIl3E2SbDfeJnuzfUYLcSCKW5wXRm5BB13ay9Q9MGu20/7uxfXn
BZY2KOm/YGApfAkSrguix9etzD9vJ7ZKvelW7M9fHESoOvb/aATMOd0xhdSetfvN7g9fA9z3bVcU
Ge3WcnNAWzhAg3J5QOrQhsY6wQEF1Bx7y9p8BU3P66KwJUF7bR3OqOPfjbJZhDYSZ2dJbM9q8W+5
jRo55rqqzbWNQrbzKH48WII26pMusrXt1SweuY0UwOUM1peDNHgbBs1H6jtrSytoxJrK1icqDOLd
MBvhel6zkP0w3mtsZ49e50NsH2bIXq0geKM5OS4BF+5PWWkjpvZ5W3go5twZLTxM7gMvWfCWN13t
X7AFOwTha4YNlQjNR/51hmO4G0bso9IG9ct11EHo/inpHDrg1L3tHvbzdtiJqLDujLOHRzxaqopq
R1FTaHTQ/Bnkwh9e8pywJdF3bRR0f3jIOldZUpPIp9FbWKN/ux2NR7f3o+F/6wjhgSGl80z+qWWB
8VAlu2gpghdR+z6K7qXL+pUrvMWCRAX3qnmxx/78//3sj1ngVfWAVgs6YBARvuncHpQRthGgHQWd
sR3kNvRgu4MjNIHZghiegOmegeCpSfnzwscfvylIFz2KyrP9CXN6dj/+vHK5ZoFj28lqM950HWiq
xG8ASNfd3g274+vD7gvs6Mk6/g86cJvyzJ29PRBEfk8n5hXCvP8E1VUDtqGOCmzDyDqB1ekZ01cb
9BxXs4Jeiju53lhaggL4dan5vm8wxkFKOzcCujfbwMquBM4VYtDd0BtboI0D9WQgjZ/VbW6o/Zu+
x7cinRfqizc3xh+vFLrjTWHIbzWT+0tDHQKFktZrmdPt+H/eAf42xaZneP8V/t0uzQ9x9lDXubvl
/nld/gGFiSbfyHffjh/AfO4G3Yj37ocmT3AyL6hfb20kr8RsuY/r19t343TfP/aiqIjwCPdQbeg2
HKGBXWLzv2Qzt5EKGhxIRxsVFMNoAWCyTsvQRuJlN+7LJYNtZL65bQ4vsTZcEqy1R+6ArI4tbgPj
f0rApAZvhHS5+ek7R44P9m/TMK/ppXJlxwJKe1j40UZRqeD6SQRevua0ym248jfwYKaR8BBq5oLS
hsu9NRcuPDq7b7Tp9Sz36hqkjTTp9imX2fQgTtMG5c8dhGHeo/24mf5d9AA/xk4AN3dBG7y/Is++
XZ8BchklLylD5TlJS/YTcTJhvd170LTy/4JvSBSJb7XCM5hGG2V3NGBNvcTlkbHjvajkiSXs1vPn
r9PP41ef0IJD2of98KDmk0bUzWc+wBkFmbUbaCNSbaRNx3bdKlLMFkIJgG7SzgjuHCoGsvoxbqNc
bHuMMWFS9/e/B7NFub8qejslR7zAlc0T6sFL8PJt4L+2L7C9BTr/vKVD/pf9l1DhRvmuE7ZvNo/+
Y133DQNSU7P/FTf/z+LFR2Sf0T21QSkJevVrFPhP+np/pw3REMmyerQPkTXLIiby3Uzin7fvW3aq
v+C+x44w6eqg81chRm907fsAXg94kttIEPZju6rXCLVRByhCcLWochtYo0EURIccE21A7EZTfIl6
PLmNsNUxjs/UFQQhB2wTbVR3HduBLxJWL5ltZgs5pZOMYpdaBGLT2lqIdlr+vNE0BqlGZLkmGvKr
tGRvPB0CsEz4pHZ9y1YLScebWZztK9lNd6+my/A5zg4nq7RxQu4pm64IjdY2DoK03Qv80cb9edfA
S3SCf8FLYRvxJa9pL6La5rRhYfZp/nAYLmzBwRkLdRu96EC1UYUziITX+c8XMzKQofMvLymyNrzB
TbGPSCljIgtF/NJz2qCqH0TRziareSl6C5HQY2/u7Y6w8NZEg9GmKugYOm4BAHl8YqncUCR70/h5
6dmriYM3quenuxC++fJZaZvokt74bbZ37ab6Smy2uBmJqG+5bEVl4WNtU9q4GAhA1tD+bWCKTmdQ
rz9J6OYdrqZDggDB7s9qLwHfbfOFuwCC/IBrvRtJiJfcBkHDwI1BvBC7f3qd+gNamPn1bN0Z2MEL
vNttkJFfewdMOm3Qr93bIRiDujnRRozkGsai+qhtnFmxwL/NwEPU+2LBC77byz8yJ76f27nx0imx
rRcvF1h4W3iAvSSZJl7hBV62dgD2wSG/UAtCzSWVAHx/ufCuDSzKNlx0OgtIyvzXzoeEoGwCn9E2
0ixOLGkxikcGWejW7BTIkZtvyl3kY5vWJFVpw5S4oxy0Pts2SnnvMnphHEy2Bcn8he31tpH34yyl
ymq3rps4bBu5wmdGptIGynAg6ipF1mZ3aPfnrRNkNE3YmHWaE0gUyLTRnaaGxuhc0UQl7nzMKBPD
XnzRjDNFaY4kOiMTBYOf/PtMnH+i4/MCw3lTx2f/bYRufr1iYf/bo6eY717b09pkfuj3T9ackOeX
6NVrAz9N85X47TOY1v68v/+W27toAwnbvcRuAq/VI5zMIrJHtbPZRt3zbZYcFIErbSSX737/v9BA
lbP9Iwl5/u7HP7qn91fyH4vz0p+2LRd0rX/Gg7/blp+F7+3P+/tysf/t3bu3/pYvEPD/Bd/yBfb/
v95bvtRs4J295XdE+uk2mAY4mf/6/wEAAP//</cx:binary>
              </cx:geoCache>
            </cx:geography>
          </cx:layoutPr>
        </cx:series>
      </cx:plotAreaRegion>
    </cx:plotArea>
  </cx:chart>
  <cx:spPr>
    <a:ln>
      <a:noFill/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6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microsoft.com/office/2014/relationships/chartEx" Target="../charts/chartEx2.xml"/><Relationship Id="rId3" Type="http://schemas.openxmlformats.org/officeDocument/2006/relationships/chart" Target="../charts/chart2.xml"/><Relationship Id="rId7" Type="http://schemas.microsoft.com/office/2014/relationships/chartEx" Target="../charts/chartEx1.xml"/><Relationship Id="rId2" Type="http://schemas.openxmlformats.org/officeDocument/2006/relationships/chart" Target="../charts/chart1.xml"/><Relationship Id="rId1" Type="http://schemas.openxmlformats.org/officeDocument/2006/relationships/hyperlink" Target="mailto:contactfinancialstability@cima.ky" TargetMode="External"/><Relationship Id="rId6" Type="http://schemas.openxmlformats.org/officeDocument/2006/relationships/image" Target="../media/image3.svg"/><Relationship Id="rId5" Type="http://schemas.openxmlformats.org/officeDocument/2006/relationships/image" Target="../media/image2.png"/><Relationship Id="rId10" Type="http://schemas.openxmlformats.org/officeDocument/2006/relationships/image" Target="../media/image4.png"/><Relationship Id="rId4" Type="http://schemas.openxmlformats.org/officeDocument/2006/relationships/image" Target="../media/image1.png"/><Relationship Id="rId9" Type="http://schemas.microsoft.com/office/2014/relationships/chartEx" Target="../charts/chartEx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image" Target="../media/image6.png"/><Relationship Id="rId4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eg"/><Relationship Id="rId2" Type="http://schemas.openxmlformats.org/officeDocument/2006/relationships/image" Target="../media/image9.jpeg"/><Relationship Id="rId1" Type="http://schemas.openxmlformats.org/officeDocument/2006/relationships/image" Target="../media/image8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jpeg"/><Relationship Id="rId1" Type="http://schemas.openxmlformats.org/officeDocument/2006/relationships/image" Target="../media/image11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4.jpeg"/><Relationship Id="rId1" Type="http://schemas.openxmlformats.org/officeDocument/2006/relationships/image" Target="../media/image13.jpeg"/><Relationship Id="rId4" Type="http://schemas.openxmlformats.org/officeDocument/2006/relationships/image" Target="../media/image16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jpeg"/><Relationship Id="rId2" Type="http://schemas.openxmlformats.org/officeDocument/2006/relationships/image" Target="../media/image18.jpeg"/><Relationship Id="rId1" Type="http://schemas.openxmlformats.org/officeDocument/2006/relationships/image" Target="../media/image1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23286</xdr:colOff>
      <xdr:row>1</xdr:row>
      <xdr:rowOff>30255</xdr:rowOff>
    </xdr:from>
    <xdr:to>
      <xdr:col>2</xdr:col>
      <xdr:colOff>549088</xdr:colOff>
      <xdr:row>7</xdr:row>
      <xdr:rowOff>20007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E3DF47-27EF-4E60-9118-89EB302407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06" r="13758"/>
        <a:stretch>
          <a:fillRect/>
        </a:stretch>
      </xdr:blipFill>
      <xdr:spPr>
        <a:xfrm>
          <a:off x="303433" y="220755"/>
          <a:ext cx="1242979" cy="1143958"/>
        </a:xfrm>
        <a:prstGeom prst="rect">
          <a:avLst/>
        </a:prstGeom>
      </xdr:spPr>
    </xdr:pic>
    <xdr:clientData/>
  </xdr:twoCellAnchor>
  <xdr:oneCellAnchor>
    <xdr:from>
      <xdr:col>2</xdr:col>
      <xdr:colOff>649941</xdr:colOff>
      <xdr:row>2</xdr:row>
      <xdr:rowOff>86549</xdr:rowOff>
    </xdr:from>
    <xdr:ext cx="5535705" cy="59105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A0A2764-E179-8325-55B7-168E69F0F05A}"/>
            </a:ext>
          </a:extLst>
        </xdr:cNvPr>
        <xdr:cNvSpPr txBox="1"/>
      </xdr:nvSpPr>
      <xdr:spPr>
        <a:xfrm>
          <a:off x="1647265" y="467549"/>
          <a:ext cx="5535705" cy="5910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rtlCol="0" anchor="ctr">
          <a:spAutoFit/>
        </a:bodyPr>
        <a:lstStyle/>
        <a:p>
          <a:pPr algn="ctr"/>
          <a:r>
            <a:rPr lang="en-US" sz="3200" b="1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Money Service Business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246529</xdr:colOff>
      <xdr:row>115</xdr:row>
      <xdr:rowOff>74439</xdr:rowOff>
    </xdr:from>
    <xdr:to>
      <xdr:col>14</xdr:col>
      <xdr:colOff>123265</xdr:colOff>
      <xdr:row>121</xdr:row>
      <xdr:rowOff>14568</xdr:rowOff>
    </xdr:to>
    <xdr:sp macro="" textlink="">
      <xdr:nvSpPr>
        <xdr:cNvPr id="2" name="Rectangle: Rounded Corners 6">
          <a:extLst>
            <a:ext uri="{FF2B5EF4-FFF2-40B4-BE49-F238E27FC236}">
              <a16:creationId xmlns:a16="http://schemas.microsoft.com/office/drawing/2014/main" id="{E7EADEE2-FA75-44A4-AE64-98D22D582A45}"/>
            </a:ext>
          </a:extLst>
        </xdr:cNvPr>
        <xdr:cNvSpPr/>
      </xdr:nvSpPr>
      <xdr:spPr>
        <a:xfrm>
          <a:off x="246529" y="22743939"/>
          <a:ext cx="13940118" cy="1083129"/>
        </a:xfrm>
        <a:custGeom>
          <a:avLst/>
          <a:gdLst>
            <a:gd name="connsiteX0" fmla="*/ 0 w 12753975"/>
            <a:gd name="connsiteY0" fmla="*/ 179391 h 1076325"/>
            <a:gd name="connsiteX1" fmla="*/ 179391 w 12753975"/>
            <a:gd name="connsiteY1" fmla="*/ 0 h 1076325"/>
            <a:gd name="connsiteX2" fmla="*/ 12574584 w 12753975"/>
            <a:gd name="connsiteY2" fmla="*/ 0 h 1076325"/>
            <a:gd name="connsiteX3" fmla="*/ 12753975 w 12753975"/>
            <a:gd name="connsiteY3" fmla="*/ 179391 h 1076325"/>
            <a:gd name="connsiteX4" fmla="*/ 12753975 w 12753975"/>
            <a:gd name="connsiteY4" fmla="*/ 896934 h 1076325"/>
            <a:gd name="connsiteX5" fmla="*/ 12574584 w 12753975"/>
            <a:gd name="connsiteY5" fmla="*/ 1076325 h 1076325"/>
            <a:gd name="connsiteX6" fmla="*/ 179391 w 12753975"/>
            <a:gd name="connsiteY6" fmla="*/ 1076325 h 1076325"/>
            <a:gd name="connsiteX7" fmla="*/ 0 w 12753975"/>
            <a:gd name="connsiteY7" fmla="*/ 896934 h 1076325"/>
            <a:gd name="connsiteX8" fmla="*/ 0 w 12753975"/>
            <a:gd name="connsiteY8" fmla="*/ 179391 h 1076325"/>
            <a:gd name="connsiteX0" fmla="*/ 0 w 12753975"/>
            <a:gd name="connsiteY0" fmla="*/ 180192 h 1077126"/>
            <a:gd name="connsiteX1" fmla="*/ 179391 w 12753975"/>
            <a:gd name="connsiteY1" fmla="*/ 801 h 1077126"/>
            <a:gd name="connsiteX2" fmla="*/ 12574584 w 12753975"/>
            <a:gd name="connsiteY2" fmla="*/ 801 h 1077126"/>
            <a:gd name="connsiteX3" fmla="*/ 12753975 w 12753975"/>
            <a:gd name="connsiteY3" fmla="*/ 84942 h 1077126"/>
            <a:gd name="connsiteX4" fmla="*/ 12753975 w 12753975"/>
            <a:gd name="connsiteY4" fmla="*/ 897735 h 1077126"/>
            <a:gd name="connsiteX5" fmla="*/ 12574584 w 12753975"/>
            <a:gd name="connsiteY5" fmla="*/ 1077126 h 1077126"/>
            <a:gd name="connsiteX6" fmla="*/ 179391 w 12753975"/>
            <a:gd name="connsiteY6" fmla="*/ 1077126 h 1077126"/>
            <a:gd name="connsiteX7" fmla="*/ 0 w 12753975"/>
            <a:gd name="connsiteY7" fmla="*/ 897735 h 1077126"/>
            <a:gd name="connsiteX8" fmla="*/ 0 w 12753975"/>
            <a:gd name="connsiteY8" fmla="*/ 180192 h 1077126"/>
            <a:gd name="connsiteX0" fmla="*/ 0 w 12753975"/>
            <a:gd name="connsiteY0" fmla="*/ 180192 h 1077126"/>
            <a:gd name="connsiteX1" fmla="*/ 179391 w 12753975"/>
            <a:gd name="connsiteY1" fmla="*/ 801 h 1077126"/>
            <a:gd name="connsiteX2" fmla="*/ 12574584 w 12753975"/>
            <a:gd name="connsiteY2" fmla="*/ 801 h 1077126"/>
            <a:gd name="connsiteX3" fmla="*/ 12753975 w 12753975"/>
            <a:gd name="connsiteY3" fmla="*/ 84942 h 1077126"/>
            <a:gd name="connsiteX4" fmla="*/ 12753975 w 12753975"/>
            <a:gd name="connsiteY4" fmla="*/ 954885 h 1077126"/>
            <a:gd name="connsiteX5" fmla="*/ 12574584 w 12753975"/>
            <a:gd name="connsiteY5" fmla="*/ 1077126 h 1077126"/>
            <a:gd name="connsiteX6" fmla="*/ 179391 w 12753975"/>
            <a:gd name="connsiteY6" fmla="*/ 1077126 h 1077126"/>
            <a:gd name="connsiteX7" fmla="*/ 0 w 12753975"/>
            <a:gd name="connsiteY7" fmla="*/ 897735 h 1077126"/>
            <a:gd name="connsiteX8" fmla="*/ 0 w 12753975"/>
            <a:gd name="connsiteY8" fmla="*/ 180192 h 1077126"/>
            <a:gd name="connsiteX0" fmla="*/ 0 w 12753975"/>
            <a:gd name="connsiteY0" fmla="*/ 180192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53975 w 12753975"/>
            <a:gd name="connsiteY4" fmla="*/ 954885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180192 h 1077178"/>
            <a:gd name="connsiteX0" fmla="*/ 0 w 12753975"/>
            <a:gd name="connsiteY0" fmla="*/ 123042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53975 w 12753975"/>
            <a:gd name="connsiteY4" fmla="*/ 954885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123042 h 1077178"/>
            <a:gd name="connsiteX0" fmla="*/ 0 w 12753975"/>
            <a:gd name="connsiteY0" fmla="*/ 94467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53975 w 12753975"/>
            <a:gd name="connsiteY4" fmla="*/ 954885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94467 h 1077178"/>
            <a:gd name="connsiteX0" fmla="*/ 0 w 12753975"/>
            <a:gd name="connsiteY0" fmla="*/ 94467 h 1077178"/>
            <a:gd name="connsiteX1" fmla="*/ 179391 w 12753975"/>
            <a:gd name="connsiteY1" fmla="*/ 801 h 1077178"/>
            <a:gd name="connsiteX2" fmla="*/ 12574584 w 12753975"/>
            <a:gd name="connsiteY2" fmla="*/ 801 h 1077178"/>
            <a:gd name="connsiteX3" fmla="*/ 12753975 w 12753975"/>
            <a:gd name="connsiteY3" fmla="*/ 84942 h 1077178"/>
            <a:gd name="connsiteX4" fmla="*/ 12744450 w 12753975"/>
            <a:gd name="connsiteY4" fmla="*/ 983460 h 1077178"/>
            <a:gd name="connsiteX5" fmla="*/ 12574584 w 12753975"/>
            <a:gd name="connsiteY5" fmla="*/ 1077126 h 1077178"/>
            <a:gd name="connsiteX6" fmla="*/ 179391 w 12753975"/>
            <a:gd name="connsiteY6" fmla="*/ 1077126 h 1077178"/>
            <a:gd name="connsiteX7" fmla="*/ 9525 w 12753975"/>
            <a:gd name="connsiteY7" fmla="*/ 983460 h 1077178"/>
            <a:gd name="connsiteX8" fmla="*/ 0 w 12753975"/>
            <a:gd name="connsiteY8" fmla="*/ 94467 h 1077178"/>
            <a:gd name="connsiteX0" fmla="*/ 0 w 12753975"/>
            <a:gd name="connsiteY0" fmla="*/ 93719 h 1076430"/>
            <a:gd name="connsiteX1" fmla="*/ 179391 w 12753975"/>
            <a:gd name="connsiteY1" fmla="*/ 53 h 1076430"/>
            <a:gd name="connsiteX2" fmla="*/ 12470331 w 12753975"/>
            <a:gd name="connsiteY2" fmla="*/ 4700 h 1076430"/>
            <a:gd name="connsiteX3" fmla="*/ 12753975 w 12753975"/>
            <a:gd name="connsiteY3" fmla="*/ 84194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179391 w 12753975"/>
            <a:gd name="connsiteY1" fmla="*/ 53 h 1076430"/>
            <a:gd name="connsiteX2" fmla="*/ 12470331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179391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514826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179391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514826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301365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76430"/>
            <a:gd name="connsiteX1" fmla="*/ 514826 w 12753975"/>
            <a:gd name="connsiteY1" fmla="*/ 53 h 1076430"/>
            <a:gd name="connsiteX2" fmla="*/ 12340014 w 12753975"/>
            <a:gd name="connsiteY2" fmla="*/ 4700 h 1076430"/>
            <a:gd name="connsiteX3" fmla="*/ 12753975 w 12753975"/>
            <a:gd name="connsiteY3" fmla="*/ 112072 h 1076430"/>
            <a:gd name="connsiteX4" fmla="*/ 12744450 w 12753975"/>
            <a:gd name="connsiteY4" fmla="*/ 982712 h 1076430"/>
            <a:gd name="connsiteX5" fmla="*/ 12574584 w 12753975"/>
            <a:gd name="connsiteY5" fmla="*/ 1076378 h 1076430"/>
            <a:gd name="connsiteX6" fmla="*/ 423337 w 12753975"/>
            <a:gd name="connsiteY6" fmla="*/ 1076378 h 1076430"/>
            <a:gd name="connsiteX7" fmla="*/ 9525 w 12753975"/>
            <a:gd name="connsiteY7" fmla="*/ 982712 h 1076430"/>
            <a:gd name="connsiteX8" fmla="*/ 0 w 12753975"/>
            <a:gd name="connsiteY8" fmla="*/ 93719 h 1076430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4 w 12753975"/>
            <a:gd name="connsiteY2" fmla="*/ 4700 h 1081821"/>
            <a:gd name="connsiteX3" fmla="*/ 12753975 w 12753975"/>
            <a:gd name="connsiteY3" fmla="*/ 112072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12072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0166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7310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423337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7310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623453 w 12753975"/>
            <a:gd name="connsiteY6" fmla="*/ 1076378 h 1081821"/>
            <a:gd name="connsiteX7" fmla="*/ 9525 w 12753975"/>
            <a:gd name="connsiteY7" fmla="*/ 982712 h 1081821"/>
            <a:gd name="connsiteX8" fmla="*/ 0 w 12753975"/>
            <a:gd name="connsiteY8" fmla="*/ 93719 h 1081821"/>
            <a:gd name="connsiteX0" fmla="*/ 0 w 12753975"/>
            <a:gd name="connsiteY0" fmla="*/ 93719 h 1081821"/>
            <a:gd name="connsiteX1" fmla="*/ 514826 w 12753975"/>
            <a:gd name="connsiteY1" fmla="*/ 53 h 1081821"/>
            <a:gd name="connsiteX2" fmla="*/ 12340017 w 12753975"/>
            <a:gd name="connsiteY2" fmla="*/ 4700 h 1081821"/>
            <a:gd name="connsiteX3" fmla="*/ 12753975 w 12753975"/>
            <a:gd name="connsiteY3" fmla="*/ 107310 h 1081821"/>
            <a:gd name="connsiteX4" fmla="*/ 12744450 w 12753975"/>
            <a:gd name="connsiteY4" fmla="*/ 982712 h 1081821"/>
            <a:gd name="connsiteX5" fmla="*/ 12239155 w 12753975"/>
            <a:gd name="connsiteY5" fmla="*/ 1081821 h 1081821"/>
            <a:gd name="connsiteX6" fmla="*/ 623453 w 12753975"/>
            <a:gd name="connsiteY6" fmla="*/ 1073997 h 1081821"/>
            <a:gd name="connsiteX7" fmla="*/ 9525 w 12753975"/>
            <a:gd name="connsiteY7" fmla="*/ 982712 h 1081821"/>
            <a:gd name="connsiteX8" fmla="*/ 0 w 12753975"/>
            <a:gd name="connsiteY8" fmla="*/ 93719 h 108182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12753975" h="1081821">
              <a:moveTo>
                <a:pt x="0" y="93719"/>
              </a:moveTo>
              <a:cubicBezTo>
                <a:pt x="0" y="-5356"/>
                <a:pt x="415751" y="53"/>
                <a:pt x="514826" y="53"/>
              </a:cubicBezTo>
              <a:lnTo>
                <a:pt x="12340017" y="4700"/>
              </a:lnTo>
              <a:cubicBezTo>
                <a:pt x="12439092" y="4700"/>
                <a:pt x="12753975" y="8235"/>
                <a:pt x="12753975" y="107310"/>
              </a:cubicBezTo>
              <a:lnTo>
                <a:pt x="12744450" y="982712"/>
              </a:lnTo>
              <a:cubicBezTo>
                <a:pt x="12744450" y="1081787"/>
                <a:pt x="12338230" y="1081821"/>
                <a:pt x="12239155" y="1081821"/>
              </a:cubicBezTo>
              <a:lnTo>
                <a:pt x="623453" y="1073997"/>
              </a:lnTo>
              <a:cubicBezTo>
                <a:pt x="524378" y="1073997"/>
                <a:pt x="9525" y="1081787"/>
                <a:pt x="9525" y="982712"/>
              </a:cubicBezTo>
              <a:lnTo>
                <a:pt x="0" y="93719"/>
              </a:lnTo>
              <a:close/>
            </a:path>
          </a:pathLst>
        </a:custGeom>
        <a:solidFill>
          <a:srgbClr val="00447C"/>
        </a:solidFill>
        <a:ln w="19050">
          <a:solidFill>
            <a:srgbClr val="00447C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  <a:softEdge rad="0"/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272143</xdr:colOff>
      <xdr:row>115</xdr:row>
      <xdr:rowOff>108857</xdr:rowOff>
    </xdr:from>
    <xdr:to>
      <xdr:col>13</xdr:col>
      <xdr:colOff>666750</xdr:colOff>
      <xdr:row>120</xdr:row>
      <xdr:rowOff>142875</xdr:rowOff>
    </xdr:to>
    <xdr:sp macro="" textlink="">
      <xdr:nvSpPr>
        <xdr:cNvPr id="60" name="TextBox 5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583705D-EC59-2F40-144F-976BA1B1DEDA}"/>
            </a:ext>
          </a:extLst>
        </xdr:cNvPr>
        <xdr:cNvSpPr txBox="1"/>
      </xdr:nvSpPr>
      <xdr:spPr>
        <a:xfrm>
          <a:off x="272143" y="22778357"/>
          <a:ext cx="13529582" cy="986518"/>
        </a:xfrm>
        <a:prstGeom prst="rect">
          <a:avLst/>
        </a:prstGeom>
        <a:solidFill>
          <a:srgbClr val="00447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 b="1" u="sng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Contact</a:t>
          </a:r>
          <a:r>
            <a:rPr lang="en-US" sz="1000" b="1" u="sng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  <a:t> Information</a:t>
          </a:r>
          <a:br>
            <a:rPr lang="en-US" sz="1000" b="1" u="sng" baseline="0">
              <a:solidFill>
                <a:schemeClr val="bg1"/>
              </a:solidFill>
              <a:latin typeface="Verdana" panose="020B0604030504040204" pitchFamily="34" charset="0"/>
              <a:ea typeface="Verdana" panose="020B0604030504040204" pitchFamily="34" charset="0"/>
            </a:rPr>
          </a:b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Phone: 34</a:t>
          </a:r>
          <a:r>
            <a:rPr lang="en-US" sz="1000" b="0" i="0" u="none" strike="noStrike">
              <a:solidFill>
                <a:srgbClr val="FFFFFF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5-</a:t>
          </a:r>
          <a:r>
            <a:rPr lang="en-US" sz="1100" b="0" i="0" u="none" strike="noStrike">
              <a:solidFill>
                <a:srgbClr val="FFFFFF"/>
              </a:solidFill>
              <a:effectLst/>
              <a:latin typeface="+mn-lt"/>
              <a:ea typeface="+mn-ea"/>
              <a:cs typeface="+mn-cs"/>
            </a:rPr>
            <a:t>949-7089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</a:p>
        <a:p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Website: </a:t>
          </a:r>
          <a:r>
            <a:rPr lang="en-US" sz="1000" b="0" i="0" u="sng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www.cima.ky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 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b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</a:b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Email:</a:t>
          </a:r>
          <a:r>
            <a:rPr lang="en-US" sz="1000" b="0" i="0" u="sng" strike="noStrike" baseline="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  </a:t>
          </a:r>
          <a:r>
            <a:rPr lang="en-US" sz="1000" b="0" i="0" u="sng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  <a:hlinkClick xmlns:r="http://schemas.openxmlformats.org/officeDocument/2006/relationships" r:id="">
                <a:extLst>
                  <a:ext uri="{A12FA001-AC4F-418D-AE19-62706E023703}">
                    <ahyp:hlinkClr xmlns:ahyp="http://schemas.microsoft.com/office/drawing/2018/hyperlinkcolor" val="tx"/>
                  </a:ext>
                </a:extLst>
              </a:hlinkClick>
            </a:rPr>
            <a:t>ContactFinancialStability@cima.ky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</a:p>
        <a:p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Prepared by: Financial Stability and Statistics Division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r>
            <a:rPr lang="en-US" sz="1000" b="0" i="0" u="none" strike="noStrike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Updated: December 11, 2025</a:t>
          </a:r>
          <a:r>
            <a:rPr lang="en-US" sz="1000">
              <a:solidFill>
                <a:schemeClr val="bg1"/>
              </a:solidFill>
              <a:effectLst/>
              <a:latin typeface="Verdana" panose="020B0604030504040204" pitchFamily="34" charset="0"/>
              <a:ea typeface="Verdana" panose="020B0604030504040204" pitchFamily="34" charset="0"/>
            </a:rPr>
            <a:t> </a:t>
          </a:r>
          <a:endParaRPr lang="en-US" sz="1000" b="1" u="sng">
            <a:solidFill>
              <a:schemeClr val="bg1"/>
            </a:solidFill>
            <a:latin typeface="Verdana" panose="020B0604030504040204" pitchFamily="34" charset="0"/>
            <a:ea typeface="Verdana" panose="020B0604030504040204" pitchFamily="34" charset="0"/>
          </a:endParaRPr>
        </a:p>
      </xdr:txBody>
    </xdr:sp>
    <xdr:clientData/>
  </xdr:twoCellAnchor>
  <xdr:twoCellAnchor>
    <xdr:from>
      <xdr:col>0</xdr:col>
      <xdr:colOff>168088</xdr:colOff>
      <xdr:row>14</xdr:row>
      <xdr:rowOff>100852</xdr:rowOff>
    </xdr:from>
    <xdr:to>
      <xdr:col>5</xdr:col>
      <xdr:colOff>885265</xdr:colOff>
      <xdr:row>33</xdr:row>
      <xdr:rowOff>134470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E954628D-EF06-4D78-B19C-5BF70A14D5A1}"/>
            </a:ext>
          </a:extLst>
        </xdr:cNvPr>
        <xdr:cNvGrpSpPr/>
      </xdr:nvGrpSpPr>
      <xdr:grpSpPr>
        <a:xfrm>
          <a:off x="168088" y="2767852"/>
          <a:ext cx="6835589" cy="3653118"/>
          <a:chOff x="12725400" y="5886450"/>
          <a:chExt cx="6693247" cy="2926130"/>
        </a:xfrm>
      </xdr:grpSpPr>
      <xdr:sp macro="" textlink="">
        <xdr:nvSpPr>
          <xdr:cNvPr id="9" name="Rectangle: Rounded Corners 6">
            <a:extLst>
              <a:ext uri="{FF2B5EF4-FFF2-40B4-BE49-F238E27FC236}">
                <a16:creationId xmlns:a16="http://schemas.microsoft.com/office/drawing/2014/main" id="{FAD9815E-AB33-0380-95F2-21E2C54AA46C}"/>
              </a:ext>
            </a:extLst>
          </xdr:cNvPr>
          <xdr:cNvSpPr/>
        </xdr:nvSpPr>
        <xdr:spPr>
          <a:xfrm>
            <a:off x="12725400" y="5886450"/>
            <a:ext cx="6693247" cy="2926130"/>
          </a:xfrm>
          <a:custGeom>
            <a:avLst/>
            <a:gdLst>
              <a:gd name="connsiteX0" fmla="*/ 0 w 12753975"/>
              <a:gd name="connsiteY0" fmla="*/ 179391 h 1076325"/>
              <a:gd name="connsiteX1" fmla="*/ 179391 w 12753975"/>
              <a:gd name="connsiteY1" fmla="*/ 0 h 1076325"/>
              <a:gd name="connsiteX2" fmla="*/ 12574584 w 12753975"/>
              <a:gd name="connsiteY2" fmla="*/ 0 h 1076325"/>
              <a:gd name="connsiteX3" fmla="*/ 12753975 w 12753975"/>
              <a:gd name="connsiteY3" fmla="*/ 179391 h 1076325"/>
              <a:gd name="connsiteX4" fmla="*/ 12753975 w 12753975"/>
              <a:gd name="connsiteY4" fmla="*/ 896934 h 1076325"/>
              <a:gd name="connsiteX5" fmla="*/ 12574584 w 12753975"/>
              <a:gd name="connsiteY5" fmla="*/ 1076325 h 1076325"/>
              <a:gd name="connsiteX6" fmla="*/ 179391 w 12753975"/>
              <a:gd name="connsiteY6" fmla="*/ 1076325 h 1076325"/>
              <a:gd name="connsiteX7" fmla="*/ 0 w 12753975"/>
              <a:gd name="connsiteY7" fmla="*/ 896934 h 1076325"/>
              <a:gd name="connsiteX8" fmla="*/ 0 w 12753975"/>
              <a:gd name="connsiteY8" fmla="*/ 179391 h 1076325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89773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95488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80192 h 1077178"/>
              <a:gd name="connsiteX0" fmla="*/ 0 w 12753975"/>
              <a:gd name="connsiteY0" fmla="*/ 12304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23042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44450 w 12753975"/>
              <a:gd name="connsiteY4" fmla="*/ 983460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84194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301365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423337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4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0166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3997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12753975" h="1081821">
                <a:moveTo>
                  <a:pt x="0" y="93719"/>
                </a:moveTo>
                <a:cubicBezTo>
                  <a:pt x="0" y="-5356"/>
                  <a:pt x="415751" y="53"/>
                  <a:pt x="514826" y="53"/>
                </a:cubicBezTo>
                <a:lnTo>
                  <a:pt x="12340017" y="4700"/>
                </a:lnTo>
                <a:cubicBezTo>
                  <a:pt x="12439092" y="4700"/>
                  <a:pt x="12753975" y="8235"/>
                  <a:pt x="12753975" y="107310"/>
                </a:cubicBezTo>
                <a:lnTo>
                  <a:pt x="12744450" y="982712"/>
                </a:lnTo>
                <a:cubicBezTo>
                  <a:pt x="12744450" y="1081787"/>
                  <a:pt x="12338230" y="1081821"/>
                  <a:pt x="12239155" y="1081821"/>
                </a:cubicBezTo>
                <a:lnTo>
                  <a:pt x="623453" y="1073997"/>
                </a:lnTo>
                <a:cubicBezTo>
                  <a:pt x="524378" y="1073997"/>
                  <a:pt x="9525" y="1081787"/>
                  <a:pt x="9525" y="982712"/>
                </a:cubicBezTo>
                <a:lnTo>
                  <a:pt x="0" y="93719"/>
                </a:lnTo>
                <a:close/>
              </a:path>
            </a:pathLst>
          </a:custGeom>
          <a:solidFill>
            <a:schemeClr val="bg1"/>
          </a:solidFill>
          <a:ln w="19050">
            <a:solidFill>
              <a:srgbClr val="00447C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  <a:softEdge rad="0"/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0" name="Chart 9">
            <a:extLst>
              <a:ext uri="{FF2B5EF4-FFF2-40B4-BE49-F238E27FC236}">
                <a16:creationId xmlns:a16="http://schemas.microsoft.com/office/drawing/2014/main" id="{45773ECE-EA4E-DA69-9D7D-FFFB7717C7F7}"/>
              </a:ext>
            </a:extLst>
          </xdr:cNvPr>
          <xdr:cNvGraphicFramePr>
            <a:graphicFrameLocks/>
          </xdr:cNvGraphicFramePr>
        </xdr:nvGraphicFramePr>
        <xdr:xfrm>
          <a:off x="12841335" y="6184667"/>
          <a:ext cx="6388890" cy="25712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A5FFD590-DB68-6FE4-8DE6-6D12EAA1DC92}"/>
              </a:ext>
            </a:extLst>
          </xdr:cNvPr>
          <xdr:cNvSpPr txBox="1"/>
        </xdr:nvSpPr>
        <xdr:spPr>
          <a:xfrm>
            <a:off x="12970594" y="5905353"/>
            <a:ext cx="6259628" cy="28829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fontAlgn="b"/>
            <a:r>
              <a:rPr lang="en-US" sz="1600" b="1" i="0" baseline="0">
                <a:solidFill>
                  <a:srgbClr val="00447C"/>
                </a:solidFill>
                <a:effectLst/>
                <a:latin typeface="Verdana" panose="020B0604030504040204" pitchFamily="34" charset="0"/>
                <a:ea typeface="Verdana" panose="020B0604030504040204" pitchFamily="34" charset="0"/>
                <a:cs typeface="+mn-cs"/>
              </a:rPr>
              <a:t>  Remittance Outflows Growth Rate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Remittance Outflows Growth Rate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Re</a:t>
            </a:r>
            <a:endParaRPr lang="en-US" sz="1600" b="1">
              <a:solidFill>
                <a:srgbClr val="00447C"/>
              </a:solidFill>
              <a:latin typeface="Verdana" panose="020B0604030504040204" pitchFamily="34" charset="0"/>
              <a:ea typeface="Verdana" panose="020B0604030504040204" pitchFamily="34" charset="0"/>
            </a:endParaRPr>
          </a:p>
        </xdr:txBody>
      </xdr:sp>
    </xdr:grpSp>
    <xdr:clientData/>
  </xdr:twoCellAnchor>
  <xdr:twoCellAnchor>
    <xdr:from>
      <xdr:col>5</xdr:col>
      <xdr:colOff>997322</xdr:colOff>
      <xdr:row>14</xdr:row>
      <xdr:rowOff>122464</xdr:rowOff>
    </xdr:from>
    <xdr:to>
      <xdr:col>14</xdr:col>
      <xdr:colOff>119062</xdr:colOff>
      <xdr:row>34</xdr:row>
      <xdr:rowOff>6725</xdr:rowOff>
    </xdr:to>
    <xdr:grpSp>
      <xdr:nvGrpSpPr>
        <xdr:cNvPr id="19" name="Group 18">
          <a:extLst>
            <a:ext uri="{FF2B5EF4-FFF2-40B4-BE49-F238E27FC236}">
              <a16:creationId xmlns:a16="http://schemas.microsoft.com/office/drawing/2014/main" id="{B1BCECD0-0EDA-44AB-8DD5-97650BADE4C9}"/>
            </a:ext>
          </a:extLst>
        </xdr:cNvPr>
        <xdr:cNvGrpSpPr/>
      </xdr:nvGrpSpPr>
      <xdr:grpSpPr>
        <a:xfrm>
          <a:off x="7115734" y="2789464"/>
          <a:ext cx="7066710" cy="3694261"/>
          <a:chOff x="12725400" y="5886450"/>
          <a:chExt cx="6693247" cy="2926130"/>
        </a:xfrm>
      </xdr:grpSpPr>
      <xdr:sp macro="" textlink="">
        <xdr:nvSpPr>
          <xdr:cNvPr id="21" name="Rectangle: Rounded Corners 6">
            <a:extLst>
              <a:ext uri="{FF2B5EF4-FFF2-40B4-BE49-F238E27FC236}">
                <a16:creationId xmlns:a16="http://schemas.microsoft.com/office/drawing/2014/main" id="{1DF840E6-0249-D808-9F4C-6F44C541488B}"/>
              </a:ext>
            </a:extLst>
          </xdr:cNvPr>
          <xdr:cNvSpPr/>
        </xdr:nvSpPr>
        <xdr:spPr>
          <a:xfrm>
            <a:off x="12725400" y="5886450"/>
            <a:ext cx="6693247" cy="2926130"/>
          </a:xfrm>
          <a:custGeom>
            <a:avLst/>
            <a:gdLst>
              <a:gd name="connsiteX0" fmla="*/ 0 w 12753975"/>
              <a:gd name="connsiteY0" fmla="*/ 179391 h 1076325"/>
              <a:gd name="connsiteX1" fmla="*/ 179391 w 12753975"/>
              <a:gd name="connsiteY1" fmla="*/ 0 h 1076325"/>
              <a:gd name="connsiteX2" fmla="*/ 12574584 w 12753975"/>
              <a:gd name="connsiteY2" fmla="*/ 0 h 1076325"/>
              <a:gd name="connsiteX3" fmla="*/ 12753975 w 12753975"/>
              <a:gd name="connsiteY3" fmla="*/ 179391 h 1076325"/>
              <a:gd name="connsiteX4" fmla="*/ 12753975 w 12753975"/>
              <a:gd name="connsiteY4" fmla="*/ 896934 h 1076325"/>
              <a:gd name="connsiteX5" fmla="*/ 12574584 w 12753975"/>
              <a:gd name="connsiteY5" fmla="*/ 1076325 h 1076325"/>
              <a:gd name="connsiteX6" fmla="*/ 179391 w 12753975"/>
              <a:gd name="connsiteY6" fmla="*/ 1076325 h 1076325"/>
              <a:gd name="connsiteX7" fmla="*/ 0 w 12753975"/>
              <a:gd name="connsiteY7" fmla="*/ 896934 h 1076325"/>
              <a:gd name="connsiteX8" fmla="*/ 0 w 12753975"/>
              <a:gd name="connsiteY8" fmla="*/ 179391 h 1076325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89773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26"/>
              <a:gd name="connsiteX1" fmla="*/ 179391 w 12753975"/>
              <a:gd name="connsiteY1" fmla="*/ 801 h 1077126"/>
              <a:gd name="connsiteX2" fmla="*/ 12574584 w 12753975"/>
              <a:gd name="connsiteY2" fmla="*/ 801 h 1077126"/>
              <a:gd name="connsiteX3" fmla="*/ 12753975 w 12753975"/>
              <a:gd name="connsiteY3" fmla="*/ 84942 h 1077126"/>
              <a:gd name="connsiteX4" fmla="*/ 12753975 w 12753975"/>
              <a:gd name="connsiteY4" fmla="*/ 954885 h 1077126"/>
              <a:gd name="connsiteX5" fmla="*/ 12574584 w 12753975"/>
              <a:gd name="connsiteY5" fmla="*/ 1077126 h 1077126"/>
              <a:gd name="connsiteX6" fmla="*/ 179391 w 12753975"/>
              <a:gd name="connsiteY6" fmla="*/ 1077126 h 1077126"/>
              <a:gd name="connsiteX7" fmla="*/ 0 w 12753975"/>
              <a:gd name="connsiteY7" fmla="*/ 897735 h 1077126"/>
              <a:gd name="connsiteX8" fmla="*/ 0 w 12753975"/>
              <a:gd name="connsiteY8" fmla="*/ 180192 h 1077126"/>
              <a:gd name="connsiteX0" fmla="*/ 0 w 12753975"/>
              <a:gd name="connsiteY0" fmla="*/ 18019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80192 h 1077178"/>
              <a:gd name="connsiteX0" fmla="*/ 0 w 12753975"/>
              <a:gd name="connsiteY0" fmla="*/ 123042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123042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53975 w 12753975"/>
              <a:gd name="connsiteY4" fmla="*/ 954885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4467 h 1077178"/>
              <a:gd name="connsiteX1" fmla="*/ 179391 w 12753975"/>
              <a:gd name="connsiteY1" fmla="*/ 801 h 1077178"/>
              <a:gd name="connsiteX2" fmla="*/ 12574584 w 12753975"/>
              <a:gd name="connsiteY2" fmla="*/ 801 h 1077178"/>
              <a:gd name="connsiteX3" fmla="*/ 12753975 w 12753975"/>
              <a:gd name="connsiteY3" fmla="*/ 84942 h 1077178"/>
              <a:gd name="connsiteX4" fmla="*/ 12744450 w 12753975"/>
              <a:gd name="connsiteY4" fmla="*/ 983460 h 1077178"/>
              <a:gd name="connsiteX5" fmla="*/ 12574584 w 12753975"/>
              <a:gd name="connsiteY5" fmla="*/ 1077126 h 1077178"/>
              <a:gd name="connsiteX6" fmla="*/ 179391 w 12753975"/>
              <a:gd name="connsiteY6" fmla="*/ 1077126 h 1077178"/>
              <a:gd name="connsiteX7" fmla="*/ 9525 w 12753975"/>
              <a:gd name="connsiteY7" fmla="*/ 983460 h 1077178"/>
              <a:gd name="connsiteX8" fmla="*/ 0 w 12753975"/>
              <a:gd name="connsiteY8" fmla="*/ 94467 h 1077178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84194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470331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179391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179391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301365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76430"/>
              <a:gd name="connsiteX1" fmla="*/ 514826 w 12753975"/>
              <a:gd name="connsiteY1" fmla="*/ 53 h 1076430"/>
              <a:gd name="connsiteX2" fmla="*/ 12340014 w 12753975"/>
              <a:gd name="connsiteY2" fmla="*/ 4700 h 1076430"/>
              <a:gd name="connsiteX3" fmla="*/ 12753975 w 12753975"/>
              <a:gd name="connsiteY3" fmla="*/ 112072 h 1076430"/>
              <a:gd name="connsiteX4" fmla="*/ 12744450 w 12753975"/>
              <a:gd name="connsiteY4" fmla="*/ 982712 h 1076430"/>
              <a:gd name="connsiteX5" fmla="*/ 12574584 w 12753975"/>
              <a:gd name="connsiteY5" fmla="*/ 1076378 h 1076430"/>
              <a:gd name="connsiteX6" fmla="*/ 423337 w 12753975"/>
              <a:gd name="connsiteY6" fmla="*/ 1076378 h 1076430"/>
              <a:gd name="connsiteX7" fmla="*/ 9525 w 12753975"/>
              <a:gd name="connsiteY7" fmla="*/ 982712 h 1076430"/>
              <a:gd name="connsiteX8" fmla="*/ 0 w 12753975"/>
              <a:gd name="connsiteY8" fmla="*/ 93719 h 1076430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4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12072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0166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423337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6378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  <a:gd name="connsiteX0" fmla="*/ 0 w 12753975"/>
              <a:gd name="connsiteY0" fmla="*/ 93719 h 1081821"/>
              <a:gd name="connsiteX1" fmla="*/ 514826 w 12753975"/>
              <a:gd name="connsiteY1" fmla="*/ 53 h 1081821"/>
              <a:gd name="connsiteX2" fmla="*/ 12340017 w 12753975"/>
              <a:gd name="connsiteY2" fmla="*/ 4700 h 1081821"/>
              <a:gd name="connsiteX3" fmla="*/ 12753975 w 12753975"/>
              <a:gd name="connsiteY3" fmla="*/ 107310 h 1081821"/>
              <a:gd name="connsiteX4" fmla="*/ 12744450 w 12753975"/>
              <a:gd name="connsiteY4" fmla="*/ 982712 h 1081821"/>
              <a:gd name="connsiteX5" fmla="*/ 12239155 w 12753975"/>
              <a:gd name="connsiteY5" fmla="*/ 1081821 h 1081821"/>
              <a:gd name="connsiteX6" fmla="*/ 623453 w 12753975"/>
              <a:gd name="connsiteY6" fmla="*/ 1073997 h 1081821"/>
              <a:gd name="connsiteX7" fmla="*/ 9525 w 12753975"/>
              <a:gd name="connsiteY7" fmla="*/ 982712 h 1081821"/>
              <a:gd name="connsiteX8" fmla="*/ 0 w 12753975"/>
              <a:gd name="connsiteY8" fmla="*/ 93719 h 108182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12753975" h="1081821">
                <a:moveTo>
                  <a:pt x="0" y="93719"/>
                </a:moveTo>
                <a:cubicBezTo>
                  <a:pt x="0" y="-5356"/>
                  <a:pt x="415751" y="53"/>
                  <a:pt x="514826" y="53"/>
                </a:cubicBezTo>
                <a:lnTo>
                  <a:pt x="12340017" y="4700"/>
                </a:lnTo>
                <a:cubicBezTo>
                  <a:pt x="12439092" y="4700"/>
                  <a:pt x="12753975" y="8235"/>
                  <a:pt x="12753975" y="107310"/>
                </a:cubicBezTo>
                <a:lnTo>
                  <a:pt x="12744450" y="982712"/>
                </a:lnTo>
                <a:cubicBezTo>
                  <a:pt x="12744450" y="1081787"/>
                  <a:pt x="12338230" y="1081821"/>
                  <a:pt x="12239155" y="1081821"/>
                </a:cubicBezTo>
                <a:lnTo>
                  <a:pt x="623453" y="1073997"/>
                </a:lnTo>
                <a:cubicBezTo>
                  <a:pt x="524378" y="1073997"/>
                  <a:pt x="9525" y="1081787"/>
                  <a:pt x="9525" y="982712"/>
                </a:cubicBezTo>
                <a:lnTo>
                  <a:pt x="0" y="93719"/>
                </a:lnTo>
                <a:close/>
              </a:path>
            </a:pathLst>
          </a:custGeom>
          <a:solidFill>
            <a:schemeClr val="bg1"/>
          </a:solidFill>
          <a:ln w="19050">
            <a:solidFill>
              <a:srgbClr val="00447C"/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  <a:softEdge rad="0"/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2" name="Chart 21">
            <a:extLst>
              <a:ext uri="{FF2B5EF4-FFF2-40B4-BE49-F238E27FC236}">
                <a16:creationId xmlns:a16="http://schemas.microsoft.com/office/drawing/2014/main" id="{F78DFEF2-E33E-65AC-E5F9-86D3BFB7B9D7}"/>
              </a:ext>
            </a:extLst>
          </xdr:cNvPr>
          <xdr:cNvGraphicFramePr>
            <a:graphicFrameLocks/>
          </xdr:cNvGraphicFramePr>
        </xdr:nvGraphicFramePr>
        <xdr:xfrm>
          <a:off x="12841335" y="6184667"/>
          <a:ext cx="6388890" cy="252558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CF925D35-D554-D8E3-3158-A781E87550BE}"/>
              </a:ext>
            </a:extLst>
          </xdr:cNvPr>
          <xdr:cNvSpPr txBox="1"/>
        </xdr:nvSpPr>
        <xdr:spPr>
          <a:xfrm>
            <a:off x="12970594" y="5905353"/>
            <a:ext cx="6259628" cy="28829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fontAlgn="b"/>
            <a:r>
              <a:rPr lang="en-US" sz="1600" b="1" i="0" baseline="0">
                <a:solidFill>
                  <a:srgbClr val="00447C"/>
                </a:solidFill>
                <a:effectLst/>
                <a:latin typeface="Verdana" panose="020B0604030504040204" pitchFamily="34" charset="0"/>
                <a:ea typeface="Verdana" panose="020B0604030504040204" pitchFamily="34" charset="0"/>
                <a:cs typeface="+mn-cs"/>
              </a:rPr>
              <a:t>  Remittance Inflows Growth Rate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endPara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endParaRPr>
          </a:p>
          <a:p>
            <a:pPr fontAlgn="b"/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 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Remittance Outflows Growth Rate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 </a:t>
            </a:r>
            <a:r>
              <a:rPr lang="en-US" sz="1600">
                <a:effectLst/>
              </a:rPr>
              <a:t> Re</a:t>
            </a:r>
            <a:endParaRPr lang="en-US" sz="1600" b="1">
              <a:solidFill>
                <a:srgbClr val="00447C"/>
              </a:solidFill>
              <a:latin typeface="Verdana" panose="020B0604030504040204" pitchFamily="34" charset="0"/>
              <a:ea typeface="Verdana" panose="020B0604030504040204" pitchFamily="34" charset="0"/>
            </a:endParaRPr>
          </a:p>
        </xdr:txBody>
      </xdr:sp>
    </xdr:grpSp>
    <xdr:clientData/>
  </xdr:twoCellAnchor>
  <xdr:twoCellAnchor>
    <xdr:from>
      <xdr:col>0</xdr:col>
      <xdr:colOff>143264</xdr:colOff>
      <xdr:row>0</xdr:row>
      <xdr:rowOff>100853</xdr:rowOff>
    </xdr:from>
    <xdr:to>
      <xdr:col>14</xdr:col>
      <xdr:colOff>168089</xdr:colOff>
      <xdr:row>114</xdr:row>
      <xdr:rowOff>184015</xdr:rowOff>
    </xdr:to>
    <xdr:grpSp>
      <xdr:nvGrpSpPr>
        <xdr:cNvPr id="93" name="Group 92">
          <a:extLst>
            <a:ext uri="{FF2B5EF4-FFF2-40B4-BE49-F238E27FC236}">
              <a16:creationId xmlns:a16="http://schemas.microsoft.com/office/drawing/2014/main" id="{03479E67-5635-B96E-9997-9D81CBD44224}"/>
            </a:ext>
          </a:extLst>
        </xdr:cNvPr>
        <xdr:cNvGrpSpPr/>
      </xdr:nvGrpSpPr>
      <xdr:grpSpPr>
        <a:xfrm>
          <a:off x="143264" y="100853"/>
          <a:ext cx="14088207" cy="22562162"/>
          <a:chOff x="19999" y="0"/>
          <a:chExt cx="14088207" cy="22573368"/>
        </a:xfrm>
      </xdr:grpSpPr>
      <xdr:grpSp>
        <xdr:nvGrpSpPr>
          <xdr:cNvPr id="59" name="Group 58">
            <a:extLst>
              <a:ext uri="{FF2B5EF4-FFF2-40B4-BE49-F238E27FC236}">
                <a16:creationId xmlns:a16="http://schemas.microsoft.com/office/drawing/2014/main" id="{3978F998-1FF7-D60F-47D3-A4CF562EA7F6}"/>
              </a:ext>
            </a:extLst>
          </xdr:cNvPr>
          <xdr:cNvGrpSpPr/>
        </xdr:nvGrpSpPr>
        <xdr:grpSpPr>
          <a:xfrm>
            <a:off x="19999" y="0"/>
            <a:ext cx="14088207" cy="22573368"/>
            <a:chOff x="171450" y="114300"/>
            <a:chExt cx="14005934" cy="22672099"/>
          </a:xfrm>
        </xdr:grpSpPr>
        <xdr:sp macro="" textlink="">
          <xdr:nvSpPr>
            <xdr:cNvPr id="7" name="Rectangle: Rounded Corners 6">
              <a:extLst>
                <a:ext uri="{FF2B5EF4-FFF2-40B4-BE49-F238E27FC236}">
                  <a16:creationId xmlns:a16="http://schemas.microsoft.com/office/drawing/2014/main" id="{23568DB3-6AB7-0758-18BF-E9AF4611EB01}"/>
                </a:ext>
              </a:extLst>
            </xdr:cNvPr>
            <xdr:cNvSpPr/>
          </xdr:nvSpPr>
          <xdr:spPr>
            <a:xfrm>
              <a:off x="205651" y="146835"/>
              <a:ext cx="13960593" cy="1242227"/>
            </a:xfrm>
            <a:custGeom>
              <a:avLst/>
              <a:gdLst>
                <a:gd name="connsiteX0" fmla="*/ 0 w 12753975"/>
                <a:gd name="connsiteY0" fmla="*/ 179391 h 1076325"/>
                <a:gd name="connsiteX1" fmla="*/ 179391 w 12753975"/>
                <a:gd name="connsiteY1" fmla="*/ 0 h 1076325"/>
                <a:gd name="connsiteX2" fmla="*/ 12574584 w 12753975"/>
                <a:gd name="connsiteY2" fmla="*/ 0 h 1076325"/>
                <a:gd name="connsiteX3" fmla="*/ 12753975 w 12753975"/>
                <a:gd name="connsiteY3" fmla="*/ 179391 h 1076325"/>
                <a:gd name="connsiteX4" fmla="*/ 12753975 w 12753975"/>
                <a:gd name="connsiteY4" fmla="*/ 896934 h 1076325"/>
                <a:gd name="connsiteX5" fmla="*/ 12574584 w 12753975"/>
                <a:gd name="connsiteY5" fmla="*/ 1076325 h 1076325"/>
                <a:gd name="connsiteX6" fmla="*/ 179391 w 12753975"/>
                <a:gd name="connsiteY6" fmla="*/ 1076325 h 1076325"/>
                <a:gd name="connsiteX7" fmla="*/ 0 w 12753975"/>
                <a:gd name="connsiteY7" fmla="*/ 896934 h 1076325"/>
                <a:gd name="connsiteX8" fmla="*/ 0 w 12753975"/>
                <a:gd name="connsiteY8" fmla="*/ 179391 h 1076325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89773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95488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80192 h 1077178"/>
                <a:gd name="connsiteX0" fmla="*/ 0 w 12753975"/>
                <a:gd name="connsiteY0" fmla="*/ 12304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23042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44450 w 12753975"/>
                <a:gd name="connsiteY4" fmla="*/ 983460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</a:cxnLst>
              <a:rect l="l" t="t" r="r" b="b"/>
              <a:pathLst>
                <a:path w="12753975" h="1077178">
                  <a:moveTo>
                    <a:pt x="0" y="94467"/>
                  </a:moveTo>
                  <a:cubicBezTo>
                    <a:pt x="0" y="-4608"/>
                    <a:pt x="80316" y="801"/>
                    <a:pt x="179391" y="801"/>
                  </a:cubicBezTo>
                  <a:lnTo>
                    <a:pt x="12574584" y="801"/>
                  </a:lnTo>
                  <a:cubicBezTo>
                    <a:pt x="12673659" y="801"/>
                    <a:pt x="12753975" y="-14133"/>
                    <a:pt x="12753975" y="84942"/>
                  </a:cubicBezTo>
                  <a:lnTo>
                    <a:pt x="12744450" y="983460"/>
                  </a:lnTo>
                  <a:cubicBezTo>
                    <a:pt x="12744450" y="1082535"/>
                    <a:pt x="12673659" y="1077126"/>
                    <a:pt x="12574584" y="1077126"/>
                  </a:cubicBezTo>
                  <a:lnTo>
                    <a:pt x="179391" y="1077126"/>
                  </a:lnTo>
                  <a:cubicBezTo>
                    <a:pt x="80316" y="1077126"/>
                    <a:pt x="9525" y="1082535"/>
                    <a:pt x="9525" y="983460"/>
                  </a:cubicBezTo>
                  <a:lnTo>
                    <a:pt x="0" y="94467"/>
                  </a:lnTo>
                  <a:close/>
                </a:path>
              </a:pathLst>
            </a:custGeom>
            <a:solidFill>
              <a:srgbClr val="00447C"/>
            </a:solidFill>
            <a:ln>
              <a:solidFill>
                <a:srgbClr val="00447C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effectLst/>
              </a:endParaRPr>
            </a:p>
          </xdr:txBody>
        </xdr:sp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B2233D41-38A6-48C0-4F7B-B65DD060C9AD}"/>
                </a:ext>
              </a:extLst>
            </xdr:cNvPr>
            <xdr:cNvSpPr txBox="1"/>
          </xdr:nvSpPr>
          <xdr:spPr>
            <a:xfrm>
              <a:off x="171450" y="114300"/>
              <a:ext cx="13744575" cy="9144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n-US" sz="360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Money Service Business Statistics</a:t>
              </a:r>
            </a:p>
          </xdr:txBody>
        </xdr:sp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FC9C5281-675F-A812-B478-DC01E8B9A27A}"/>
                </a:ext>
              </a:extLst>
            </xdr:cNvPr>
            <xdr:cNvSpPr txBox="1"/>
          </xdr:nvSpPr>
          <xdr:spPr>
            <a:xfrm>
              <a:off x="4154487" y="857250"/>
              <a:ext cx="5865813" cy="5175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400" i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Q3</a:t>
              </a:r>
              <a:r>
                <a:rPr lang="en-US" sz="1400" i="0" baseline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 2025</a:t>
              </a:r>
            </a:p>
            <a:p>
              <a:pPr algn="ctr"/>
              <a:r>
                <a:rPr lang="en-US" sz="1000" i="1" baseline="0">
                  <a:solidFill>
                    <a:schemeClr val="bg1"/>
                  </a:solidFill>
                  <a:latin typeface="Verdana" panose="020B0604030504040204" pitchFamily="34" charset="0"/>
                  <a:ea typeface="Verdana" panose="020B0604030504040204" pitchFamily="34" charset="0"/>
                </a:rPr>
                <a:t>US$ - Actual Amounts</a:t>
              </a:r>
              <a:endParaRPr lang="en-US" sz="1000" i="1">
                <a:solidFill>
                  <a:schemeClr val="bg1"/>
                </a:solidFill>
                <a:latin typeface="Verdana" panose="020B0604030504040204" pitchFamily="34" charset="0"/>
                <a:ea typeface="Verdana" panose="020B0604030504040204" pitchFamily="34" charset="0"/>
              </a:endParaRPr>
            </a:p>
          </xdr:txBody>
        </xdr:sp>
        <xdr:pic>
          <xdr:nvPicPr>
            <xdr:cNvPr id="20" name="Picture 19">
              <a:extLst>
                <a:ext uri="{FF2B5EF4-FFF2-40B4-BE49-F238E27FC236}">
                  <a16:creationId xmlns:a16="http://schemas.microsoft.com/office/drawing/2014/main" id="{795BD6D1-1733-24CF-20D7-E0EC8DF2A7A8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98410" y="261953"/>
              <a:ext cx="1421163" cy="1035178"/>
            </a:xfrm>
            <a:prstGeom prst="rect">
              <a:avLst/>
            </a:prstGeom>
          </xdr:spPr>
        </xdr:pic>
        <xdr:sp macro="" textlink="">
          <xdr:nvSpPr>
            <xdr:cNvPr id="26" name="Rectangle: Rounded Corners 6">
              <a:extLst>
                <a:ext uri="{FF2B5EF4-FFF2-40B4-BE49-F238E27FC236}">
                  <a16:creationId xmlns:a16="http://schemas.microsoft.com/office/drawing/2014/main" id="{35475497-8452-44B8-82C2-040DDB3C814B}"/>
                </a:ext>
              </a:extLst>
            </xdr:cNvPr>
            <xdr:cNvSpPr/>
          </xdr:nvSpPr>
          <xdr:spPr>
            <a:xfrm>
              <a:off x="9288278" y="1601076"/>
              <a:ext cx="4863971" cy="1057276"/>
            </a:xfrm>
            <a:custGeom>
              <a:avLst/>
              <a:gdLst>
                <a:gd name="connsiteX0" fmla="*/ 0 w 12753975"/>
                <a:gd name="connsiteY0" fmla="*/ 179391 h 1076325"/>
                <a:gd name="connsiteX1" fmla="*/ 179391 w 12753975"/>
                <a:gd name="connsiteY1" fmla="*/ 0 h 1076325"/>
                <a:gd name="connsiteX2" fmla="*/ 12574584 w 12753975"/>
                <a:gd name="connsiteY2" fmla="*/ 0 h 1076325"/>
                <a:gd name="connsiteX3" fmla="*/ 12753975 w 12753975"/>
                <a:gd name="connsiteY3" fmla="*/ 179391 h 1076325"/>
                <a:gd name="connsiteX4" fmla="*/ 12753975 w 12753975"/>
                <a:gd name="connsiteY4" fmla="*/ 896934 h 1076325"/>
                <a:gd name="connsiteX5" fmla="*/ 12574584 w 12753975"/>
                <a:gd name="connsiteY5" fmla="*/ 1076325 h 1076325"/>
                <a:gd name="connsiteX6" fmla="*/ 179391 w 12753975"/>
                <a:gd name="connsiteY6" fmla="*/ 1076325 h 1076325"/>
                <a:gd name="connsiteX7" fmla="*/ 0 w 12753975"/>
                <a:gd name="connsiteY7" fmla="*/ 896934 h 1076325"/>
                <a:gd name="connsiteX8" fmla="*/ 0 w 12753975"/>
                <a:gd name="connsiteY8" fmla="*/ 179391 h 1076325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89773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95488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80192 h 1077178"/>
                <a:gd name="connsiteX0" fmla="*/ 0 w 12753975"/>
                <a:gd name="connsiteY0" fmla="*/ 12304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23042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44450 w 12753975"/>
                <a:gd name="connsiteY4" fmla="*/ 983460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84194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301365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423337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4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0166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3997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</a:cxnLst>
              <a:rect l="l" t="t" r="r" b="b"/>
              <a:pathLst>
                <a:path w="12753975" h="1081821">
                  <a:moveTo>
                    <a:pt x="0" y="93719"/>
                  </a:moveTo>
                  <a:cubicBezTo>
                    <a:pt x="0" y="-5356"/>
                    <a:pt x="415751" y="53"/>
                    <a:pt x="514826" y="53"/>
                  </a:cubicBezTo>
                  <a:lnTo>
                    <a:pt x="12340017" y="4700"/>
                  </a:lnTo>
                  <a:cubicBezTo>
                    <a:pt x="12439092" y="4700"/>
                    <a:pt x="12753975" y="8235"/>
                    <a:pt x="12753975" y="107310"/>
                  </a:cubicBezTo>
                  <a:lnTo>
                    <a:pt x="12744450" y="982712"/>
                  </a:lnTo>
                  <a:cubicBezTo>
                    <a:pt x="12744450" y="1081787"/>
                    <a:pt x="12338230" y="1081821"/>
                    <a:pt x="12239155" y="1081821"/>
                  </a:cubicBezTo>
                  <a:lnTo>
                    <a:pt x="623453" y="1073997"/>
                  </a:lnTo>
                  <a:cubicBezTo>
                    <a:pt x="524378" y="1073997"/>
                    <a:pt x="9525" y="1081787"/>
                    <a:pt x="9525" y="982712"/>
                  </a:cubicBezTo>
                  <a:lnTo>
                    <a:pt x="0" y="93719"/>
                  </a:lnTo>
                  <a:close/>
                </a:path>
              </a:pathLst>
            </a:custGeom>
            <a:solidFill>
              <a:srgbClr val="00447C"/>
            </a:solidFill>
            <a:ln w="19050">
              <a:solidFill>
                <a:srgbClr val="00447C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  <a:softEdge rad="0"/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79375475-6C03-499C-92EE-C9FBD161C996}"/>
                </a:ext>
              </a:extLst>
            </xdr:cNvPr>
            <xdr:cNvGrpSpPr/>
          </xdr:nvGrpSpPr>
          <xdr:grpSpPr>
            <a:xfrm>
              <a:off x="196608" y="1628431"/>
              <a:ext cx="8642593" cy="1072955"/>
              <a:chOff x="196607" y="1628431"/>
              <a:chExt cx="10274299" cy="1072955"/>
            </a:xfrm>
          </xdr:grpSpPr>
          <xdr:grpSp>
            <xdr:nvGrpSpPr>
              <xdr:cNvPr id="53" name="Group 52">
                <a:extLst>
                  <a:ext uri="{FF2B5EF4-FFF2-40B4-BE49-F238E27FC236}">
                    <a16:creationId xmlns:a16="http://schemas.microsoft.com/office/drawing/2014/main" id="{39C01D89-2B8F-2CF6-B957-D8D4ECD0EDF1}"/>
                  </a:ext>
                </a:extLst>
              </xdr:cNvPr>
              <xdr:cNvGrpSpPr/>
            </xdr:nvGrpSpPr>
            <xdr:grpSpPr>
              <a:xfrm>
                <a:off x="196607" y="1628431"/>
                <a:ext cx="10274299" cy="1061720"/>
                <a:chOff x="188670" y="1477618"/>
                <a:chExt cx="7512049" cy="1061720"/>
              </a:xfrm>
            </xdr:grpSpPr>
            <xdr:grpSp>
              <xdr:nvGrpSpPr>
                <xdr:cNvPr id="52" name="Group 51">
                  <a:extLst>
                    <a:ext uri="{FF2B5EF4-FFF2-40B4-BE49-F238E27FC236}">
                      <a16:creationId xmlns:a16="http://schemas.microsoft.com/office/drawing/2014/main" id="{AA0991E5-B630-9AFE-CA7C-14F5362E39CA}"/>
                    </a:ext>
                  </a:extLst>
                </xdr:cNvPr>
                <xdr:cNvGrpSpPr/>
              </xdr:nvGrpSpPr>
              <xdr:grpSpPr>
                <a:xfrm>
                  <a:off x="188670" y="1479991"/>
                  <a:ext cx="7512049" cy="1059347"/>
                  <a:chOff x="188670" y="1479991"/>
                  <a:chExt cx="7512049" cy="1059347"/>
                </a:xfrm>
              </xdr:grpSpPr>
              <xdr:grpSp>
                <xdr:nvGrpSpPr>
                  <xdr:cNvPr id="44" name="Group 43">
                    <a:extLst>
                      <a:ext uri="{FF2B5EF4-FFF2-40B4-BE49-F238E27FC236}">
                        <a16:creationId xmlns:a16="http://schemas.microsoft.com/office/drawing/2014/main" id="{CFC014ED-4371-A8C9-41DF-75A465B563AF}"/>
                      </a:ext>
                    </a:extLst>
                  </xdr:cNvPr>
                  <xdr:cNvGrpSpPr/>
                </xdr:nvGrpSpPr>
                <xdr:grpSpPr>
                  <a:xfrm>
                    <a:off x="188670" y="1479991"/>
                    <a:ext cx="7512049" cy="1059347"/>
                    <a:chOff x="247285" y="1487318"/>
                    <a:chExt cx="7475414" cy="1059347"/>
                  </a:xfrm>
                </xdr:grpSpPr>
                <xdr:grpSp>
                  <xdr:nvGrpSpPr>
                    <xdr:cNvPr id="34" name="Group 33">
                      <a:extLst>
                        <a:ext uri="{FF2B5EF4-FFF2-40B4-BE49-F238E27FC236}">
                          <a16:creationId xmlns:a16="http://schemas.microsoft.com/office/drawing/2014/main" id="{12FB21A7-51DE-2814-A88D-2FD29DED44C7}"/>
                        </a:ext>
                      </a:extLst>
                    </xdr:cNvPr>
                    <xdr:cNvGrpSpPr/>
                  </xdr:nvGrpSpPr>
                  <xdr:grpSpPr>
                    <a:xfrm>
                      <a:off x="247285" y="1488783"/>
                      <a:ext cx="2223475" cy="1052020"/>
                      <a:chOff x="533034" y="2961494"/>
                      <a:chExt cx="2229337" cy="1054218"/>
                    </a:xfrm>
                  </xdr:grpSpPr>
                  <xdr:sp macro="" textlink="">
                    <xdr:nvSpPr>
                      <xdr:cNvPr id="30" name="Rectangle: Rounded Corners 6">
                        <a:extLst>
                          <a:ext uri="{FF2B5EF4-FFF2-40B4-BE49-F238E27FC236}">
                            <a16:creationId xmlns:a16="http://schemas.microsoft.com/office/drawing/2014/main" id="{230FECF8-65FF-F6B5-BAA3-1CC0718ED87E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>
                        <a:off x="533034" y="2961494"/>
                        <a:ext cx="2229337" cy="1054218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753975" h="1081821">
                            <a:moveTo>
                              <a:pt x="0" y="93719"/>
                            </a:moveTo>
                            <a:cubicBezTo>
                              <a:pt x="0" y="-5356"/>
                              <a:pt x="415751" y="53"/>
                              <a:pt x="514826" y="53"/>
                            </a:cubicBezTo>
                            <a:lnTo>
                              <a:pt x="12340017" y="4700"/>
                            </a:lnTo>
                            <a:cubicBezTo>
                              <a:pt x="12439092" y="4700"/>
                              <a:pt x="12753975" y="8235"/>
                              <a:pt x="12753975" y="107310"/>
                            </a:cubicBezTo>
                            <a:lnTo>
                              <a:pt x="12744450" y="982712"/>
                            </a:lnTo>
                            <a:cubicBezTo>
                              <a:pt x="12744450" y="1081787"/>
                              <a:pt x="12338230" y="1081821"/>
                              <a:pt x="12239155" y="1081821"/>
                            </a:cubicBezTo>
                            <a:lnTo>
                              <a:pt x="623453" y="1073997"/>
                            </a:lnTo>
                            <a:cubicBezTo>
                              <a:pt x="524378" y="1073997"/>
                              <a:pt x="9525" y="1081787"/>
                              <a:pt x="9525" y="982712"/>
                            </a:cubicBezTo>
                            <a:lnTo>
                              <a:pt x="0" y="93719"/>
                            </a:lnTo>
                            <a:close/>
                          </a:path>
                        </a:pathLst>
                      </a:custGeom>
                      <a:solidFill>
                        <a:schemeClr val="bg1"/>
                      </a:solidFill>
                      <a:ln w="19050">
                        <a:solidFill>
                          <a:srgbClr val="00447C"/>
                        </a:solidFill>
                      </a:ln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  <xdr:sp macro="" textlink="">
                    <xdr:nvSpPr>
                      <xdr:cNvPr id="33" name="Rectangle: Rounded Corners 6">
                        <a:extLst>
                          <a:ext uri="{FF2B5EF4-FFF2-40B4-BE49-F238E27FC236}">
                            <a16:creationId xmlns:a16="http://schemas.microsoft.com/office/drawing/2014/main" id="{1F5AC136-2180-451C-9A4E-3D631BC20E85}"/>
                          </a:ext>
                        </a:extLst>
                      </xdr:cNvPr>
                      <xdr:cNvSpPr/>
                    </xdr:nvSpPr>
                    <xdr:spPr>
                      <a:xfrm>
                        <a:off x="536941" y="2966519"/>
                        <a:ext cx="2222900" cy="251385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17636 w 12744449"/>
                          <a:gd name="connsiteY0" fmla="*/ 176623 h 1081769"/>
                          <a:gd name="connsiteX1" fmla="*/ 505300 w 12744449"/>
                          <a:gd name="connsiteY1" fmla="*/ 1 h 1081769"/>
                          <a:gd name="connsiteX2" fmla="*/ 12330491 w 12744449"/>
                          <a:gd name="connsiteY2" fmla="*/ 4648 h 1081769"/>
                          <a:gd name="connsiteX3" fmla="*/ 12744449 w 12744449"/>
                          <a:gd name="connsiteY3" fmla="*/ 107258 h 1081769"/>
                          <a:gd name="connsiteX4" fmla="*/ 12734924 w 12744449"/>
                          <a:gd name="connsiteY4" fmla="*/ 982660 h 1081769"/>
                          <a:gd name="connsiteX5" fmla="*/ 12229629 w 12744449"/>
                          <a:gd name="connsiteY5" fmla="*/ 1081769 h 1081769"/>
                          <a:gd name="connsiteX6" fmla="*/ 613927 w 12744449"/>
                          <a:gd name="connsiteY6" fmla="*/ 1073945 h 1081769"/>
                          <a:gd name="connsiteX7" fmla="*/ -1 w 12744449"/>
                          <a:gd name="connsiteY7" fmla="*/ 982660 h 1081769"/>
                          <a:gd name="connsiteX8" fmla="*/ 17636 w 12744449"/>
                          <a:gd name="connsiteY8" fmla="*/ 176623 h 1081769"/>
                          <a:gd name="connsiteX0" fmla="*/ 44798 w 12771611"/>
                          <a:gd name="connsiteY0" fmla="*/ 176623 h 1081769"/>
                          <a:gd name="connsiteX1" fmla="*/ 532462 w 12771611"/>
                          <a:gd name="connsiteY1" fmla="*/ 1 h 1081769"/>
                          <a:gd name="connsiteX2" fmla="*/ 12357653 w 12771611"/>
                          <a:gd name="connsiteY2" fmla="*/ 4648 h 1081769"/>
                          <a:gd name="connsiteX3" fmla="*/ 12771611 w 12771611"/>
                          <a:gd name="connsiteY3" fmla="*/ 107258 h 1081769"/>
                          <a:gd name="connsiteX4" fmla="*/ 12762086 w 12771611"/>
                          <a:gd name="connsiteY4" fmla="*/ 982660 h 1081769"/>
                          <a:gd name="connsiteX5" fmla="*/ 12256791 w 12771611"/>
                          <a:gd name="connsiteY5" fmla="*/ 1081769 h 1081769"/>
                          <a:gd name="connsiteX6" fmla="*/ 641089 w 12771611"/>
                          <a:gd name="connsiteY6" fmla="*/ 1073945 h 1081769"/>
                          <a:gd name="connsiteX7" fmla="*/ 0 w 12771611"/>
                          <a:gd name="connsiteY7" fmla="*/ 1003399 h 1081769"/>
                          <a:gd name="connsiteX8" fmla="*/ 44798 w 12771611"/>
                          <a:gd name="connsiteY8" fmla="*/ 176623 h 1081769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256791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111370 w 12771611"/>
                          <a:gd name="connsiteY6" fmla="*/ 1073944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730862 w 12748504"/>
                          <a:gd name="connsiteY3" fmla="*/ 200581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690112 w 12748504"/>
                          <a:gd name="connsiteY3" fmla="*/ 210950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08548"/>
                          <a:gd name="connsiteY0" fmla="*/ 176623 h 1082078"/>
                          <a:gd name="connsiteX1" fmla="*/ 532462 w 12708548"/>
                          <a:gd name="connsiteY1" fmla="*/ 1 h 1082078"/>
                          <a:gd name="connsiteX2" fmla="*/ 12357653 w 12708548"/>
                          <a:gd name="connsiteY2" fmla="*/ 4648 h 1082078"/>
                          <a:gd name="connsiteX3" fmla="*/ 12690112 w 12708548"/>
                          <a:gd name="connsiteY3" fmla="*/ 210950 h 1082078"/>
                          <a:gd name="connsiteX4" fmla="*/ 12707761 w 12708548"/>
                          <a:gd name="connsiteY4" fmla="*/ 993031 h 1082078"/>
                          <a:gd name="connsiteX5" fmla="*/ 12623519 w 12708548"/>
                          <a:gd name="connsiteY5" fmla="*/ 1081769 h 1082078"/>
                          <a:gd name="connsiteX6" fmla="*/ 111370 w 12708548"/>
                          <a:gd name="connsiteY6" fmla="*/ 1073944 h 1082078"/>
                          <a:gd name="connsiteX7" fmla="*/ 0 w 12708548"/>
                          <a:gd name="connsiteY7" fmla="*/ 1003399 h 1082078"/>
                          <a:gd name="connsiteX8" fmla="*/ 44798 w 12708548"/>
                          <a:gd name="connsiteY8" fmla="*/ 176623 h 1082078"/>
                          <a:gd name="connsiteX0" fmla="*/ -1 w 12663749"/>
                          <a:gd name="connsiteY0" fmla="*/ 176623 h 1082078"/>
                          <a:gd name="connsiteX1" fmla="*/ 487663 w 12663749"/>
                          <a:gd name="connsiteY1" fmla="*/ 1 h 1082078"/>
                          <a:gd name="connsiteX2" fmla="*/ 12312854 w 12663749"/>
                          <a:gd name="connsiteY2" fmla="*/ 4648 h 1082078"/>
                          <a:gd name="connsiteX3" fmla="*/ 12645313 w 12663749"/>
                          <a:gd name="connsiteY3" fmla="*/ 210950 h 1082078"/>
                          <a:gd name="connsiteX4" fmla="*/ 12662962 w 12663749"/>
                          <a:gd name="connsiteY4" fmla="*/ 993031 h 1082078"/>
                          <a:gd name="connsiteX5" fmla="*/ 12578720 w 12663749"/>
                          <a:gd name="connsiteY5" fmla="*/ 1081769 h 1082078"/>
                          <a:gd name="connsiteX6" fmla="*/ 66571 w 12663749"/>
                          <a:gd name="connsiteY6" fmla="*/ 1073944 h 1082078"/>
                          <a:gd name="connsiteX7" fmla="*/ 36699 w 12663749"/>
                          <a:gd name="connsiteY7" fmla="*/ 972294 h 1082078"/>
                          <a:gd name="connsiteX8" fmla="*/ -1 w 12663749"/>
                          <a:gd name="connsiteY8" fmla="*/ 176623 h 1082078"/>
                          <a:gd name="connsiteX0" fmla="*/ 7836 w 12671586"/>
                          <a:gd name="connsiteY0" fmla="*/ 176623 h 1082078"/>
                          <a:gd name="connsiteX1" fmla="*/ 495500 w 12671586"/>
                          <a:gd name="connsiteY1" fmla="*/ 1 h 1082078"/>
                          <a:gd name="connsiteX2" fmla="*/ 12320691 w 12671586"/>
                          <a:gd name="connsiteY2" fmla="*/ 4648 h 1082078"/>
                          <a:gd name="connsiteX3" fmla="*/ 12653150 w 12671586"/>
                          <a:gd name="connsiteY3" fmla="*/ 210950 h 1082078"/>
                          <a:gd name="connsiteX4" fmla="*/ 12670799 w 12671586"/>
                          <a:gd name="connsiteY4" fmla="*/ 993031 h 1082078"/>
                          <a:gd name="connsiteX5" fmla="*/ 12586557 w 12671586"/>
                          <a:gd name="connsiteY5" fmla="*/ 1081769 h 1082078"/>
                          <a:gd name="connsiteX6" fmla="*/ 74408 w 12671586"/>
                          <a:gd name="connsiteY6" fmla="*/ 1073944 h 1082078"/>
                          <a:gd name="connsiteX7" fmla="*/ 3787 w 12671586"/>
                          <a:gd name="connsiteY7" fmla="*/ 961926 h 1082078"/>
                          <a:gd name="connsiteX8" fmla="*/ 7836 w 12671586"/>
                          <a:gd name="connsiteY8" fmla="*/ 176623 h 1082078"/>
                          <a:gd name="connsiteX0" fmla="*/ 27549 w 12691299"/>
                          <a:gd name="connsiteY0" fmla="*/ 176623 h 1084312"/>
                          <a:gd name="connsiteX1" fmla="*/ 515213 w 12691299"/>
                          <a:gd name="connsiteY1" fmla="*/ 1 h 1084312"/>
                          <a:gd name="connsiteX2" fmla="*/ 12340404 w 12691299"/>
                          <a:gd name="connsiteY2" fmla="*/ 4648 h 1084312"/>
                          <a:gd name="connsiteX3" fmla="*/ 12672863 w 12691299"/>
                          <a:gd name="connsiteY3" fmla="*/ 210950 h 1084312"/>
                          <a:gd name="connsiteX4" fmla="*/ 12690512 w 12691299"/>
                          <a:gd name="connsiteY4" fmla="*/ 993031 h 1084312"/>
                          <a:gd name="connsiteX5" fmla="*/ 12606270 w 12691299"/>
                          <a:gd name="connsiteY5" fmla="*/ 1081769 h 1084312"/>
                          <a:gd name="connsiteX6" fmla="*/ 53378 w 12691299"/>
                          <a:gd name="connsiteY6" fmla="*/ 1084312 h 1084312"/>
                          <a:gd name="connsiteX7" fmla="*/ 23500 w 12691299"/>
                          <a:gd name="connsiteY7" fmla="*/ 961926 h 1084312"/>
                          <a:gd name="connsiteX8" fmla="*/ 27549 w 12691299"/>
                          <a:gd name="connsiteY8" fmla="*/ 176623 h 1084312"/>
                          <a:gd name="connsiteX0" fmla="*/ 4049 w 12667799"/>
                          <a:gd name="connsiteY0" fmla="*/ 176623 h 1084312"/>
                          <a:gd name="connsiteX1" fmla="*/ 491713 w 12667799"/>
                          <a:gd name="connsiteY1" fmla="*/ 1 h 1084312"/>
                          <a:gd name="connsiteX2" fmla="*/ 12316904 w 12667799"/>
                          <a:gd name="connsiteY2" fmla="*/ 4648 h 1084312"/>
                          <a:gd name="connsiteX3" fmla="*/ 12649363 w 12667799"/>
                          <a:gd name="connsiteY3" fmla="*/ 210950 h 1084312"/>
                          <a:gd name="connsiteX4" fmla="*/ 12667012 w 12667799"/>
                          <a:gd name="connsiteY4" fmla="*/ 993031 h 1084312"/>
                          <a:gd name="connsiteX5" fmla="*/ 12582770 w 12667799"/>
                          <a:gd name="connsiteY5" fmla="*/ 1081769 h 1084312"/>
                          <a:gd name="connsiteX6" fmla="*/ 29878 w 12667799"/>
                          <a:gd name="connsiteY6" fmla="*/ 1084312 h 1084312"/>
                          <a:gd name="connsiteX7" fmla="*/ 0 w 12667799"/>
                          <a:gd name="connsiteY7" fmla="*/ 961926 h 1084312"/>
                          <a:gd name="connsiteX8" fmla="*/ 4049 w 12667799"/>
                          <a:gd name="connsiteY8" fmla="*/ 176623 h 1084312"/>
                          <a:gd name="connsiteX0" fmla="*/ 15600 w 12679350"/>
                          <a:gd name="connsiteY0" fmla="*/ 176623 h 1094680"/>
                          <a:gd name="connsiteX1" fmla="*/ 503264 w 12679350"/>
                          <a:gd name="connsiteY1" fmla="*/ 1 h 1094680"/>
                          <a:gd name="connsiteX2" fmla="*/ 12328455 w 12679350"/>
                          <a:gd name="connsiteY2" fmla="*/ 4648 h 1094680"/>
                          <a:gd name="connsiteX3" fmla="*/ 12660914 w 12679350"/>
                          <a:gd name="connsiteY3" fmla="*/ 210950 h 1094680"/>
                          <a:gd name="connsiteX4" fmla="*/ 12678563 w 12679350"/>
                          <a:gd name="connsiteY4" fmla="*/ 993031 h 1094680"/>
                          <a:gd name="connsiteX5" fmla="*/ 12594321 w 12679350"/>
                          <a:gd name="connsiteY5" fmla="*/ 1081769 h 1094680"/>
                          <a:gd name="connsiteX6" fmla="*/ 679 w 12679350"/>
                          <a:gd name="connsiteY6" fmla="*/ 1094680 h 1094680"/>
                          <a:gd name="connsiteX7" fmla="*/ 11551 w 12679350"/>
                          <a:gd name="connsiteY7" fmla="*/ 961926 h 1094680"/>
                          <a:gd name="connsiteX8" fmla="*/ 15600 w 12679350"/>
                          <a:gd name="connsiteY8" fmla="*/ 176623 h 1094680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679350" h="1094680">
                            <a:moveTo>
                              <a:pt x="15600" y="176623"/>
                            </a:moveTo>
                            <a:cubicBezTo>
                              <a:pt x="15600" y="77548"/>
                              <a:pt x="404189" y="1"/>
                              <a:pt x="503264" y="1"/>
                            </a:cubicBezTo>
                            <a:lnTo>
                              <a:pt x="12328455" y="4648"/>
                            </a:lnTo>
                            <a:cubicBezTo>
                              <a:pt x="12427530" y="4648"/>
                              <a:pt x="12660914" y="111875"/>
                              <a:pt x="12660914" y="210950"/>
                            </a:cubicBezTo>
                            <a:lnTo>
                              <a:pt x="12678563" y="993031"/>
                            </a:lnTo>
                            <a:cubicBezTo>
                              <a:pt x="12678563" y="1092106"/>
                              <a:pt x="12693396" y="1081769"/>
                              <a:pt x="12594321" y="1081769"/>
                            </a:cubicBezTo>
                            <a:lnTo>
                              <a:pt x="679" y="1094680"/>
                            </a:lnTo>
                            <a:cubicBezTo>
                              <a:pt x="-3314" y="1063575"/>
                              <a:pt x="11551" y="1061001"/>
                              <a:pt x="11551" y="961926"/>
                            </a:cubicBezTo>
                            <a:cubicBezTo>
                              <a:pt x="12901" y="700158"/>
                              <a:pt x="14250" y="438391"/>
                              <a:pt x="15600" y="176623"/>
                            </a:cubicBezTo>
                            <a:close/>
                          </a:path>
                        </a:pathLst>
                      </a:custGeom>
                      <a:solidFill>
                        <a:srgbClr val="00447C"/>
                      </a:solidFill>
                      <a:ln w="19050">
                        <a:noFill/>
                      </a:ln>
                      <a:effectLst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</xdr:grpSp>
                <xdr:grpSp>
                  <xdr:nvGrpSpPr>
                    <xdr:cNvPr id="35" name="Group 34">
                      <a:extLst>
                        <a:ext uri="{FF2B5EF4-FFF2-40B4-BE49-F238E27FC236}">
                          <a16:creationId xmlns:a16="http://schemas.microsoft.com/office/drawing/2014/main" id="{1217AFC6-045D-4A59-96DC-6E3E0E16DD7E}"/>
                        </a:ext>
                      </a:extLst>
                    </xdr:cNvPr>
                    <xdr:cNvGrpSpPr/>
                  </xdr:nvGrpSpPr>
                  <xdr:grpSpPr>
                    <a:xfrm>
                      <a:off x="2876185" y="1487318"/>
                      <a:ext cx="2223475" cy="1052020"/>
                      <a:chOff x="533034" y="2961494"/>
                      <a:chExt cx="2229337" cy="1054218"/>
                    </a:xfrm>
                  </xdr:grpSpPr>
                  <xdr:sp macro="" textlink="">
                    <xdr:nvSpPr>
                      <xdr:cNvPr id="36" name="Rectangle: Rounded Corners 6">
                        <a:extLst>
                          <a:ext uri="{FF2B5EF4-FFF2-40B4-BE49-F238E27FC236}">
                            <a16:creationId xmlns:a16="http://schemas.microsoft.com/office/drawing/2014/main" id="{940F5EEE-AB65-65C8-1E2F-7D4E31696007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>
                        <a:off x="533034" y="2961494"/>
                        <a:ext cx="2229337" cy="1054218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753975" h="1081821">
                            <a:moveTo>
                              <a:pt x="0" y="93719"/>
                            </a:moveTo>
                            <a:cubicBezTo>
                              <a:pt x="0" y="-5356"/>
                              <a:pt x="415751" y="53"/>
                              <a:pt x="514826" y="53"/>
                            </a:cubicBezTo>
                            <a:lnTo>
                              <a:pt x="12340017" y="4700"/>
                            </a:lnTo>
                            <a:cubicBezTo>
                              <a:pt x="12439092" y="4700"/>
                              <a:pt x="12753975" y="8235"/>
                              <a:pt x="12753975" y="107310"/>
                            </a:cubicBezTo>
                            <a:lnTo>
                              <a:pt x="12744450" y="982712"/>
                            </a:lnTo>
                            <a:cubicBezTo>
                              <a:pt x="12744450" y="1081787"/>
                              <a:pt x="12338230" y="1081821"/>
                              <a:pt x="12239155" y="1081821"/>
                            </a:cubicBezTo>
                            <a:lnTo>
                              <a:pt x="623453" y="1073997"/>
                            </a:lnTo>
                            <a:cubicBezTo>
                              <a:pt x="524378" y="1073997"/>
                              <a:pt x="9525" y="1081787"/>
                              <a:pt x="9525" y="982712"/>
                            </a:cubicBezTo>
                            <a:lnTo>
                              <a:pt x="0" y="93719"/>
                            </a:lnTo>
                            <a:close/>
                          </a:path>
                        </a:pathLst>
                      </a:custGeom>
                      <a:solidFill>
                        <a:schemeClr val="bg1"/>
                      </a:solidFill>
                      <a:ln w="19050">
                        <a:solidFill>
                          <a:srgbClr val="00447C"/>
                        </a:solidFill>
                      </a:ln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  <xdr:sp macro="" textlink="">
                    <xdr:nvSpPr>
                      <xdr:cNvPr id="37" name="Rectangle: Rounded Corners 6">
                        <a:extLst>
                          <a:ext uri="{FF2B5EF4-FFF2-40B4-BE49-F238E27FC236}">
                            <a16:creationId xmlns:a16="http://schemas.microsoft.com/office/drawing/2014/main" id="{B4CFC923-B196-AD2D-58EE-B2BDCE7DD578}"/>
                          </a:ext>
                        </a:extLst>
                      </xdr:cNvPr>
                      <xdr:cNvSpPr/>
                    </xdr:nvSpPr>
                    <xdr:spPr>
                      <a:xfrm>
                        <a:off x="536942" y="2966519"/>
                        <a:ext cx="2222901" cy="251385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17636 w 12744449"/>
                          <a:gd name="connsiteY0" fmla="*/ 176623 h 1081769"/>
                          <a:gd name="connsiteX1" fmla="*/ 505300 w 12744449"/>
                          <a:gd name="connsiteY1" fmla="*/ 1 h 1081769"/>
                          <a:gd name="connsiteX2" fmla="*/ 12330491 w 12744449"/>
                          <a:gd name="connsiteY2" fmla="*/ 4648 h 1081769"/>
                          <a:gd name="connsiteX3" fmla="*/ 12744449 w 12744449"/>
                          <a:gd name="connsiteY3" fmla="*/ 107258 h 1081769"/>
                          <a:gd name="connsiteX4" fmla="*/ 12734924 w 12744449"/>
                          <a:gd name="connsiteY4" fmla="*/ 982660 h 1081769"/>
                          <a:gd name="connsiteX5" fmla="*/ 12229629 w 12744449"/>
                          <a:gd name="connsiteY5" fmla="*/ 1081769 h 1081769"/>
                          <a:gd name="connsiteX6" fmla="*/ 613927 w 12744449"/>
                          <a:gd name="connsiteY6" fmla="*/ 1073945 h 1081769"/>
                          <a:gd name="connsiteX7" fmla="*/ -1 w 12744449"/>
                          <a:gd name="connsiteY7" fmla="*/ 982660 h 1081769"/>
                          <a:gd name="connsiteX8" fmla="*/ 17636 w 12744449"/>
                          <a:gd name="connsiteY8" fmla="*/ 176623 h 1081769"/>
                          <a:gd name="connsiteX0" fmla="*/ 44798 w 12771611"/>
                          <a:gd name="connsiteY0" fmla="*/ 176623 h 1081769"/>
                          <a:gd name="connsiteX1" fmla="*/ 532462 w 12771611"/>
                          <a:gd name="connsiteY1" fmla="*/ 1 h 1081769"/>
                          <a:gd name="connsiteX2" fmla="*/ 12357653 w 12771611"/>
                          <a:gd name="connsiteY2" fmla="*/ 4648 h 1081769"/>
                          <a:gd name="connsiteX3" fmla="*/ 12771611 w 12771611"/>
                          <a:gd name="connsiteY3" fmla="*/ 107258 h 1081769"/>
                          <a:gd name="connsiteX4" fmla="*/ 12762086 w 12771611"/>
                          <a:gd name="connsiteY4" fmla="*/ 982660 h 1081769"/>
                          <a:gd name="connsiteX5" fmla="*/ 12256791 w 12771611"/>
                          <a:gd name="connsiteY5" fmla="*/ 1081769 h 1081769"/>
                          <a:gd name="connsiteX6" fmla="*/ 641089 w 12771611"/>
                          <a:gd name="connsiteY6" fmla="*/ 1073945 h 1081769"/>
                          <a:gd name="connsiteX7" fmla="*/ 0 w 12771611"/>
                          <a:gd name="connsiteY7" fmla="*/ 1003399 h 1081769"/>
                          <a:gd name="connsiteX8" fmla="*/ 44798 w 12771611"/>
                          <a:gd name="connsiteY8" fmla="*/ 176623 h 1081769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256791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111370 w 12771611"/>
                          <a:gd name="connsiteY6" fmla="*/ 1073944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730862 w 12748504"/>
                          <a:gd name="connsiteY3" fmla="*/ 200581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690112 w 12748504"/>
                          <a:gd name="connsiteY3" fmla="*/ 210950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08548"/>
                          <a:gd name="connsiteY0" fmla="*/ 176623 h 1082078"/>
                          <a:gd name="connsiteX1" fmla="*/ 532462 w 12708548"/>
                          <a:gd name="connsiteY1" fmla="*/ 1 h 1082078"/>
                          <a:gd name="connsiteX2" fmla="*/ 12357653 w 12708548"/>
                          <a:gd name="connsiteY2" fmla="*/ 4648 h 1082078"/>
                          <a:gd name="connsiteX3" fmla="*/ 12690112 w 12708548"/>
                          <a:gd name="connsiteY3" fmla="*/ 210950 h 1082078"/>
                          <a:gd name="connsiteX4" fmla="*/ 12707761 w 12708548"/>
                          <a:gd name="connsiteY4" fmla="*/ 993031 h 1082078"/>
                          <a:gd name="connsiteX5" fmla="*/ 12623519 w 12708548"/>
                          <a:gd name="connsiteY5" fmla="*/ 1081769 h 1082078"/>
                          <a:gd name="connsiteX6" fmla="*/ 111370 w 12708548"/>
                          <a:gd name="connsiteY6" fmla="*/ 1073944 h 1082078"/>
                          <a:gd name="connsiteX7" fmla="*/ 0 w 12708548"/>
                          <a:gd name="connsiteY7" fmla="*/ 1003399 h 1082078"/>
                          <a:gd name="connsiteX8" fmla="*/ 44798 w 12708548"/>
                          <a:gd name="connsiteY8" fmla="*/ 176623 h 1082078"/>
                          <a:gd name="connsiteX0" fmla="*/ -1 w 12663749"/>
                          <a:gd name="connsiteY0" fmla="*/ 176623 h 1082078"/>
                          <a:gd name="connsiteX1" fmla="*/ 487663 w 12663749"/>
                          <a:gd name="connsiteY1" fmla="*/ 1 h 1082078"/>
                          <a:gd name="connsiteX2" fmla="*/ 12312854 w 12663749"/>
                          <a:gd name="connsiteY2" fmla="*/ 4648 h 1082078"/>
                          <a:gd name="connsiteX3" fmla="*/ 12645313 w 12663749"/>
                          <a:gd name="connsiteY3" fmla="*/ 210950 h 1082078"/>
                          <a:gd name="connsiteX4" fmla="*/ 12662962 w 12663749"/>
                          <a:gd name="connsiteY4" fmla="*/ 993031 h 1082078"/>
                          <a:gd name="connsiteX5" fmla="*/ 12578720 w 12663749"/>
                          <a:gd name="connsiteY5" fmla="*/ 1081769 h 1082078"/>
                          <a:gd name="connsiteX6" fmla="*/ 66571 w 12663749"/>
                          <a:gd name="connsiteY6" fmla="*/ 1073944 h 1082078"/>
                          <a:gd name="connsiteX7" fmla="*/ 36699 w 12663749"/>
                          <a:gd name="connsiteY7" fmla="*/ 972294 h 1082078"/>
                          <a:gd name="connsiteX8" fmla="*/ -1 w 12663749"/>
                          <a:gd name="connsiteY8" fmla="*/ 176623 h 1082078"/>
                          <a:gd name="connsiteX0" fmla="*/ 7836 w 12671586"/>
                          <a:gd name="connsiteY0" fmla="*/ 176623 h 1082078"/>
                          <a:gd name="connsiteX1" fmla="*/ 495500 w 12671586"/>
                          <a:gd name="connsiteY1" fmla="*/ 1 h 1082078"/>
                          <a:gd name="connsiteX2" fmla="*/ 12320691 w 12671586"/>
                          <a:gd name="connsiteY2" fmla="*/ 4648 h 1082078"/>
                          <a:gd name="connsiteX3" fmla="*/ 12653150 w 12671586"/>
                          <a:gd name="connsiteY3" fmla="*/ 210950 h 1082078"/>
                          <a:gd name="connsiteX4" fmla="*/ 12670799 w 12671586"/>
                          <a:gd name="connsiteY4" fmla="*/ 993031 h 1082078"/>
                          <a:gd name="connsiteX5" fmla="*/ 12586557 w 12671586"/>
                          <a:gd name="connsiteY5" fmla="*/ 1081769 h 1082078"/>
                          <a:gd name="connsiteX6" fmla="*/ 74408 w 12671586"/>
                          <a:gd name="connsiteY6" fmla="*/ 1073944 h 1082078"/>
                          <a:gd name="connsiteX7" fmla="*/ 3787 w 12671586"/>
                          <a:gd name="connsiteY7" fmla="*/ 961926 h 1082078"/>
                          <a:gd name="connsiteX8" fmla="*/ 7836 w 12671586"/>
                          <a:gd name="connsiteY8" fmla="*/ 176623 h 1082078"/>
                          <a:gd name="connsiteX0" fmla="*/ 27549 w 12691299"/>
                          <a:gd name="connsiteY0" fmla="*/ 176623 h 1084312"/>
                          <a:gd name="connsiteX1" fmla="*/ 515213 w 12691299"/>
                          <a:gd name="connsiteY1" fmla="*/ 1 h 1084312"/>
                          <a:gd name="connsiteX2" fmla="*/ 12340404 w 12691299"/>
                          <a:gd name="connsiteY2" fmla="*/ 4648 h 1084312"/>
                          <a:gd name="connsiteX3" fmla="*/ 12672863 w 12691299"/>
                          <a:gd name="connsiteY3" fmla="*/ 210950 h 1084312"/>
                          <a:gd name="connsiteX4" fmla="*/ 12690512 w 12691299"/>
                          <a:gd name="connsiteY4" fmla="*/ 993031 h 1084312"/>
                          <a:gd name="connsiteX5" fmla="*/ 12606270 w 12691299"/>
                          <a:gd name="connsiteY5" fmla="*/ 1081769 h 1084312"/>
                          <a:gd name="connsiteX6" fmla="*/ 53378 w 12691299"/>
                          <a:gd name="connsiteY6" fmla="*/ 1084312 h 1084312"/>
                          <a:gd name="connsiteX7" fmla="*/ 23500 w 12691299"/>
                          <a:gd name="connsiteY7" fmla="*/ 961926 h 1084312"/>
                          <a:gd name="connsiteX8" fmla="*/ 27549 w 12691299"/>
                          <a:gd name="connsiteY8" fmla="*/ 176623 h 1084312"/>
                          <a:gd name="connsiteX0" fmla="*/ 4049 w 12667799"/>
                          <a:gd name="connsiteY0" fmla="*/ 176623 h 1084312"/>
                          <a:gd name="connsiteX1" fmla="*/ 491713 w 12667799"/>
                          <a:gd name="connsiteY1" fmla="*/ 1 h 1084312"/>
                          <a:gd name="connsiteX2" fmla="*/ 12316904 w 12667799"/>
                          <a:gd name="connsiteY2" fmla="*/ 4648 h 1084312"/>
                          <a:gd name="connsiteX3" fmla="*/ 12649363 w 12667799"/>
                          <a:gd name="connsiteY3" fmla="*/ 210950 h 1084312"/>
                          <a:gd name="connsiteX4" fmla="*/ 12667012 w 12667799"/>
                          <a:gd name="connsiteY4" fmla="*/ 993031 h 1084312"/>
                          <a:gd name="connsiteX5" fmla="*/ 12582770 w 12667799"/>
                          <a:gd name="connsiteY5" fmla="*/ 1081769 h 1084312"/>
                          <a:gd name="connsiteX6" fmla="*/ 29878 w 12667799"/>
                          <a:gd name="connsiteY6" fmla="*/ 1084312 h 1084312"/>
                          <a:gd name="connsiteX7" fmla="*/ 0 w 12667799"/>
                          <a:gd name="connsiteY7" fmla="*/ 961926 h 1084312"/>
                          <a:gd name="connsiteX8" fmla="*/ 4049 w 12667799"/>
                          <a:gd name="connsiteY8" fmla="*/ 176623 h 1084312"/>
                          <a:gd name="connsiteX0" fmla="*/ 15600 w 12679350"/>
                          <a:gd name="connsiteY0" fmla="*/ 176623 h 1094680"/>
                          <a:gd name="connsiteX1" fmla="*/ 503264 w 12679350"/>
                          <a:gd name="connsiteY1" fmla="*/ 1 h 1094680"/>
                          <a:gd name="connsiteX2" fmla="*/ 12328455 w 12679350"/>
                          <a:gd name="connsiteY2" fmla="*/ 4648 h 1094680"/>
                          <a:gd name="connsiteX3" fmla="*/ 12660914 w 12679350"/>
                          <a:gd name="connsiteY3" fmla="*/ 210950 h 1094680"/>
                          <a:gd name="connsiteX4" fmla="*/ 12678563 w 12679350"/>
                          <a:gd name="connsiteY4" fmla="*/ 993031 h 1094680"/>
                          <a:gd name="connsiteX5" fmla="*/ 12594321 w 12679350"/>
                          <a:gd name="connsiteY5" fmla="*/ 1081769 h 1094680"/>
                          <a:gd name="connsiteX6" fmla="*/ 679 w 12679350"/>
                          <a:gd name="connsiteY6" fmla="*/ 1094680 h 1094680"/>
                          <a:gd name="connsiteX7" fmla="*/ 11551 w 12679350"/>
                          <a:gd name="connsiteY7" fmla="*/ 961926 h 1094680"/>
                          <a:gd name="connsiteX8" fmla="*/ 15600 w 12679350"/>
                          <a:gd name="connsiteY8" fmla="*/ 176623 h 1094680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679350" h="1094680">
                            <a:moveTo>
                              <a:pt x="15600" y="176623"/>
                            </a:moveTo>
                            <a:cubicBezTo>
                              <a:pt x="15600" y="77548"/>
                              <a:pt x="404189" y="1"/>
                              <a:pt x="503264" y="1"/>
                            </a:cubicBezTo>
                            <a:lnTo>
                              <a:pt x="12328455" y="4648"/>
                            </a:lnTo>
                            <a:cubicBezTo>
                              <a:pt x="12427530" y="4648"/>
                              <a:pt x="12660914" y="111875"/>
                              <a:pt x="12660914" y="210950"/>
                            </a:cubicBezTo>
                            <a:lnTo>
                              <a:pt x="12678563" y="993031"/>
                            </a:lnTo>
                            <a:cubicBezTo>
                              <a:pt x="12678563" y="1092106"/>
                              <a:pt x="12693396" y="1081769"/>
                              <a:pt x="12594321" y="1081769"/>
                            </a:cubicBezTo>
                            <a:lnTo>
                              <a:pt x="679" y="1094680"/>
                            </a:lnTo>
                            <a:cubicBezTo>
                              <a:pt x="-3314" y="1063575"/>
                              <a:pt x="11551" y="1061001"/>
                              <a:pt x="11551" y="961926"/>
                            </a:cubicBezTo>
                            <a:cubicBezTo>
                              <a:pt x="12901" y="700158"/>
                              <a:pt x="14250" y="438391"/>
                              <a:pt x="15600" y="176623"/>
                            </a:cubicBezTo>
                            <a:close/>
                          </a:path>
                        </a:pathLst>
                      </a:custGeom>
                      <a:solidFill>
                        <a:srgbClr val="00447C"/>
                      </a:solidFill>
                      <a:ln w="19050">
                        <a:noFill/>
                      </a:ln>
                      <a:effectLst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</xdr:grpSp>
                <xdr:grpSp>
                  <xdr:nvGrpSpPr>
                    <xdr:cNvPr id="41" name="Group 40">
                      <a:extLst>
                        <a:ext uri="{FF2B5EF4-FFF2-40B4-BE49-F238E27FC236}">
                          <a16:creationId xmlns:a16="http://schemas.microsoft.com/office/drawing/2014/main" id="{4CDAA6C2-9FCA-7ECE-66EE-ED101851C165}"/>
                        </a:ext>
                      </a:extLst>
                    </xdr:cNvPr>
                    <xdr:cNvGrpSpPr/>
                  </xdr:nvGrpSpPr>
                  <xdr:grpSpPr>
                    <a:xfrm>
                      <a:off x="5499224" y="1494645"/>
                      <a:ext cx="2223475" cy="1052020"/>
                      <a:chOff x="533034" y="2961494"/>
                      <a:chExt cx="2229337" cy="1054218"/>
                    </a:xfrm>
                  </xdr:grpSpPr>
                  <xdr:sp macro="" textlink="">
                    <xdr:nvSpPr>
                      <xdr:cNvPr id="42" name="Rectangle: Rounded Corners 6">
                        <a:extLst>
                          <a:ext uri="{FF2B5EF4-FFF2-40B4-BE49-F238E27FC236}">
                            <a16:creationId xmlns:a16="http://schemas.microsoft.com/office/drawing/2014/main" id="{89BD5FEE-0E91-1903-5E2C-313E78843012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>
                        <a:off x="533034" y="2961494"/>
                        <a:ext cx="2229337" cy="1054218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753975" h="1081821">
                            <a:moveTo>
                              <a:pt x="0" y="93719"/>
                            </a:moveTo>
                            <a:cubicBezTo>
                              <a:pt x="0" y="-5356"/>
                              <a:pt x="415751" y="53"/>
                              <a:pt x="514826" y="53"/>
                            </a:cubicBezTo>
                            <a:lnTo>
                              <a:pt x="12340017" y="4700"/>
                            </a:lnTo>
                            <a:cubicBezTo>
                              <a:pt x="12439092" y="4700"/>
                              <a:pt x="12753975" y="8235"/>
                              <a:pt x="12753975" y="107310"/>
                            </a:cubicBezTo>
                            <a:lnTo>
                              <a:pt x="12744450" y="982712"/>
                            </a:lnTo>
                            <a:cubicBezTo>
                              <a:pt x="12744450" y="1081787"/>
                              <a:pt x="12338230" y="1081821"/>
                              <a:pt x="12239155" y="1081821"/>
                            </a:cubicBezTo>
                            <a:lnTo>
                              <a:pt x="623453" y="1073997"/>
                            </a:lnTo>
                            <a:cubicBezTo>
                              <a:pt x="524378" y="1073997"/>
                              <a:pt x="9525" y="1081787"/>
                              <a:pt x="9525" y="982712"/>
                            </a:cubicBezTo>
                            <a:lnTo>
                              <a:pt x="0" y="93719"/>
                            </a:lnTo>
                            <a:close/>
                          </a:path>
                        </a:pathLst>
                      </a:custGeom>
                      <a:solidFill>
                        <a:schemeClr val="bg1"/>
                      </a:solidFill>
                      <a:ln w="19050">
                        <a:solidFill>
                          <a:srgbClr val="00447C"/>
                        </a:solidFill>
                      </a:ln>
                      <a:effectLst>
                        <a:outerShdw blurRad="50800" dist="38100" dir="2700000" algn="tl" rotWithShape="0">
                          <a:prstClr val="black">
                            <a:alpha val="40000"/>
                          </a:prstClr>
                        </a:outerShdw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  <xdr:sp macro="" textlink="">
                    <xdr:nvSpPr>
                      <xdr:cNvPr id="43" name="Rectangle: Rounded Corners 6">
                        <a:extLst>
                          <a:ext uri="{FF2B5EF4-FFF2-40B4-BE49-F238E27FC236}">
                            <a16:creationId xmlns:a16="http://schemas.microsoft.com/office/drawing/2014/main" id="{E46A2051-8828-D3D5-EC67-57626692BFDF}"/>
                          </a:ext>
                        </a:extLst>
                      </xdr:cNvPr>
                      <xdr:cNvSpPr/>
                    </xdr:nvSpPr>
                    <xdr:spPr>
                      <a:xfrm>
                        <a:off x="536941" y="2966519"/>
                        <a:ext cx="2222900" cy="251385"/>
                      </a:xfrm>
                      <a:custGeom>
                        <a:avLst/>
                        <a:gdLst>
                          <a:gd name="connsiteX0" fmla="*/ 0 w 12753975"/>
                          <a:gd name="connsiteY0" fmla="*/ 179391 h 1076325"/>
                          <a:gd name="connsiteX1" fmla="*/ 179391 w 12753975"/>
                          <a:gd name="connsiteY1" fmla="*/ 0 h 1076325"/>
                          <a:gd name="connsiteX2" fmla="*/ 12574584 w 12753975"/>
                          <a:gd name="connsiteY2" fmla="*/ 0 h 1076325"/>
                          <a:gd name="connsiteX3" fmla="*/ 12753975 w 12753975"/>
                          <a:gd name="connsiteY3" fmla="*/ 179391 h 1076325"/>
                          <a:gd name="connsiteX4" fmla="*/ 12753975 w 12753975"/>
                          <a:gd name="connsiteY4" fmla="*/ 896934 h 1076325"/>
                          <a:gd name="connsiteX5" fmla="*/ 12574584 w 12753975"/>
                          <a:gd name="connsiteY5" fmla="*/ 1076325 h 1076325"/>
                          <a:gd name="connsiteX6" fmla="*/ 179391 w 12753975"/>
                          <a:gd name="connsiteY6" fmla="*/ 1076325 h 1076325"/>
                          <a:gd name="connsiteX7" fmla="*/ 0 w 12753975"/>
                          <a:gd name="connsiteY7" fmla="*/ 896934 h 1076325"/>
                          <a:gd name="connsiteX8" fmla="*/ 0 w 12753975"/>
                          <a:gd name="connsiteY8" fmla="*/ 179391 h 1076325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89773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26"/>
                          <a:gd name="connsiteX1" fmla="*/ 179391 w 12753975"/>
                          <a:gd name="connsiteY1" fmla="*/ 801 h 1077126"/>
                          <a:gd name="connsiteX2" fmla="*/ 12574584 w 12753975"/>
                          <a:gd name="connsiteY2" fmla="*/ 801 h 1077126"/>
                          <a:gd name="connsiteX3" fmla="*/ 12753975 w 12753975"/>
                          <a:gd name="connsiteY3" fmla="*/ 84942 h 1077126"/>
                          <a:gd name="connsiteX4" fmla="*/ 12753975 w 12753975"/>
                          <a:gd name="connsiteY4" fmla="*/ 954885 h 1077126"/>
                          <a:gd name="connsiteX5" fmla="*/ 12574584 w 12753975"/>
                          <a:gd name="connsiteY5" fmla="*/ 1077126 h 1077126"/>
                          <a:gd name="connsiteX6" fmla="*/ 179391 w 12753975"/>
                          <a:gd name="connsiteY6" fmla="*/ 1077126 h 1077126"/>
                          <a:gd name="connsiteX7" fmla="*/ 0 w 12753975"/>
                          <a:gd name="connsiteY7" fmla="*/ 897735 h 1077126"/>
                          <a:gd name="connsiteX8" fmla="*/ 0 w 12753975"/>
                          <a:gd name="connsiteY8" fmla="*/ 180192 h 1077126"/>
                          <a:gd name="connsiteX0" fmla="*/ 0 w 12753975"/>
                          <a:gd name="connsiteY0" fmla="*/ 18019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80192 h 1077178"/>
                          <a:gd name="connsiteX0" fmla="*/ 0 w 12753975"/>
                          <a:gd name="connsiteY0" fmla="*/ 123042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123042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53975 w 12753975"/>
                          <a:gd name="connsiteY4" fmla="*/ 954885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4467 h 1077178"/>
                          <a:gd name="connsiteX1" fmla="*/ 179391 w 12753975"/>
                          <a:gd name="connsiteY1" fmla="*/ 801 h 1077178"/>
                          <a:gd name="connsiteX2" fmla="*/ 12574584 w 12753975"/>
                          <a:gd name="connsiteY2" fmla="*/ 801 h 1077178"/>
                          <a:gd name="connsiteX3" fmla="*/ 12753975 w 12753975"/>
                          <a:gd name="connsiteY3" fmla="*/ 84942 h 1077178"/>
                          <a:gd name="connsiteX4" fmla="*/ 12744450 w 12753975"/>
                          <a:gd name="connsiteY4" fmla="*/ 983460 h 1077178"/>
                          <a:gd name="connsiteX5" fmla="*/ 12574584 w 12753975"/>
                          <a:gd name="connsiteY5" fmla="*/ 1077126 h 1077178"/>
                          <a:gd name="connsiteX6" fmla="*/ 179391 w 12753975"/>
                          <a:gd name="connsiteY6" fmla="*/ 1077126 h 1077178"/>
                          <a:gd name="connsiteX7" fmla="*/ 9525 w 12753975"/>
                          <a:gd name="connsiteY7" fmla="*/ 983460 h 1077178"/>
                          <a:gd name="connsiteX8" fmla="*/ 0 w 12753975"/>
                          <a:gd name="connsiteY8" fmla="*/ 94467 h 1077178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84194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470331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179391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179391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301365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76430"/>
                          <a:gd name="connsiteX1" fmla="*/ 514826 w 12753975"/>
                          <a:gd name="connsiteY1" fmla="*/ 53 h 1076430"/>
                          <a:gd name="connsiteX2" fmla="*/ 12340014 w 12753975"/>
                          <a:gd name="connsiteY2" fmla="*/ 4700 h 1076430"/>
                          <a:gd name="connsiteX3" fmla="*/ 12753975 w 12753975"/>
                          <a:gd name="connsiteY3" fmla="*/ 112072 h 1076430"/>
                          <a:gd name="connsiteX4" fmla="*/ 12744450 w 12753975"/>
                          <a:gd name="connsiteY4" fmla="*/ 982712 h 1076430"/>
                          <a:gd name="connsiteX5" fmla="*/ 12574584 w 12753975"/>
                          <a:gd name="connsiteY5" fmla="*/ 1076378 h 1076430"/>
                          <a:gd name="connsiteX6" fmla="*/ 423337 w 12753975"/>
                          <a:gd name="connsiteY6" fmla="*/ 1076378 h 1076430"/>
                          <a:gd name="connsiteX7" fmla="*/ 9525 w 12753975"/>
                          <a:gd name="connsiteY7" fmla="*/ 982712 h 1076430"/>
                          <a:gd name="connsiteX8" fmla="*/ 0 w 12753975"/>
                          <a:gd name="connsiteY8" fmla="*/ 93719 h 1076430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4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12072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0166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423337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6378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0 w 12753975"/>
                          <a:gd name="connsiteY0" fmla="*/ 93719 h 1081821"/>
                          <a:gd name="connsiteX1" fmla="*/ 514826 w 12753975"/>
                          <a:gd name="connsiteY1" fmla="*/ 53 h 1081821"/>
                          <a:gd name="connsiteX2" fmla="*/ 12340017 w 12753975"/>
                          <a:gd name="connsiteY2" fmla="*/ 4700 h 1081821"/>
                          <a:gd name="connsiteX3" fmla="*/ 12753975 w 12753975"/>
                          <a:gd name="connsiteY3" fmla="*/ 107310 h 1081821"/>
                          <a:gd name="connsiteX4" fmla="*/ 12744450 w 12753975"/>
                          <a:gd name="connsiteY4" fmla="*/ 982712 h 1081821"/>
                          <a:gd name="connsiteX5" fmla="*/ 12239155 w 12753975"/>
                          <a:gd name="connsiteY5" fmla="*/ 1081821 h 1081821"/>
                          <a:gd name="connsiteX6" fmla="*/ 623453 w 12753975"/>
                          <a:gd name="connsiteY6" fmla="*/ 1073997 h 1081821"/>
                          <a:gd name="connsiteX7" fmla="*/ 9525 w 12753975"/>
                          <a:gd name="connsiteY7" fmla="*/ 982712 h 1081821"/>
                          <a:gd name="connsiteX8" fmla="*/ 0 w 12753975"/>
                          <a:gd name="connsiteY8" fmla="*/ 93719 h 1081821"/>
                          <a:gd name="connsiteX0" fmla="*/ 17636 w 12744449"/>
                          <a:gd name="connsiteY0" fmla="*/ 176623 h 1081769"/>
                          <a:gd name="connsiteX1" fmla="*/ 505300 w 12744449"/>
                          <a:gd name="connsiteY1" fmla="*/ 1 h 1081769"/>
                          <a:gd name="connsiteX2" fmla="*/ 12330491 w 12744449"/>
                          <a:gd name="connsiteY2" fmla="*/ 4648 h 1081769"/>
                          <a:gd name="connsiteX3" fmla="*/ 12744449 w 12744449"/>
                          <a:gd name="connsiteY3" fmla="*/ 107258 h 1081769"/>
                          <a:gd name="connsiteX4" fmla="*/ 12734924 w 12744449"/>
                          <a:gd name="connsiteY4" fmla="*/ 982660 h 1081769"/>
                          <a:gd name="connsiteX5" fmla="*/ 12229629 w 12744449"/>
                          <a:gd name="connsiteY5" fmla="*/ 1081769 h 1081769"/>
                          <a:gd name="connsiteX6" fmla="*/ 613927 w 12744449"/>
                          <a:gd name="connsiteY6" fmla="*/ 1073945 h 1081769"/>
                          <a:gd name="connsiteX7" fmla="*/ -1 w 12744449"/>
                          <a:gd name="connsiteY7" fmla="*/ 982660 h 1081769"/>
                          <a:gd name="connsiteX8" fmla="*/ 17636 w 12744449"/>
                          <a:gd name="connsiteY8" fmla="*/ 176623 h 1081769"/>
                          <a:gd name="connsiteX0" fmla="*/ 44798 w 12771611"/>
                          <a:gd name="connsiteY0" fmla="*/ 176623 h 1081769"/>
                          <a:gd name="connsiteX1" fmla="*/ 532462 w 12771611"/>
                          <a:gd name="connsiteY1" fmla="*/ 1 h 1081769"/>
                          <a:gd name="connsiteX2" fmla="*/ 12357653 w 12771611"/>
                          <a:gd name="connsiteY2" fmla="*/ 4648 h 1081769"/>
                          <a:gd name="connsiteX3" fmla="*/ 12771611 w 12771611"/>
                          <a:gd name="connsiteY3" fmla="*/ 107258 h 1081769"/>
                          <a:gd name="connsiteX4" fmla="*/ 12762086 w 12771611"/>
                          <a:gd name="connsiteY4" fmla="*/ 982660 h 1081769"/>
                          <a:gd name="connsiteX5" fmla="*/ 12256791 w 12771611"/>
                          <a:gd name="connsiteY5" fmla="*/ 1081769 h 1081769"/>
                          <a:gd name="connsiteX6" fmla="*/ 641089 w 12771611"/>
                          <a:gd name="connsiteY6" fmla="*/ 1073945 h 1081769"/>
                          <a:gd name="connsiteX7" fmla="*/ 0 w 12771611"/>
                          <a:gd name="connsiteY7" fmla="*/ 1003399 h 1081769"/>
                          <a:gd name="connsiteX8" fmla="*/ 44798 w 12771611"/>
                          <a:gd name="connsiteY8" fmla="*/ 176623 h 1081769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256791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641089 w 12771611"/>
                          <a:gd name="connsiteY6" fmla="*/ 1073945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71611"/>
                          <a:gd name="connsiteY0" fmla="*/ 176623 h 1082078"/>
                          <a:gd name="connsiteX1" fmla="*/ 532462 w 12771611"/>
                          <a:gd name="connsiteY1" fmla="*/ 1 h 1082078"/>
                          <a:gd name="connsiteX2" fmla="*/ 12357653 w 12771611"/>
                          <a:gd name="connsiteY2" fmla="*/ 4648 h 1082078"/>
                          <a:gd name="connsiteX3" fmla="*/ 12771611 w 12771611"/>
                          <a:gd name="connsiteY3" fmla="*/ 107258 h 1082078"/>
                          <a:gd name="connsiteX4" fmla="*/ 12748504 w 12771611"/>
                          <a:gd name="connsiteY4" fmla="*/ 993031 h 1082078"/>
                          <a:gd name="connsiteX5" fmla="*/ 12623519 w 12771611"/>
                          <a:gd name="connsiteY5" fmla="*/ 1081769 h 1082078"/>
                          <a:gd name="connsiteX6" fmla="*/ 111370 w 12771611"/>
                          <a:gd name="connsiteY6" fmla="*/ 1073944 h 1082078"/>
                          <a:gd name="connsiteX7" fmla="*/ 0 w 12771611"/>
                          <a:gd name="connsiteY7" fmla="*/ 1003399 h 1082078"/>
                          <a:gd name="connsiteX8" fmla="*/ 44798 w 12771611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730862 w 12748504"/>
                          <a:gd name="connsiteY3" fmla="*/ 200581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48504"/>
                          <a:gd name="connsiteY0" fmla="*/ 176623 h 1082078"/>
                          <a:gd name="connsiteX1" fmla="*/ 532462 w 12748504"/>
                          <a:gd name="connsiteY1" fmla="*/ 1 h 1082078"/>
                          <a:gd name="connsiteX2" fmla="*/ 12357653 w 12748504"/>
                          <a:gd name="connsiteY2" fmla="*/ 4648 h 1082078"/>
                          <a:gd name="connsiteX3" fmla="*/ 12690112 w 12748504"/>
                          <a:gd name="connsiteY3" fmla="*/ 210950 h 1082078"/>
                          <a:gd name="connsiteX4" fmla="*/ 12748504 w 12748504"/>
                          <a:gd name="connsiteY4" fmla="*/ 993031 h 1082078"/>
                          <a:gd name="connsiteX5" fmla="*/ 12623519 w 12748504"/>
                          <a:gd name="connsiteY5" fmla="*/ 1081769 h 1082078"/>
                          <a:gd name="connsiteX6" fmla="*/ 111370 w 12748504"/>
                          <a:gd name="connsiteY6" fmla="*/ 1073944 h 1082078"/>
                          <a:gd name="connsiteX7" fmla="*/ 0 w 12748504"/>
                          <a:gd name="connsiteY7" fmla="*/ 1003399 h 1082078"/>
                          <a:gd name="connsiteX8" fmla="*/ 44798 w 12748504"/>
                          <a:gd name="connsiteY8" fmla="*/ 176623 h 1082078"/>
                          <a:gd name="connsiteX0" fmla="*/ 44798 w 12708548"/>
                          <a:gd name="connsiteY0" fmla="*/ 176623 h 1082078"/>
                          <a:gd name="connsiteX1" fmla="*/ 532462 w 12708548"/>
                          <a:gd name="connsiteY1" fmla="*/ 1 h 1082078"/>
                          <a:gd name="connsiteX2" fmla="*/ 12357653 w 12708548"/>
                          <a:gd name="connsiteY2" fmla="*/ 4648 h 1082078"/>
                          <a:gd name="connsiteX3" fmla="*/ 12690112 w 12708548"/>
                          <a:gd name="connsiteY3" fmla="*/ 210950 h 1082078"/>
                          <a:gd name="connsiteX4" fmla="*/ 12707761 w 12708548"/>
                          <a:gd name="connsiteY4" fmla="*/ 993031 h 1082078"/>
                          <a:gd name="connsiteX5" fmla="*/ 12623519 w 12708548"/>
                          <a:gd name="connsiteY5" fmla="*/ 1081769 h 1082078"/>
                          <a:gd name="connsiteX6" fmla="*/ 111370 w 12708548"/>
                          <a:gd name="connsiteY6" fmla="*/ 1073944 h 1082078"/>
                          <a:gd name="connsiteX7" fmla="*/ 0 w 12708548"/>
                          <a:gd name="connsiteY7" fmla="*/ 1003399 h 1082078"/>
                          <a:gd name="connsiteX8" fmla="*/ 44798 w 12708548"/>
                          <a:gd name="connsiteY8" fmla="*/ 176623 h 1082078"/>
                          <a:gd name="connsiteX0" fmla="*/ -1 w 12663749"/>
                          <a:gd name="connsiteY0" fmla="*/ 176623 h 1082078"/>
                          <a:gd name="connsiteX1" fmla="*/ 487663 w 12663749"/>
                          <a:gd name="connsiteY1" fmla="*/ 1 h 1082078"/>
                          <a:gd name="connsiteX2" fmla="*/ 12312854 w 12663749"/>
                          <a:gd name="connsiteY2" fmla="*/ 4648 h 1082078"/>
                          <a:gd name="connsiteX3" fmla="*/ 12645313 w 12663749"/>
                          <a:gd name="connsiteY3" fmla="*/ 210950 h 1082078"/>
                          <a:gd name="connsiteX4" fmla="*/ 12662962 w 12663749"/>
                          <a:gd name="connsiteY4" fmla="*/ 993031 h 1082078"/>
                          <a:gd name="connsiteX5" fmla="*/ 12578720 w 12663749"/>
                          <a:gd name="connsiteY5" fmla="*/ 1081769 h 1082078"/>
                          <a:gd name="connsiteX6" fmla="*/ 66571 w 12663749"/>
                          <a:gd name="connsiteY6" fmla="*/ 1073944 h 1082078"/>
                          <a:gd name="connsiteX7" fmla="*/ 36699 w 12663749"/>
                          <a:gd name="connsiteY7" fmla="*/ 972294 h 1082078"/>
                          <a:gd name="connsiteX8" fmla="*/ -1 w 12663749"/>
                          <a:gd name="connsiteY8" fmla="*/ 176623 h 1082078"/>
                          <a:gd name="connsiteX0" fmla="*/ 7836 w 12671586"/>
                          <a:gd name="connsiteY0" fmla="*/ 176623 h 1082078"/>
                          <a:gd name="connsiteX1" fmla="*/ 495500 w 12671586"/>
                          <a:gd name="connsiteY1" fmla="*/ 1 h 1082078"/>
                          <a:gd name="connsiteX2" fmla="*/ 12320691 w 12671586"/>
                          <a:gd name="connsiteY2" fmla="*/ 4648 h 1082078"/>
                          <a:gd name="connsiteX3" fmla="*/ 12653150 w 12671586"/>
                          <a:gd name="connsiteY3" fmla="*/ 210950 h 1082078"/>
                          <a:gd name="connsiteX4" fmla="*/ 12670799 w 12671586"/>
                          <a:gd name="connsiteY4" fmla="*/ 993031 h 1082078"/>
                          <a:gd name="connsiteX5" fmla="*/ 12586557 w 12671586"/>
                          <a:gd name="connsiteY5" fmla="*/ 1081769 h 1082078"/>
                          <a:gd name="connsiteX6" fmla="*/ 74408 w 12671586"/>
                          <a:gd name="connsiteY6" fmla="*/ 1073944 h 1082078"/>
                          <a:gd name="connsiteX7" fmla="*/ 3787 w 12671586"/>
                          <a:gd name="connsiteY7" fmla="*/ 961926 h 1082078"/>
                          <a:gd name="connsiteX8" fmla="*/ 7836 w 12671586"/>
                          <a:gd name="connsiteY8" fmla="*/ 176623 h 1082078"/>
                          <a:gd name="connsiteX0" fmla="*/ 27549 w 12691299"/>
                          <a:gd name="connsiteY0" fmla="*/ 176623 h 1084312"/>
                          <a:gd name="connsiteX1" fmla="*/ 515213 w 12691299"/>
                          <a:gd name="connsiteY1" fmla="*/ 1 h 1084312"/>
                          <a:gd name="connsiteX2" fmla="*/ 12340404 w 12691299"/>
                          <a:gd name="connsiteY2" fmla="*/ 4648 h 1084312"/>
                          <a:gd name="connsiteX3" fmla="*/ 12672863 w 12691299"/>
                          <a:gd name="connsiteY3" fmla="*/ 210950 h 1084312"/>
                          <a:gd name="connsiteX4" fmla="*/ 12690512 w 12691299"/>
                          <a:gd name="connsiteY4" fmla="*/ 993031 h 1084312"/>
                          <a:gd name="connsiteX5" fmla="*/ 12606270 w 12691299"/>
                          <a:gd name="connsiteY5" fmla="*/ 1081769 h 1084312"/>
                          <a:gd name="connsiteX6" fmla="*/ 53378 w 12691299"/>
                          <a:gd name="connsiteY6" fmla="*/ 1084312 h 1084312"/>
                          <a:gd name="connsiteX7" fmla="*/ 23500 w 12691299"/>
                          <a:gd name="connsiteY7" fmla="*/ 961926 h 1084312"/>
                          <a:gd name="connsiteX8" fmla="*/ 27549 w 12691299"/>
                          <a:gd name="connsiteY8" fmla="*/ 176623 h 1084312"/>
                          <a:gd name="connsiteX0" fmla="*/ 4049 w 12667799"/>
                          <a:gd name="connsiteY0" fmla="*/ 176623 h 1084312"/>
                          <a:gd name="connsiteX1" fmla="*/ 491713 w 12667799"/>
                          <a:gd name="connsiteY1" fmla="*/ 1 h 1084312"/>
                          <a:gd name="connsiteX2" fmla="*/ 12316904 w 12667799"/>
                          <a:gd name="connsiteY2" fmla="*/ 4648 h 1084312"/>
                          <a:gd name="connsiteX3" fmla="*/ 12649363 w 12667799"/>
                          <a:gd name="connsiteY3" fmla="*/ 210950 h 1084312"/>
                          <a:gd name="connsiteX4" fmla="*/ 12667012 w 12667799"/>
                          <a:gd name="connsiteY4" fmla="*/ 993031 h 1084312"/>
                          <a:gd name="connsiteX5" fmla="*/ 12582770 w 12667799"/>
                          <a:gd name="connsiteY5" fmla="*/ 1081769 h 1084312"/>
                          <a:gd name="connsiteX6" fmla="*/ 29878 w 12667799"/>
                          <a:gd name="connsiteY6" fmla="*/ 1084312 h 1084312"/>
                          <a:gd name="connsiteX7" fmla="*/ 0 w 12667799"/>
                          <a:gd name="connsiteY7" fmla="*/ 961926 h 1084312"/>
                          <a:gd name="connsiteX8" fmla="*/ 4049 w 12667799"/>
                          <a:gd name="connsiteY8" fmla="*/ 176623 h 1084312"/>
                          <a:gd name="connsiteX0" fmla="*/ 15600 w 12679350"/>
                          <a:gd name="connsiteY0" fmla="*/ 176623 h 1094680"/>
                          <a:gd name="connsiteX1" fmla="*/ 503264 w 12679350"/>
                          <a:gd name="connsiteY1" fmla="*/ 1 h 1094680"/>
                          <a:gd name="connsiteX2" fmla="*/ 12328455 w 12679350"/>
                          <a:gd name="connsiteY2" fmla="*/ 4648 h 1094680"/>
                          <a:gd name="connsiteX3" fmla="*/ 12660914 w 12679350"/>
                          <a:gd name="connsiteY3" fmla="*/ 210950 h 1094680"/>
                          <a:gd name="connsiteX4" fmla="*/ 12678563 w 12679350"/>
                          <a:gd name="connsiteY4" fmla="*/ 993031 h 1094680"/>
                          <a:gd name="connsiteX5" fmla="*/ 12594321 w 12679350"/>
                          <a:gd name="connsiteY5" fmla="*/ 1081769 h 1094680"/>
                          <a:gd name="connsiteX6" fmla="*/ 679 w 12679350"/>
                          <a:gd name="connsiteY6" fmla="*/ 1094680 h 1094680"/>
                          <a:gd name="connsiteX7" fmla="*/ 11551 w 12679350"/>
                          <a:gd name="connsiteY7" fmla="*/ 961926 h 1094680"/>
                          <a:gd name="connsiteX8" fmla="*/ 15600 w 12679350"/>
                          <a:gd name="connsiteY8" fmla="*/ 176623 h 1094680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  <a:cxn ang="0">
                            <a:pos x="connsiteX5" y="connsiteY5"/>
                          </a:cxn>
                          <a:cxn ang="0">
                            <a:pos x="connsiteX6" y="connsiteY6"/>
                          </a:cxn>
                          <a:cxn ang="0">
                            <a:pos x="connsiteX7" y="connsiteY7"/>
                          </a:cxn>
                          <a:cxn ang="0">
                            <a:pos x="connsiteX8" y="connsiteY8"/>
                          </a:cxn>
                        </a:cxnLst>
                        <a:rect l="l" t="t" r="r" b="b"/>
                        <a:pathLst>
                          <a:path w="12679350" h="1094680">
                            <a:moveTo>
                              <a:pt x="15600" y="176623"/>
                            </a:moveTo>
                            <a:cubicBezTo>
                              <a:pt x="15600" y="77548"/>
                              <a:pt x="404189" y="1"/>
                              <a:pt x="503264" y="1"/>
                            </a:cubicBezTo>
                            <a:lnTo>
                              <a:pt x="12328455" y="4648"/>
                            </a:lnTo>
                            <a:cubicBezTo>
                              <a:pt x="12427530" y="4648"/>
                              <a:pt x="12660914" y="111875"/>
                              <a:pt x="12660914" y="210950"/>
                            </a:cubicBezTo>
                            <a:lnTo>
                              <a:pt x="12678563" y="993031"/>
                            </a:lnTo>
                            <a:cubicBezTo>
                              <a:pt x="12678563" y="1092106"/>
                              <a:pt x="12693396" y="1081769"/>
                              <a:pt x="12594321" y="1081769"/>
                            </a:cubicBezTo>
                            <a:lnTo>
                              <a:pt x="679" y="1094680"/>
                            </a:lnTo>
                            <a:cubicBezTo>
                              <a:pt x="-3314" y="1063575"/>
                              <a:pt x="11551" y="1061001"/>
                              <a:pt x="11551" y="961926"/>
                            </a:cubicBezTo>
                            <a:cubicBezTo>
                              <a:pt x="12901" y="700158"/>
                              <a:pt x="14250" y="438391"/>
                              <a:pt x="15600" y="176623"/>
                            </a:cubicBezTo>
                            <a:close/>
                          </a:path>
                        </a:pathLst>
                      </a:custGeom>
                      <a:solidFill>
                        <a:srgbClr val="00447C"/>
                      </a:solidFill>
                      <a:ln w="19050">
                        <a:noFill/>
                      </a:ln>
                      <a:effectLst>
                        <a:softEdge rad="0"/>
                      </a:effectLst>
                    </xdr:spPr>
                    <xdr:style>
                      <a:lnRef idx="2">
                        <a:schemeClr val="accent1">
                          <a:shade val="15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en-US" sz="1100"/>
                      </a:p>
                    </xdr:txBody>
                  </xdr:sp>
                </xdr:grpSp>
              </xdr:grpSp>
              <xdr:sp macro="" textlink="DATA!$J29">
                <xdr:nvSpPr>
                  <xdr:cNvPr id="48" name="TextBox 47">
                    <a:extLst>
                      <a:ext uri="{FF2B5EF4-FFF2-40B4-BE49-F238E27FC236}">
                        <a16:creationId xmlns:a16="http://schemas.microsoft.com/office/drawing/2014/main" id="{88DE0516-DFF7-247B-4199-C14A1242823D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546883" y="1769095"/>
                    <a:ext cx="1750801" cy="733425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fld id="{F76E4E12-DD2F-43E5-A4A3-8946AF01E4AF}" type="TxLink">
                      <a:rPr lang="en-US" sz="2000" b="0" i="0" u="none" strike="noStrike">
                        <a:solidFill>
                          <a:srgbClr val="000000"/>
                        </a:solidFill>
                        <a:latin typeface="Verdana"/>
                        <a:ea typeface="Verdana"/>
                      </a:rPr>
                      <a:pPr algn="ctr"/>
                      <a:t>$2,385,893</a:t>
                    </a:fld>
                    <a:endParaRPr lang="en-US" sz="8000">
                      <a:latin typeface="Verdana" panose="020B0604030504040204" pitchFamily="34" charset="0"/>
                      <a:ea typeface="Verdana" panose="020B0604030504040204" pitchFamily="34" charset="0"/>
                    </a:endParaRPr>
                  </a:p>
                </xdr:txBody>
              </xdr:sp>
              <xdr:sp macro="" textlink="DATA!$K29">
                <xdr:nvSpPr>
                  <xdr:cNvPr id="50" name="TextBox 49">
                    <a:extLst>
                      <a:ext uri="{FF2B5EF4-FFF2-40B4-BE49-F238E27FC236}">
                        <a16:creationId xmlns:a16="http://schemas.microsoft.com/office/drawing/2014/main" id="{ABF7FF02-191F-4D94-83CD-ABE5FA781B9A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3253237" y="1840328"/>
                    <a:ext cx="1734927" cy="610489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fld id="{EDF3FD64-F530-42EC-B19B-E250476EFACD}" type="TxLink">
                      <a:rPr lang="en-US" sz="2000" b="0" i="0" u="none" strike="noStrike">
                        <a:solidFill>
                          <a:srgbClr val="000000"/>
                        </a:solidFill>
                        <a:latin typeface="Verdana"/>
                        <a:ea typeface="Verdana"/>
                        <a:cs typeface="+mn-cs"/>
                      </a:rPr>
                      <a:pPr algn="ctr"/>
                      <a:t>$79,613,836</a:t>
                    </a:fld>
                    <a:endParaRPr lang="en-US" sz="8000">
                      <a:solidFill>
                        <a:schemeClr val="dk1"/>
                      </a:solidFill>
                      <a:latin typeface="Verdana" panose="020B0604030504040204" pitchFamily="34" charset="0"/>
                      <a:ea typeface="Verdana" panose="020B0604030504040204" pitchFamily="34" charset="0"/>
                      <a:cs typeface="+mn-cs"/>
                    </a:endParaRPr>
                  </a:p>
                </xdr:txBody>
              </xdr:sp>
              <xdr:sp macro="" textlink="DATA!$L29">
                <xdr:nvSpPr>
                  <xdr:cNvPr id="51" name="TextBox 50">
                    <a:extLst>
                      <a:ext uri="{FF2B5EF4-FFF2-40B4-BE49-F238E27FC236}">
                        <a16:creationId xmlns:a16="http://schemas.microsoft.com/office/drawing/2014/main" id="{2B12F138-8A96-43D9-AC8F-A3E200A5BB66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5560643" y="1806075"/>
                    <a:ext cx="2072382" cy="683270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fld id="{DFD78755-2947-48DF-88F7-C2CBF2D29682}" type="TxLink">
                      <a:rPr lang="en-US" sz="2000" b="0" i="0" u="none" strike="noStrike">
                        <a:solidFill>
                          <a:srgbClr val="000000"/>
                        </a:solidFill>
                        <a:latin typeface="Verdana"/>
                        <a:ea typeface="Verdana"/>
                        <a:cs typeface="+mn-cs"/>
                      </a:rPr>
                      <a:pPr algn="ctr"/>
                      <a:t>-$77,227,942</a:t>
                    </a:fld>
                    <a:endParaRPr lang="en-US" sz="4800" b="0" i="0" u="none" strike="noStrike">
                      <a:solidFill>
                        <a:srgbClr val="000000"/>
                      </a:solidFill>
                      <a:latin typeface="Verdana"/>
                      <a:ea typeface="Verdana"/>
                      <a:cs typeface="+mn-cs"/>
                    </a:endParaRPr>
                  </a:p>
                </xdr:txBody>
              </xdr:sp>
            </xdr:grpSp>
            <xdr:grpSp>
              <xdr:nvGrpSpPr>
                <xdr:cNvPr id="49" name="Group 48">
                  <a:extLst>
                    <a:ext uri="{FF2B5EF4-FFF2-40B4-BE49-F238E27FC236}">
                      <a16:creationId xmlns:a16="http://schemas.microsoft.com/office/drawing/2014/main" id="{B34031AC-7F3D-554E-9150-FEF6F6F52BAF}"/>
                    </a:ext>
                  </a:extLst>
                </xdr:cNvPr>
                <xdr:cNvGrpSpPr/>
              </xdr:nvGrpSpPr>
              <xdr:grpSpPr>
                <a:xfrm>
                  <a:off x="248478" y="1477618"/>
                  <a:ext cx="7407136" cy="253447"/>
                  <a:chOff x="248478" y="1477618"/>
                  <a:chExt cx="7407136" cy="253447"/>
                </a:xfrm>
              </xdr:grpSpPr>
              <xdr:sp macro="" textlink="">
                <xdr:nvSpPr>
                  <xdr:cNvPr id="45" name="TextBox 44">
                    <a:extLst>
                      <a:ext uri="{FF2B5EF4-FFF2-40B4-BE49-F238E27FC236}">
                        <a16:creationId xmlns:a16="http://schemas.microsoft.com/office/drawing/2014/main" id="{6D95C0CE-0DBD-1841-E18A-D7E92431168F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248478" y="1490870"/>
                    <a:ext cx="2106889" cy="240195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r>
                      <a:rPr lang="en-US" sz="1000" b="1">
                        <a:solidFill>
                          <a:schemeClr val="bg1"/>
                        </a:solidFill>
                        <a:latin typeface="Verdana" panose="020B0604030504040204" pitchFamily="34" charset="0"/>
                        <a:ea typeface="Verdana" panose="020B0604030504040204" pitchFamily="34" charset="0"/>
                      </a:rPr>
                      <a:t>Total MSB Inflows</a:t>
                    </a:r>
                  </a:p>
                </xdr:txBody>
              </xdr:sp>
              <xdr:sp macro="" textlink="">
                <xdr:nvSpPr>
                  <xdr:cNvPr id="46" name="TextBox 45">
                    <a:extLst>
                      <a:ext uri="{FF2B5EF4-FFF2-40B4-BE49-F238E27FC236}">
                        <a16:creationId xmlns:a16="http://schemas.microsoft.com/office/drawing/2014/main" id="{18EEFEA9-61C4-4BBE-A99D-D2447D4F20F7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2911889" y="1477618"/>
                    <a:ext cx="2105163" cy="240195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r>
                      <a:rPr lang="en-US" sz="1000" b="1">
                        <a:solidFill>
                          <a:schemeClr val="bg1"/>
                        </a:solidFill>
                        <a:latin typeface="Verdana" panose="020B0604030504040204" pitchFamily="34" charset="0"/>
                        <a:ea typeface="Verdana" panose="020B0604030504040204" pitchFamily="34" charset="0"/>
                      </a:rPr>
                      <a:t>Total MSB Outflows</a:t>
                    </a:r>
                  </a:p>
                </xdr:txBody>
              </xdr:sp>
              <xdr:sp macro="" textlink="">
                <xdr:nvSpPr>
                  <xdr:cNvPr id="47" name="TextBox 46">
                    <a:extLst>
                      <a:ext uri="{FF2B5EF4-FFF2-40B4-BE49-F238E27FC236}">
                        <a16:creationId xmlns:a16="http://schemas.microsoft.com/office/drawing/2014/main" id="{AC8E3BF4-E5DA-4144-B617-9DDB3B8EF128}"/>
                      </a:ext>
                    </a:extLst>
                  </xdr:cNvPr>
                  <xdr:cNvSpPr txBox="1">
                    <a:spLocks noChangeAspect="1"/>
                  </xdr:cNvSpPr>
                </xdr:nvSpPr>
                <xdr:spPr>
                  <a:xfrm>
                    <a:off x="5548727" y="1480931"/>
                    <a:ext cx="2106887" cy="240195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ctr"/>
                  <a:lstStyle/>
                  <a:p>
                    <a:pPr algn="ctr"/>
                    <a:r>
                      <a:rPr lang="en-US" sz="1000" b="1">
                        <a:solidFill>
                          <a:schemeClr val="bg1"/>
                        </a:solidFill>
                        <a:latin typeface="Verdana" panose="020B0604030504040204" pitchFamily="34" charset="0"/>
                        <a:ea typeface="Verdana" panose="020B0604030504040204" pitchFamily="34" charset="0"/>
                      </a:rPr>
                      <a:t>Net MSB Remittances</a:t>
                    </a:r>
                  </a:p>
                </xdr:txBody>
              </xdr:sp>
            </xdr:grpSp>
          </xdr:grpSp>
          <xdr:sp macro="" textlink="">
            <xdr:nvSpPr>
              <xdr:cNvPr id="81" name="Arrow: Down 80">
                <a:extLst>
                  <a:ext uri="{FF2B5EF4-FFF2-40B4-BE49-F238E27FC236}">
                    <a16:creationId xmlns:a16="http://schemas.microsoft.com/office/drawing/2014/main" id="{6F6A7395-7A4E-CDFF-4F43-81AE00F19D80}"/>
                  </a:ext>
                </a:extLst>
              </xdr:cNvPr>
              <xdr:cNvSpPr/>
            </xdr:nvSpPr>
            <xdr:spPr>
              <a:xfrm>
                <a:off x="351088" y="1970285"/>
                <a:ext cx="127962" cy="287432"/>
              </a:xfrm>
              <a:prstGeom prst="downArrow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83" name="Graphic 82" descr="Wallet outline">
                <a:extLst>
                  <a:ext uri="{FF2B5EF4-FFF2-40B4-BE49-F238E27FC236}">
                    <a16:creationId xmlns:a16="http://schemas.microsoft.com/office/drawing/2014/main" id="{B4B422D2-15BB-8A89-A259-64030DA2608D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xdr:blipFill>
            <xdr:spPr>
              <a:xfrm>
                <a:off x="3824009" y="2264515"/>
                <a:ext cx="434297" cy="433301"/>
              </a:xfrm>
              <a:prstGeom prst="rect">
                <a:avLst/>
              </a:prstGeom>
            </xdr:spPr>
          </xdr:pic>
          <xdr:pic>
            <xdr:nvPicPr>
              <xdr:cNvPr id="84" name="Graphic 83" descr="Wallet outline">
                <a:extLst>
                  <a:ext uri="{FF2B5EF4-FFF2-40B4-BE49-F238E27FC236}">
                    <a16:creationId xmlns:a16="http://schemas.microsoft.com/office/drawing/2014/main" id="{3F7471A7-7758-4E65-BFF0-2EE64C48F825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xdr:blipFill>
            <xdr:spPr>
              <a:xfrm>
                <a:off x="200025" y="2268085"/>
                <a:ext cx="432196" cy="433301"/>
              </a:xfrm>
              <a:prstGeom prst="rect">
                <a:avLst/>
              </a:prstGeom>
            </xdr:spPr>
          </xdr:pic>
          <xdr:sp macro="" textlink="">
            <xdr:nvSpPr>
              <xdr:cNvPr id="85" name="Arrow: Down 84">
                <a:extLst>
                  <a:ext uri="{FF2B5EF4-FFF2-40B4-BE49-F238E27FC236}">
                    <a16:creationId xmlns:a16="http://schemas.microsoft.com/office/drawing/2014/main" id="{3E0B3F94-6F45-4FF6-9FA2-BC9FC3FEB0CD}"/>
                  </a:ext>
                </a:extLst>
              </xdr:cNvPr>
              <xdr:cNvSpPr/>
            </xdr:nvSpPr>
            <xdr:spPr>
              <a:xfrm flipV="1">
                <a:off x="3974193" y="1983973"/>
                <a:ext cx="130756" cy="260056"/>
              </a:xfrm>
              <a:prstGeom prst="downArrow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</xdr:grpSp>
        <xdr:sp macro="" textlink="">
          <xdr:nvSpPr>
            <xdr:cNvPr id="38" name="Rectangle: Rounded Corners 6">
              <a:extLst>
                <a:ext uri="{FF2B5EF4-FFF2-40B4-BE49-F238E27FC236}">
                  <a16:creationId xmlns:a16="http://schemas.microsoft.com/office/drawing/2014/main" id="{5EAB31A2-C6A6-A8A4-4369-347A7472B131}"/>
                </a:ext>
              </a:extLst>
            </xdr:cNvPr>
            <xdr:cNvSpPr/>
          </xdr:nvSpPr>
          <xdr:spPr>
            <a:xfrm>
              <a:off x="194800" y="6671925"/>
              <a:ext cx="7342882" cy="7765033"/>
            </a:xfrm>
            <a:custGeom>
              <a:avLst/>
              <a:gdLst>
                <a:gd name="connsiteX0" fmla="*/ 0 w 12753975"/>
                <a:gd name="connsiteY0" fmla="*/ 179391 h 1076325"/>
                <a:gd name="connsiteX1" fmla="*/ 179391 w 12753975"/>
                <a:gd name="connsiteY1" fmla="*/ 0 h 1076325"/>
                <a:gd name="connsiteX2" fmla="*/ 12574584 w 12753975"/>
                <a:gd name="connsiteY2" fmla="*/ 0 h 1076325"/>
                <a:gd name="connsiteX3" fmla="*/ 12753975 w 12753975"/>
                <a:gd name="connsiteY3" fmla="*/ 179391 h 1076325"/>
                <a:gd name="connsiteX4" fmla="*/ 12753975 w 12753975"/>
                <a:gd name="connsiteY4" fmla="*/ 896934 h 1076325"/>
                <a:gd name="connsiteX5" fmla="*/ 12574584 w 12753975"/>
                <a:gd name="connsiteY5" fmla="*/ 1076325 h 1076325"/>
                <a:gd name="connsiteX6" fmla="*/ 179391 w 12753975"/>
                <a:gd name="connsiteY6" fmla="*/ 1076325 h 1076325"/>
                <a:gd name="connsiteX7" fmla="*/ 0 w 12753975"/>
                <a:gd name="connsiteY7" fmla="*/ 896934 h 1076325"/>
                <a:gd name="connsiteX8" fmla="*/ 0 w 12753975"/>
                <a:gd name="connsiteY8" fmla="*/ 179391 h 1076325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89773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26"/>
                <a:gd name="connsiteX1" fmla="*/ 179391 w 12753975"/>
                <a:gd name="connsiteY1" fmla="*/ 801 h 1077126"/>
                <a:gd name="connsiteX2" fmla="*/ 12574584 w 12753975"/>
                <a:gd name="connsiteY2" fmla="*/ 801 h 1077126"/>
                <a:gd name="connsiteX3" fmla="*/ 12753975 w 12753975"/>
                <a:gd name="connsiteY3" fmla="*/ 84942 h 1077126"/>
                <a:gd name="connsiteX4" fmla="*/ 12753975 w 12753975"/>
                <a:gd name="connsiteY4" fmla="*/ 954885 h 1077126"/>
                <a:gd name="connsiteX5" fmla="*/ 12574584 w 12753975"/>
                <a:gd name="connsiteY5" fmla="*/ 1077126 h 1077126"/>
                <a:gd name="connsiteX6" fmla="*/ 179391 w 12753975"/>
                <a:gd name="connsiteY6" fmla="*/ 1077126 h 1077126"/>
                <a:gd name="connsiteX7" fmla="*/ 0 w 12753975"/>
                <a:gd name="connsiteY7" fmla="*/ 897735 h 1077126"/>
                <a:gd name="connsiteX8" fmla="*/ 0 w 12753975"/>
                <a:gd name="connsiteY8" fmla="*/ 180192 h 1077126"/>
                <a:gd name="connsiteX0" fmla="*/ 0 w 12753975"/>
                <a:gd name="connsiteY0" fmla="*/ 18019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80192 h 1077178"/>
                <a:gd name="connsiteX0" fmla="*/ 0 w 12753975"/>
                <a:gd name="connsiteY0" fmla="*/ 123042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123042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53975 w 12753975"/>
                <a:gd name="connsiteY4" fmla="*/ 954885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4467 h 1077178"/>
                <a:gd name="connsiteX1" fmla="*/ 179391 w 12753975"/>
                <a:gd name="connsiteY1" fmla="*/ 801 h 1077178"/>
                <a:gd name="connsiteX2" fmla="*/ 12574584 w 12753975"/>
                <a:gd name="connsiteY2" fmla="*/ 801 h 1077178"/>
                <a:gd name="connsiteX3" fmla="*/ 12753975 w 12753975"/>
                <a:gd name="connsiteY3" fmla="*/ 84942 h 1077178"/>
                <a:gd name="connsiteX4" fmla="*/ 12744450 w 12753975"/>
                <a:gd name="connsiteY4" fmla="*/ 983460 h 1077178"/>
                <a:gd name="connsiteX5" fmla="*/ 12574584 w 12753975"/>
                <a:gd name="connsiteY5" fmla="*/ 1077126 h 1077178"/>
                <a:gd name="connsiteX6" fmla="*/ 179391 w 12753975"/>
                <a:gd name="connsiteY6" fmla="*/ 1077126 h 1077178"/>
                <a:gd name="connsiteX7" fmla="*/ 9525 w 12753975"/>
                <a:gd name="connsiteY7" fmla="*/ 983460 h 1077178"/>
                <a:gd name="connsiteX8" fmla="*/ 0 w 12753975"/>
                <a:gd name="connsiteY8" fmla="*/ 94467 h 1077178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84194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470331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179391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179391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301365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76430"/>
                <a:gd name="connsiteX1" fmla="*/ 514826 w 12753975"/>
                <a:gd name="connsiteY1" fmla="*/ 53 h 1076430"/>
                <a:gd name="connsiteX2" fmla="*/ 12340014 w 12753975"/>
                <a:gd name="connsiteY2" fmla="*/ 4700 h 1076430"/>
                <a:gd name="connsiteX3" fmla="*/ 12753975 w 12753975"/>
                <a:gd name="connsiteY3" fmla="*/ 112072 h 1076430"/>
                <a:gd name="connsiteX4" fmla="*/ 12744450 w 12753975"/>
                <a:gd name="connsiteY4" fmla="*/ 982712 h 1076430"/>
                <a:gd name="connsiteX5" fmla="*/ 12574584 w 12753975"/>
                <a:gd name="connsiteY5" fmla="*/ 1076378 h 1076430"/>
                <a:gd name="connsiteX6" fmla="*/ 423337 w 12753975"/>
                <a:gd name="connsiteY6" fmla="*/ 1076378 h 1076430"/>
                <a:gd name="connsiteX7" fmla="*/ 9525 w 12753975"/>
                <a:gd name="connsiteY7" fmla="*/ 982712 h 1076430"/>
                <a:gd name="connsiteX8" fmla="*/ 0 w 12753975"/>
                <a:gd name="connsiteY8" fmla="*/ 93719 h 1076430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4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12072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0166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423337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6378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  <a:gd name="connsiteX0" fmla="*/ 0 w 12753975"/>
                <a:gd name="connsiteY0" fmla="*/ 93719 h 1081821"/>
                <a:gd name="connsiteX1" fmla="*/ 514826 w 12753975"/>
                <a:gd name="connsiteY1" fmla="*/ 53 h 1081821"/>
                <a:gd name="connsiteX2" fmla="*/ 12340017 w 12753975"/>
                <a:gd name="connsiteY2" fmla="*/ 4700 h 1081821"/>
                <a:gd name="connsiteX3" fmla="*/ 12753975 w 12753975"/>
                <a:gd name="connsiteY3" fmla="*/ 107310 h 1081821"/>
                <a:gd name="connsiteX4" fmla="*/ 12744450 w 12753975"/>
                <a:gd name="connsiteY4" fmla="*/ 982712 h 1081821"/>
                <a:gd name="connsiteX5" fmla="*/ 12239155 w 12753975"/>
                <a:gd name="connsiteY5" fmla="*/ 1081821 h 1081821"/>
                <a:gd name="connsiteX6" fmla="*/ 623453 w 12753975"/>
                <a:gd name="connsiteY6" fmla="*/ 1073997 h 1081821"/>
                <a:gd name="connsiteX7" fmla="*/ 9525 w 12753975"/>
                <a:gd name="connsiteY7" fmla="*/ 982712 h 1081821"/>
                <a:gd name="connsiteX8" fmla="*/ 0 w 12753975"/>
                <a:gd name="connsiteY8" fmla="*/ 93719 h 1081821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</a:cxnLst>
              <a:rect l="l" t="t" r="r" b="b"/>
              <a:pathLst>
                <a:path w="12753975" h="1081821">
                  <a:moveTo>
                    <a:pt x="0" y="93719"/>
                  </a:moveTo>
                  <a:cubicBezTo>
                    <a:pt x="0" y="-5356"/>
                    <a:pt x="415751" y="53"/>
                    <a:pt x="514826" y="53"/>
                  </a:cubicBezTo>
                  <a:lnTo>
                    <a:pt x="12340017" y="4700"/>
                  </a:lnTo>
                  <a:cubicBezTo>
                    <a:pt x="12439092" y="4700"/>
                    <a:pt x="12753975" y="8235"/>
                    <a:pt x="12753975" y="107310"/>
                  </a:cubicBezTo>
                  <a:lnTo>
                    <a:pt x="12744450" y="982712"/>
                  </a:lnTo>
                  <a:cubicBezTo>
                    <a:pt x="12744450" y="1081787"/>
                    <a:pt x="12338230" y="1081821"/>
                    <a:pt x="12239155" y="1081821"/>
                  </a:cubicBezTo>
                  <a:lnTo>
                    <a:pt x="623453" y="1073997"/>
                  </a:lnTo>
                  <a:cubicBezTo>
                    <a:pt x="524378" y="1073997"/>
                    <a:pt x="9525" y="1081787"/>
                    <a:pt x="9525" y="982712"/>
                  </a:cubicBezTo>
                  <a:lnTo>
                    <a:pt x="0" y="93719"/>
                  </a:lnTo>
                  <a:close/>
                </a:path>
              </a:pathLst>
            </a:custGeom>
            <a:noFill/>
            <a:ln w="19050">
              <a:solidFill>
                <a:srgbClr val="00447C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  <a:softEdge rad="0"/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grpSp>
          <xdr:nvGrpSpPr>
            <xdr:cNvPr id="39" name="Group 38">
              <a:extLst>
                <a:ext uri="{FF2B5EF4-FFF2-40B4-BE49-F238E27FC236}">
                  <a16:creationId xmlns:a16="http://schemas.microsoft.com/office/drawing/2014/main" id="{CF17F756-DCCF-591D-EF5D-3E767BAFC627}"/>
                </a:ext>
              </a:extLst>
            </xdr:cNvPr>
            <xdr:cNvGrpSpPr/>
          </xdr:nvGrpSpPr>
          <xdr:grpSpPr>
            <a:xfrm>
              <a:off x="7671364" y="6790283"/>
              <a:ext cx="6457146" cy="3656010"/>
              <a:chOff x="8225342" y="8358389"/>
              <a:chExt cx="5805614" cy="3066331"/>
            </a:xfrm>
          </xdr:grpSpPr>
          <xdr:sp macro="" textlink="">
            <xdr:nvSpPr>
              <xdr:cNvPr id="31" name="Rectangle: Rounded Corners 6">
                <a:extLst>
                  <a:ext uri="{FF2B5EF4-FFF2-40B4-BE49-F238E27FC236}">
                    <a16:creationId xmlns:a16="http://schemas.microsoft.com/office/drawing/2014/main" id="{DCECA5A8-AB0C-4A95-954C-99D7345673EA}"/>
                  </a:ext>
                </a:extLst>
              </xdr:cNvPr>
              <xdr:cNvSpPr/>
            </xdr:nvSpPr>
            <xdr:spPr>
              <a:xfrm>
                <a:off x="8225342" y="8358389"/>
                <a:ext cx="5805614" cy="3066331"/>
              </a:xfrm>
              <a:custGeom>
                <a:avLst/>
                <a:gdLst>
                  <a:gd name="connsiteX0" fmla="*/ 0 w 12753975"/>
                  <a:gd name="connsiteY0" fmla="*/ 179391 h 1076325"/>
                  <a:gd name="connsiteX1" fmla="*/ 179391 w 12753975"/>
                  <a:gd name="connsiteY1" fmla="*/ 0 h 1076325"/>
                  <a:gd name="connsiteX2" fmla="*/ 12574584 w 12753975"/>
                  <a:gd name="connsiteY2" fmla="*/ 0 h 1076325"/>
                  <a:gd name="connsiteX3" fmla="*/ 12753975 w 12753975"/>
                  <a:gd name="connsiteY3" fmla="*/ 179391 h 1076325"/>
                  <a:gd name="connsiteX4" fmla="*/ 12753975 w 12753975"/>
                  <a:gd name="connsiteY4" fmla="*/ 896934 h 1076325"/>
                  <a:gd name="connsiteX5" fmla="*/ 12574584 w 12753975"/>
                  <a:gd name="connsiteY5" fmla="*/ 1076325 h 1076325"/>
                  <a:gd name="connsiteX6" fmla="*/ 179391 w 12753975"/>
                  <a:gd name="connsiteY6" fmla="*/ 1076325 h 1076325"/>
                  <a:gd name="connsiteX7" fmla="*/ 0 w 12753975"/>
                  <a:gd name="connsiteY7" fmla="*/ 896934 h 1076325"/>
                  <a:gd name="connsiteX8" fmla="*/ 0 w 12753975"/>
                  <a:gd name="connsiteY8" fmla="*/ 179391 h 1076325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89773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95488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80192 h 1077178"/>
                  <a:gd name="connsiteX0" fmla="*/ 0 w 12753975"/>
                  <a:gd name="connsiteY0" fmla="*/ 12304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23042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44450 w 12753975"/>
                  <a:gd name="connsiteY4" fmla="*/ 983460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84194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301365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423337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4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0166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3997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</a:cxnLst>
                <a:rect l="l" t="t" r="r" b="b"/>
                <a:pathLst>
                  <a:path w="12753975" h="1081821">
                    <a:moveTo>
                      <a:pt x="0" y="93719"/>
                    </a:moveTo>
                    <a:cubicBezTo>
                      <a:pt x="0" y="-5356"/>
                      <a:pt x="415751" y="53"/>
                      <a:pt x="514826" y="53"/>
                    </a:cubicBezTo>
                    <a:lnTo>
                      <a:pt x="12340017" y="4700"/>
                    </a:lnTo>
                    <a:cubicBezTo>
                      <a:pt x="12439092" y="4700"/>
                      <a:pt x="12753975" y="8235"/>
                      <a:pt x="12753975" y="107310"/>
                    </a:cubicBezTo>
                    <a:lnTo>
                      <a:pt x="12744450" y="982712"/>
                    </a:lnTo>
                    <a:cubicBezTo>
                      <a:pt x="12744450" y="1081787"/>
                      <a:pt x="12338230" y="1081821"/>
                      <a:pt x="12239155" y="1081821"/>
                    </a:cubicBezTo>
                    <a:lnTo>
                      <a:pt x="623453" y="1073997"/>
                    </a:lnTo>
                    <a:cubicBezTo>
                      <a:pt x="524378" y="1073997"/>
                      <a:pt x="9525" y="1081787"/>
                      <a:pt x="9525" y="982712"/>
                    </a:cubicBezTo>
                    <a:lnTo>
                      <a:pt x="0" y="93719"/>
                    </a:lnTo>
                    <a:close/>
                  </a:path>
                </a:pathLst>
              </a:custGeom>
              <a:solidFill>
                <a:sysClr val="window" lastClr="FFFFFF"/>
              </a:solidFill>
              <a:ln w="19050">
                <a:solidFill>
                  <a:srgbClr val="00447C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0"/>
              </a:effectLst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mc:AlternateContent xmlns:mc="http://schemas.openxmlformats.org/markup-compatibility/2006">
            <mc:Choice xmlns:cx1="http://schemas.microsoft.com/office/drawing/2015/9/8/chartex" Requires="cx1">
              <xdr:graphicFrame macro="">
                <xdr:nvGraphicFramePr>
                  <xdr:cNvPr id="17" name="Chart 16">
                    <a:extLst>
                      <a:ext uri="{FF2B5EF4-FFF2-40B4-BE49-F238E27FC236}">
                        <a16:creationId xmlns:a16="http://schemas.microsoft.com/office/drawing/2014/main" id="{4AA5B452-2F78-47B3-B0B6-896A369E1DC8}"/>
                      </a:ext>
                    </a:extLst>
                  </xdr:cNvPr>
                  <xdr:cNvGraphicFramePr/>
                </xdr:nvGraphicFramePr>
                <xdr:xfrm>
                  <a:off x="8285441" y="8470129"/>
                  <a:ext cx="5638807" cy="2822437"/>
                </xdr:xfrm>
                <a:graphic>
                  <a:graphicData uri="http://schemas.microsoft.com/office/drawing/2014/chartex">
                    <cx:chart xmlns:cx="http://schemas.microsoft.com/office/drawing/2014/chartex" xmlns:r="http://schemas.openxmlformats.org/officeDocument/2006/relationships" r:id="rId7"/>
                  </a:graphicData>
                </a:graphic>
              </xdr:graphicFrame>
            </mc:Choice>
            <mc:Fallback>
              <xdr:sp macro="" textlink="">
                <xdr:nvSpPr>
                  <xdr:cNvPr id="0" name=""/>
                  <xdr:cNvSpPr>
                    <a:spLocks noTextEdit="1"/>
                  </xdr:cNvSpPr>
                </xdr:nvSpPr>
                <xdr:spPr>
                  <a:xfrm>
                    <a:off x="8285441" y="8470129"/>
                    <a:ext cx="5638807" cy="2822437"/>
                  </a:xfrm>
                  <a:prstGeom prst="rect">
                    <a:avLst/>
                  </a:prstGeom>
                  <a:solidFill>
                    <a:prstClr val="white"/>
                  </a:solidFill>
                  <a:ln w="1">
                    <a:solidFill>
                      <a:prstClr val="green"/>
                    </a:solidFill>
                  </a:ln>
                </xdr:spPr>
                <xdr:txBody>
                  <a:bodyPr vertOverflow="clip" horzOverflow="clip"/>
                  <a:lstStyle/>
                  <a:p>
                    <a:r>
                      <a:rPr lang="en-US" sz="1100"/>
                      <a:t>This chart isn't available in your version of Excel.
Editing this shape or saving this workbook into a different file format will permanently break the chart.</a:t>
                    </a:r>
                  </a:p>
                </xdr:txBody>
              </xdr:sp>
            </mc:Fallback>
          </mc:AlternateContent>
        </xdr:grpSp>
        <xdr:grpSp>
          <xdr:nvGrpSpPr>
            <xdr:cNvPr id="40" name="Group 39">
              <a:extLst>
                <a:ext uri="{FF2B5EF4-FFF2-40B4-BE49-F238E27FC236}">
                  <a16:creationId xmlns:a16="http://schemas.microsoft.com/office/drawing/2014/main" id="{9020B68F-1315-AB34-52A6-9F6CA90A914C}"/>
                </a:ext>
              </a:extLst>
            </xdr:cNvPr>
            <xdr:cNvGrpSpPr/>
          </xdr:nvGrpSpPr>
          <xdr:grpSpPr>
            <a:xfrm>
              <a:off x="7693647" y="10555627"/>
              <a:ext cx="6434866" cy="3881329"/>
              <a:chOff x="8197022" y="12113417"/>
              <a:chExt cx="5796025" cy="3097122"/>
            </a:xfrm>
          </xdr:grpSpPr>
          <xdr:sp macro="" textlink="">
            <xdr:nvSpPr>
              <xdr:cNvPr id="32" name="Rectangle: Rounded Corners 6">
                <a:extLst>
                  <a:ext uri="{FF2B5EF4-FFF2-40B4-BE49-F238E27FC236}">
                    <a16:creationId xmlns:a16="http://schemas.microsoft.com/office/drawing/2014/main" id="{37DD2384-3837-46F8-A8ED-53A9113C604E}"/>
                  </a:ext>
                </a:extLst>
              </xdr:cNvPr>
              <xdr:cNvSpPr/>
            </xdr:nvSpPr>
            <xdr:spPr>
              <a:xfrm>
                <a:off x="8197022" y="12113417"/>
                <a:ext cx="5796025" cy="3097122"/>
              </a:xfrm>
              <a:custGeom>
                <a:avLst/>
                <a:gdLst>
                  <a:gd name="connsiteX0" fmla="*/ 0 w 12753975"/>
                  <a:gd name="connsiteY0" fmla="*/ 179391 h 1076325"/>
                  <a:gd name="connsiteX1" fmla="*/ 179391 w 12753975"/>
                  <a:gd name="connsiteY1" fmla="*/ 0 h 1076325"/>
                  <a:gd name="connsiteX2" fmla="*/ 12574584 w 12753975"/>
                  <a:gd name="connsiteY2" fmla="*/ 0 h 1076325"/>
                  <a:gd name="connsiteX3" fmla="*/ 12753975 w 12753975"/>
                  <a:gd name="connsiteY3" fmla="*/ 179391 h 1076325"/>
                  <a:gd name="connsiteX4" fmla="*/ 12753975 w 12753975"/>
                  <a:gd name="connsiteY4" fmla="*/ 896934 h 1076325"/>
                  <a:gd name="connsiteX5" fmla="*/ 12574584 w 12753975"/>
                  <a:gd name="connsiteY5" fmla="*/ 1076325 h 1076325"/>
                  <a:gd name="connsiteX6" fmla="*/ 179391 w 12753975"/>
                  <a:gd name="connsiteY6" fmla="*/ 1076325 h 1076325"/>
                  <a:gd name="connsiteX7" fmla="*/ 0 w 12753975"/>
                  <a:gd name="connsiteY7" fmla="*/ 896934 h 1076325"/>
                  <a:gd name="connsiteX8" fmla="*/ 0 w 12753975"/>
                  <a:gd name="connsiteY8" fmla="*/ 179391 h 1076325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89773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26"/>
                  <a:gd name="connsiteX1" fmla="*/ 179391 w 12753975"/>
                  <a:gd name="connsiteY1" fmla="*/ 801 h 1077126"/>
                  <a:gd name="connsiteX2" fmla="*/ 12574584 w 12753975"/>
                  <a:gd name="connsiteY2" fmla="*/ 801 h 1077126"/>
                  <a:gd name="connsiteX3" fmla="*/ 12753975 w 12753975"/>
                  <a:gd name="connsiteY3" fmla="*/ 84942 h 1077126"/>
                  <a:gd name="connsiteX4" fmla="*/ 12753975 w 12753975"/>
                  <a:gd name="connsiteY4" fmla="*/ 954885 h 1077126"/>
                  <a:gd name="connsiteX5" fmla="*/ 12574584 w 12753975"/>
                  <a:gd name="connsiteY5" fmla="*/ 1077126 h 1077126"/>
                  <a:gd name="connsiteX6" fmla="*/ 179391 w 12753975"/>
                  <a:gd name="connsiteY6" fmla="*/ 1077126 h 1077126"/>
                  <a:gd name="connsiteX7" fmla="*/ 0 w 12753975"/>
                  <a:gd name="connsiteY7" fmla="*/ 897735 h 1077126"/>
                  <a:gd name="connsiteX8" fmla="*/ 0 w 12753975"/>
                  <a:gd name="connsiteY8" fmla="*/ 180192 h 1077126"/>
                  <a:gd name="connsiteX0" fmla="*/ 0 w 12753975"/>
                  <a:gd name="connsiteY0" fmla="*/ 18019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80192 h 1077178"/>
                  <a:gd name="connsiteX0" fmla="*/ 0 w 12753975"/>
                  <a:gd name="connsiteY0" fmla="*/ 123042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123042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53975 w 12753975"/>
                  <a:gd name="connsiteY4" fmla="*/ 954885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4467 h 1077178"/>
                  <a:gd name="connsiteX1" fmla="*/ 179391 w 12753975"/>
                  <a:gd name="connsiteY1" fmla="*/ 801 h 1077178"/>
                  <a:gd name="connsiteX2" fmla="*/ 12574584 w 12753975"/>
                  <a:gd name="connsiteY2" fmla="*/ 801 h 1077178"/>
                  <a:gd name="connsiteX3" fmla="*/ 12753975 w 12753975"/>
                  <a:gd name="connsiteY3" fmla="*/ 84942 h 1077178"/>
                  <a:gd name="connsiteX4" fmla="*/ 12744450 w 12753975"/>
                  <a:gd name="connsiteY4" fmla="*/ 983460 h 1077178"/>
                  <a:gd name="connsiteX5" fmla="*/ 12574584 w 12753975"/>
                  <a:gd name="connsiteY5" fmla="*/ 1077126 h 1077178"/>
                  <a:gd name="connsiteX6" fmla="*/ 179391 w 12753975"/>
                  <a:gd name="connsiteY6" fmla="*/ 1077126 h 1077178"/>
                  <a:gd name="connsiteX7" fmla="*/ 9525 w 12753975"/>
                  <a:gd name="connsiteY7" fmla="*/ 983460 h 1077178"/>
                  <a:gd name="connsiteX8" fmla="*/ 0 w 12753975"/>
                  <a:gd name="connsiteY8" fmla="*/ 94467 h 1077178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84194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470331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179391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179391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301365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76430"/>
                  <a:gd name="connsiteX1" fmla="*/ 514826 w 12753975"/>
                  <a:gd name="connsiteY1" fmla="*/ 53 h 1076430"/>
                  <a:gd name="connsiteX2" fmla="*/ 12340014 w 12753975"/>
                  <a:gd name="connsiteY2" fmla="*/ 4700 h 1076430"/>
                  <a:gd name="connsiteX3" fmla="*/ 12753975 w 12753975"/>
                  <a:gd name="connsiteY3" fmla="*/ 112072 h 1076430"/>
                  <a:gd name="connsiteX4" fmla="*/ 12744450 w 12753975"/>
                  <a:gd name="connsiteY4" fmla="*/ 982712 h 1076430"/>
                  <a:gd name="connsiteX5" fmla="*/ 12574584 w 12753975"/>
                  <a:gd name="connsiteY5" fmla="*/ 1076378 h 1076430"/>
                  <a:gd name="connsiteX6" fmla="*/ 423337 w 12753975"/>
                  <a:gd name="connsiteY6" fmla="*/ 1076378 h 1076430"/>
                  <a:gd name="connsiteX7" fmla="*/ 9525 w 12753975"/>
                  <a:gd name="connsiteY7" fmla="*/ 982712 h 1076430"/>
                  <a:gd name="connsiteX8" fmla="*/ 0 w 12753975"/>
                  <a:gd name="connsiteY8" fmla="*/ 93719 h 1076430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4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12072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0166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423337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6378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  <a:gd name="connsiteX0" fmla="*/ 0 w 12753975"/>
                  <a:gd name="connsiteY0" fmla="*/ 93719 h 1081821"/>
                  <a:gd name="connsiteX1" fmla="*/ 514826 w 12753975"/>
                  <a:gd name="connsiteY1" fmla="*/ 53 h 1081821"/>
                  <a:gd name="connsiteX2" fmla="*/ 12340017 w 12753975"/>
                  <a:gd name="connsiteY2" fmla="*/ 4700 h 1081821"/>
                  <a:gd name="connsiteX3" fmla="*/ 12753975 w 12753975"/>
                  <a:gd name="connsiteY3" fmla="*/ 107310 h 1081821"/>
                  <a:gd name="connsiteX4" fmla="*/ 12744450 w 12753975"/>
                  <a:gd name="connsiteY4" fmla="*/ 982712 h 1081821"/>
                  <a:gd name="connsiteX5" fmla="*/ 12239155 w 12753975"/>
                  <a:gd name="connsiteY5" fmla="*/ 1081821 h 1081821"/>
                  <a:gd name="connsiteX6" fmla="*/ 623453 w 12753975"/>
                  <a:gd name="connsiteY6" fmla="*/ 1073997 h 1081821"/>
                  <a:gd name="connsiteX7" fmla="*/ 9525 w 12753975"/>
                  <a:gd name="connsiteY7" fmla="*/ 982712 h 1081821"/>
                  <a:gd name="connsiteX8" fmla="*/ 0 w 12753975"/>
                  <a:gd name="connsiteY8" fmla="*/ 93719 h 108182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</a:cxnLst>
                <a:rect l="l" t="t" r="r" b="b"/>
                <a:pathLst>
                  <a:path w="12753975" h="1081821">
                    <a:moveTo>
                      <a:pt x="0" y="93719"/>
                    </a:moveTo>
                    <a:cubicBezTo>
                      <a:pt x="0" y="-5356"/>
                      <a:pt x="415751" y="53"/>
                      <a:pt x="514826" y="53"/>
                    </a:cubicBezTo>
                    <a:lnTo>
                      <a:pt x="12340017" y="4700"/>
                    </a:lnTo>
                    <a:cubicBezTo>
                      <a:pt x="12439092" y="4700"/>
                      <a:pt x="12753975" y="8235"/>
                      <a:pt x="12753975" y="107310"/>
                    </a:cubicBezTo>
                    <a:lnTo>
                      <a:pt x="12744450" y="982712"/>
                    </a:lnTo>
                    <a:cubicBezTo>
                      <a:pt x="12744450" y="1081787"/>
                      <a:pt x="12338230" y="1081821"/>
                      <a:pt x="12239155" y="1081821"/>
                    </a:cubicBezTo>
                    <a:lnTo>
                      <a:pt x="623453" y="1073997"/>
                    </a:lnTo>
                    <a:cubicBezTo>
                      <a:pt x="524378" y="1073997"/>
                      <a:pt x="9525" y="1081787"/>
                      <a:pt x="9525" y="982712"/>
                    </a:cubicBezTo>
                    <a:lnTo>
                      <a:pt x="0" y="93719"/>
                    </a:lnTo>
                    <a:close/>
                  </a:path>
                </a:pathLst>
              </a:custGeom>
              <a:solidFill>
                <a:sysClr val="window" lastClr="FFFFFF"/>
              </a:solidFill>
              <a:ln w="19050">
                <a:solidFill>
                  <a:srgbClr val="00447C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0"/>
              </a:effectLst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mc:AlternateContent xmlns:mc="http://schemas.openxmlformats.org/markup-compatibility/2006">
            <mc:Choice xmlns:cx1="http://schemas.microsoft.com/office/drawing/2015/9/8/chartex" Requires="cx1">
              <xdr:graphicFrame macro="">
                <xdr:nvGraphicFramePr>
                  <xdr:cNvPr id="29" name="Chart 28">
                    <a:extLst>
                      <a:ext uri="{FF2B5EF4-FFF2-40B4-BE49-F238E27FC236}">
                        <a16:creationId xmlns:a16="http://schemas.microsoft.com/office/drawing/2014/main" id="{A5F8998B-FF1B-4141-AFB5-9EF5ADC1C823}"/>
                      </a:ext>
                    </a:extLst>
                  </xdr:cNvPr>
                  <xdr:cNvGraphicFramePr/>
                </xdr:nvGraphicFramePr>
                <xdr:xfrm>
                  <a:off x="8267261" y="12214772"/>
                  <a:ext cx="5618882" cy="2887222"/>
                </xdr:xfrm>
                <a:graphic>
                  <a:graphicData uri="http://schemas.microsoft.com/office/drawing/2014/chartex">
                    <cx:chart xmlns:cx="http://schemas.microsoft.com/office/drawing/2014/chartex" xmlns:r="http://schemas.openxmlformats.org/officeDocument/2006/relationships" r:id="rId8"/>
                  </a:graphicData>
                </a:graphic>
              </xdr:graphicFrame>
            </mc:Choice>
            <mc:Fallback>
              <xdr:sp macro="" textlink="">
                <xdr:nvSpPr>
                  <xdr:cNvPr id="0" name=""/>
                  <xdr:cNvSpPr>
                    <a:spLocks noTextEdit="1"/>
                  </xdr:cNvSpPr>
                </xdr:nvSpPr>
                <xdr:spPr>
                  <a:xfrm>
                    <a:off x="8267261" y="12214772"/>
                    <a:ext cx="5618882" cy="2887222"/>
                  </a:xfrm>
                  <a:prstGeom prst="rect">
                    <a:avLst/>
                  </a:prstGeom>
                  <a:solidFill>
                    <a:prstClr val="white"/>
                  </a:solidFill>
                  <a:ln w="1">
                    <a:solidFill>
                      <a:prstClr val="green"/>
                    </a:solidFill>
                  </a:ln>
                </xdr:spPr>
                <xdr:txBody>
                  <a:bodyPr vertOverflow="clip" horzOverflow="clip"/>
                  <a:lstStyle/>
                  <a:p>
                    <a:r>
                      <a:rPr lang="en-US" sz="1100"/>
                      <a:t>This chart isn't available in your version of Excel.
Editing this shape or saving this workbook into a different file format will permanently break the chart.</a:t>
                    </a:r>
                  </a:p>
                </xdr:txBody>
              </xdr:sp>
            </mc:Fallback>
          </mc:AlternateContent>
        </xdr:grpSp>
        <xdr:grpSp>
          <xdr:nvGrpSpPr>
            <xdr:cNvPr id="164" name="Group 163">
              <a:extLst>
                <a:ext uri="{FF2B5EF4-FFF2-40B4-BE49-F238E27FC236}">
                  <a16:creationId xmlns:a16="http://schemas.microsoft.com/office/drawing/2014/main" id="{83C9D167-6E3B-6EE0-AFF7-D2BD2195B7C9}"/>
                </a:ext>
              </a:extLst>
            </xdr:cNvPr>
            <xdr:cNvGrpSpPr/>
          </xdr:nvGrpSpPr>
          <xdr:grpSpPr>
            <a:xfrm>
              <a:off x="239034" y="14662845"/>
              <a:ext cx="13938350" cy="8123554"/>
              <a:chOff x="239034" y="14662845"/>
              <a:chExt cx="13938350" cy="8123554"/>
            </a:xfrm>
          </xdr:grpSpPr>
          <xdr:grpSp>
            <xdr:nvGrpSpPr>
              <xdr:cNvPr id="163" name="Group 162">
                <a:extLst>
                  <a:ext uri="{FF2B5EF4-FFF2-40B4-BE49-F238E27FC236}">
                    <a16:creationId xmlns:a16="http://schemas.microsoft.com/office/drawing/2014/main" id="{F21CB5D3-7893-E6D5-E60A-9AEB836AC3E1}"/>
                  </a:ext>
                </a:extLst>
              </xdr:cNvPr>
              <xdr:cNvGrpSpPr/>
            </xdr:nvGrpSpPr>
            <xdr:grpSpPr>
              <a:xfrm>
                <a:off x="239034" y="14662845"/>
                <a:ext cx="13938350" cy="8123554"/>
                <a:chOff x="229509" y="14624745"/>
                <a:chExt cx="13938350" cy="8123554"/>
              </a:xfrm>
            </xdr:grpSpPr>
            <xdr:grpSp>
              <xdr:nvGrpSpPr>
                <xdr:cNvPr id="135" name="Group 134">
                  <a:extLst>
                    <a:ext uri="{FF2B5EF4-FFF2-40B4-BE49-F238E27FC236}">
                      <a16:creationId xmlns:a16="http://schemas.microsoft.com/office/drawing/2014/main" id="{AF4184BC-72CE-7EA0-87D7-C70568A67BD1}"/>
                    </a:ext>
                  </a:extLst>
                </xdr:cNvPr>
                <xdr:cNvGrpSpPr/>
              </xdr:nvGrpSpPr>
              <xdr:grpSpPr>
                <a:xfrm>
                  <a:off x="229509" y="14624745"/>
                  <a:ext cx="13938350" cy="8123554"/>
                  <a:chOff x="229509" y="14624745"/>
                  <a:chExt cx="13938350" cy="8123554"/>
                </a:xfrm>
              </xdr:grpSpPr>
              <xdr:grpSp>
                <xdr:nvGrpSpPr>
                  <xdr:cNvPr id="56" name="Group 55">
                    <a:extLst>
                      <a:ext uri="{FF2B5EF4-FFF2-40B4-BE49-F238E27FC236}">
                        <a16:creationId xmlns:a16="http://schemas.microsoft.com/office/drawing/2014/main" id="{866FCF8A-5A2B-AD17-EFD5-F7D35ED37E84}"/>
                      </a:ext>
                    </a:extLst>
                  </xdr:cNvPr>
                  <xdr:cNvGrpSpPr/>
                </xdr:nvGrpSpPr>
                <xdr:grpSpPr>
                  <a:xfrm>
                    <a:off x="229509" y="14624745"/>
                    <a:ext cx="13938350" cy="8123554"/>
                    <a:chOff x="229509" y="14596170"/>
                    <a:chExt cx="13938350" cy="8123554"/>
                  </a:xfrm>
                </xdr:grpSpPr>
                <xdr:sp macro="" textlink="">
                  <xdr:nvSpPr>
                    <xdr:cNvPr id="55" name="Rectangle: Rounded Corners 6">
                      <a:extLst>
                        <a:ext uri="{FF2B5EF4-FFF2-40B4-BE49-F238E27FC236}">
                          <a16:creationId xmlns:a16="http://schemas.microsoft.com/office/drawing/2014/main" id="{F31B34BC-7578-4E73-883E-96B1918906FE}"/>
                        </a:ext>
                      </a:extLst>
                    </xdr:cNvPr>
                    <xdr:cNvSpPr/>
                  </xdr:nvSpPr>
                  <xdr:spPr>
                    <a:xfrm>
                      <a:off x="229509" y="14596170"/>
                      <a:ext cx="13938350" cy="8123554"/>
                    </a:xfrm>
                    <a:custGeom>
                      <a:avLst/>
                      <a:gdLst>
                        <a:gd name="connsiteX0" fmla="*/ 0 w 12753975"/>
                        <a:gd name="connsiteY0" fmla="*/ 179391 h 1076325"/>
                        <a:gd name="connsiteX1" fmla="*/ 179391 w 12753975"/>
                        <a:gd name="connsiteY1" fmla="*/ 0 h 1076325"/>
                        <a:gd name="connsiteX2" fmla="*/ 12574584 w 12753975"/>
                        <a:gd name="connsiteY2" fmla="*/ 0 h 1076325"/>
                        <a:gd name="connsiteX3" fmla="*/ 12753975 w 12753975"/>
                        <a:gd name="connsiteY3" fmla="*/ 179391 h 1076325"/>
                        <a:gd name="connsiteX4" fmla="*/ 12753975 w 12753975"/>
                        <a:gd name="connsiteY4" fmla="*/ 896934 h 1076325"/>
                        <a:gd name="connsiteX5" fmla="*/ 12574584 w 12753975"/>
                        <a:gd name="connsiteY5" fmla="*/ 1076325 h 1076325"/>
                        <a:gd name="connsiteX6" fmla="*/ 179391 w 12753975"/>
                        <a:gd name="connsiteY6" fmla="*/ 1076325 h 1076325"/>
                        <a:gd name="connsiteX7" fmla="*/ 0 w 12753975"/>
                        <a:gd name="connsiteY7" fmla="*/ 896934 h 1076325"/>
                        <a:gd name="connsiteX8" fmla="*/ 0 w 12753975"/>
                        <a:gd name="connsiteY8" fmla="*/ 179391 h 1076325"/>
                        <a:gd name="connsiteX0" fmla="*/ 0 w 12753975"/>
                        <a:gd name="connsiteY0" fmla="*/ 180192 h 1077126"/>
                        <a:gd name="connsiteX1" fmla="*/ 179391 w 12753975"/>
                        <a:gd name="connsiteY1" fmla="*/ 801 h 1077126"/>
                        <a:gd name="connsiteX2" fmla="*/ 12574584 w 12753975"/>
                        <a:gd name="connsiteY2" fmla="*/ 801 h 1077126"/>
                        <a:gd name="connsiteX3" fmla="*/ 12753975 w 12753975"/>
                        <a:gd name="connsiteY3" fmla="*/ 84942 h 1077126"/>
                        <a:gd name="connsiteX4" fmla="*/ 12753975 w 12753975"/>
                        <a:gd name="connsiteY4" fmla="*/ 897735 h 1077126"/>
                        <a:gd name="connsiteX5" fmla="*/ 12574584 w 12753975"/>
                        <a:gd name="connsiteY5" fmla="*/ 1077126 h 1077126"/>
                        <a:gd name="connsiteX6" fmla="*/ 179391 w 12753975"/>
                        <a:gd name="connsiteY6" fmla="*/ 1077126 h 1077126"/>
                        <a:gd name="connsiteX7" fmla="*/ 0 w 12753975"/>
                        <a:gd name="connsiteY7" fmla="*/ 897735 h 1077126"/>
                        <a:gd name="connsiteX8" fmla="*/ 0 w 12753975"/>
                        <a:gd name="connsiteY8" fmla="*/ 180192 h 1077126"/>
                        <a:gd name="connsiteX0" fmla="*/ 0 w 12753975"/>
                        <a:gd name="connsiteY0" fmla="*/ 180192 h 1077126"/>
                        <a:gd name="connsiteX1" fmla="*/ 179391 w 12753975"/>
                        <a:gd name="connsiteY1" fmla="*/ 801 h 1077126"/>
                        <a:gd name="connsiteX2" fmla="*/ 12574584 w 12753975"/>
                        <a:gd name="connsiteY2" fmla="*/ 801 h 1077126"/>
                        <a:gd name="connsiteX3" fmla="*/ 12753975 w 12753975"/>
                        <a:gd name="connsiteY3" fmla="*/ 84942 h 1077126"/>
                        <a:gd name="connsiteX4" fmla="*/ 12753975 w 12753975"/>
                        <a:gd name="connsiteY4" fmla="*/ 954885 h 1077126"/>
                        <a:gd name="connsiteX5" fmla="*/ 12574584 w 12753975"/>
                        <a:gd name="connsiteY5" fmla="*/ 1077126 h 1077126"/>
                        <a:gd name="connsiteX6" fmla="*/ 179391 w 12753975"/>
                        <a:gd name="connsiteY6" fmla="*/ 1077126 h 1077126"/>
                        <a:gd name="connsiteX7" fmla="*/ 0 w 12753975"/>
                        <a:gd name="connsiteY7" fmla="*/ 897735 h 1077126"/>
                        <a:gd name="connsiteX8" fmla="*/ 0 w 12753975"/>
                        <a:gd name="connsiteY8" fmla="*/ 180192 h 1077126"/>
                        <a:gd name="connsiteX0" fmla="*/ 0 w 12753975"/>
                        <a:gd name="connsiteY0" fmla="*/ 180192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53975 w 12753975"/>
                        <a:gd name="connsiteY4" fmla="*/ 954885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180192 h 1077178"/>
                        <a:gd name="connsiteX0" fmla="*/ 0 w 12753975"/>
                        <a:gd name="connsiteY0" fmla="*/ 123042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53975 w 12753975"/>
                        <a:gd name="connsiteY4" fmla="*/ 954885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123042 h 1077178"/>
                        <a:gd name="connsiteX0" fmla="*/ 0 w 12753975"/>
                        <a:gd name="connsiteY0" fmla="*/ 94467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53975 w 12753975"/>
                        <a:gd name="connsiteY4" fmla="*/ 954885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94467 h 1077178"/>
                        <a:gd name="connsiteX0" fmla="*/ 0 w 12753975"/>
                        <a:gd name="connsiteY0" fmla="*/ 94467 h 1077178"/>
                        <a:gd name="connsiteX1" fmla="*/ 179391 w 12753975"/>
                        <a:gd name="connsiteY1" fmla="*/ 801 h 1077178"/>
                        <a:gd name="connsiteX2" fmla="*/ 12574584 w 12753975"/>
                        <a:gd name="connsiteY2" fmla="*/ 801 h 1077178"/>
                        <a:gd name="connsiteX3" fmla="*/ 12753975 w 12753975"/>
                        <a:gd name="connsiteY3" fmla="*/ 84942 h 1077178"/>
                        <a:gd name="connsiteX4" fmla="*/ 12744450 w 12753975"/>
                        <a:gd name="connsiteY4" fmla="*/ 983460 h 1077178"/>
                        <a:gd name="connsiteX5" fmla="*/ 12574584 w 12753975"/>
                        <a:gd name="connsiteY5" fmla="*/ 1077126 h 1077178"/>
                        <a:gd name="connsiteX6" fmla="*/ 179391 w 12753975"/>
                        <a:gd name="connsiteY6" fmla="*/ 1077126 h 1077178"/>
                        <a:gd name="connsiteX7" fmla="*/ 9525 w 12753975"/>
                        <a:gd name="connsiteY7" fmla="*/ 983460 h 1077178"/>
                        <a:gd name="connsiteX8" fmla="*/ 0 w 12753975"/>
                        <a:gd name="connsiteY8" fmla="*/ 94467 h 1077178"/>
                        <a:gd name="connsiteX0" fmla="*/ 0 w 12753975"/>
                        <a:gd name="connsiteY0" fmla="*/ 93719 h 1076430"/>
                        <a:gd name="connsiteX1" fmla="*/ 179391 w 12753975"/>
                        <a:gd name="connsiteY1" fmla="*/ 53 h 1076430"/>
                        <a:gd name="connsiteX2" fmla="*/ 12470331 w 12753975"/>
                        <a:gd name="connsiteY2" fmla="*/ 4700 h 1076430"/>
                        <a:gd name="connsiteX3" fmla="*/ 12753975 w 12753975"/>
                        <a:gd name="connsiteY3" fmla="*/ 84194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179391 w 12753975"/>
                        <a:gd name="connsiteY1" fmla="*/ 53 h 1076430"/>
                        <a:gd name="connsiteX2" fmla="*/ 12470331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179391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514826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179391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514826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301365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76430"/>
                        <a:gd name="connsiteX1" fmla="*/ 514826 w 12753975"/>
                        <a:gd name="connsiteY1" fmla="*/ 53 h 1076430"/>
                        <a:gd name="connsiteX2" fmla="*/ 12340014 w 12753975"/>
                        <a:gd name="connsiteY2" fmla="*/ 4700 h 1076430"/>
                        <a:gd name="connsiteX3" fmla="*/ 12753975 w 12753975"/>
                        <a:gd name="connsiteY3" fmla="*/ 112072 h 1076430"/>
                        <a:gd name="connsiteX4" fmla="*/ 12744450 w 12753975"/>
                        <a:gd name="connsiteY4" fmla="*/ 982712 h 1076430"/>
                        <a:gd name="connsiteX5" fmla="*/ 12574584 w 12753975"/>
                        <a:gd name="connsiteY5" fmla="*/ 1076378 h 1076430"/>
                        <a:gd name="connsiteX6" fmla="*/ 423337 w 12753975"/>
                        <a:gd name="connsiteY6" fmla="*/ 1076378 h 1076430"/>
                        <a:gd name="connsiteX7" fmla="*/ 9525 w 12753975"/>
                        <a:gd name="connsiteY7" fmla="*/ 982712 h 1076430"/>
                        <a:gd name="connsiteX8" fmla="*/ 0 w 12753975"/>
                        <a:gd name="connsiteY8" fmla="*/ 93719 h 1076430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4 w 12753975"/>
                        <a:gd name="connsiteY2" fmla="*/ 4700 h 1081821"/>
                        <a:gd name="connsiteX3" fmla="*/ 12753975 w 12753975"/>
                        <a:gd name="connsiteY3" fmla="*/ 112072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12072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0166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7310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423337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7310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623453 w 12753975"/>
                        <a:gd name="connsiteY6" fmla="*/ 1076378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  <a:gd name="connsiteX0" fmla="*/ 0 w 12753975"/>
                        <a:gd name="connsiteY0" fmla="*/ 93719 h 1081821"/>
                        <a:gd name="connsiteX1" fmla="*/ 514826 w 12753975"/>
                        <a:gd name="connsiteY1" fmla="*/ 53 h 1081821"/>
                        <a:gd name="connsiteX2" fmla="*/ 12340017 w 12753975"/>
                        <a:gd name="connsiteY2" fmla="*/ 4700 h 1081821"/>
                        <a:gd name="connsiteX3" fmla="*/ 12753975 w 12753975"/>
                        <a:gd name="connsiteY3" fmla="*/ 107310 h 1081821"/>
                        <a:gd name="connsiteX4" fmla="*/ 12744450 w 12753975"/>
                        <a:gd name="connsiteY4" fmla="*/ 982712 h 1081821"/>
                        <a:gd name="connsiteX5" fmla="*/ 12239155 w 12753975"/>
                        <a:gd name="connsiteY5" fmla="*/ 1081821 h 1081821"/>
                        <a:gd name="connsiteX6" fmla="*/ 623453 w 12753975"/>
                        <a:gd name="connsiteY6" fmla="*/ 1073997 h 1081821"/>
                        <a:gd name="connsiteX7" fmla="*/ 9525 w 12753975"/>
                        <a:gd name="connsiteY7" fmla="*/ 982712 h 1081821"/>
                        <a:gd name="connsiteX8" fmla="*/ 0 w 12753975"/>
                        <a:gd name="connsiteY8" fmla="*/ 93719 h 1081821"/>
                      </a:gdLst>
                      <a:ahLst/>
                      <a:cxnLst>
                        <a:cxn ang="0">
                          <a:pos x="connsiteX0" y="connsiteY0"/>
                        </a:cxn>
                        <a:cxn ang="0">
                          <a:pos x="connsiteX1" y="connsiteY1"/>
                        </a:cxn>
                        <a:cxn ang="0">
                          <a:pos x="connsiteX2" y="connsiteY2"/>
                        </a:cxn>
                        <a:cxn ang="0">
                          <a:pos x="connsiteX3" y="connsiteY3"/>
                        </a:cxn>
                        <a:cxn ang="0">
                          <a:pos x="connsiteX4" y="connsiteY4"/>
                        </a:cxn>
                        <a:cxn ang="0">
                          <a:pos x="connsiteX5" y="connsiteY5"/>
                        </a:cxn>
                        <a:cxn ang="0">
                          <a:pos x="connsiteX6" y="connsiteY6"/>
                        </a:cxn>
                        <a:cxn ang="0">
                          <a:pos x="connsiteX7" y="connsiteY7"/>
                        </a:cxn>
                        <a:cxn ang="0">
                          <a:pos x="connsiteX8" y="connsiteY8"/>
                        </a:cxn>
                      </a:cxnLst>
                      <a:rect l="l" t="t" r="r" b="b"/>
                      <a:pathLst>
                        <a:path w="12753975" h="1081821">
                          <a:moveTo>
                            <a:pt x="0" y="93719"/>
                          </a:moveTo>
                          <a:cubicBezTo>
                            <a:pt x="0" y="-5356"/>
                            <a:pt x="415751" y="53"/>
                            <a:pt x="514826" y="53"/>
                          </a:cubicBezTo>
                          <a:lnTo>
                            <a:pt x="12340017" y="4700"/>
                          </a:lnTo>
                          <a:cubicBezTo>
                            <a:pt x="12439092" y="4700"/>
                            <a:pt x="12753975" y="8235"/>
                            <a:pt x="12753975" y="107310"/>
                          </a:cubicBezTo>
                          <a:lnTo>
                            <a:pt x="12744450" y="982712"/>
                          </a:lnTo>
                          <a:cubicBezTo>
                            <a:pt x="12744450" y="1081787"/>
                            <a:pt x="12338230" y="1081821"/>
                            <a:pt x="12239155" y="1081821"/>
                          </a:cubicBezTo>
                          <a:lnTo>
                            <a:pt x="623453" y="1073997"/>
                          </a:lnTo>
                          <a:cubicBezTo>
                            <a:pt x="524378" y="1073997"/>
                            <a:pt x="9525" y="1081787"/>
                            <a:pt x="9525" y="982712"/>
                          </a:cubicBezTo>
                          <a:lnTo>
                            <a:pt x="0" y="93719"/>
                          </a:lnTo>
                          <a:close/>
                        </a:path>
                      </a:pathLst>
                    </a:custGeom>
                    <a:solidFill>
                      <a:srgbClr val="FFFFFF"/>
                    </a:solidFill>
                    <a:ln w="19050">
                      <a:solidFill>
                        <a:srgbClr val="00447C"/>
                      </a:solidFill>
                    </a:ln>
                    <a:effectLst>
                      <a:outerShdw blurRad="50800" dist="38100" dir="2700000" algn="tl" rotWithShape="0">
                        <a:prstClr val="black">
                          <a:alpha val="40000"/>
                        </a:prstClr>
                      </a:outerShdw>
                      <a:softEdge rad="0"/>
                    </a:effectLst>
                  </xdr:spPr>
                  <xdr:style>
                    <a:lnRef idx="2">
                      <a:schemeClr val="accent1">
                        <a:shade val="15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r>
                        <a:rPr lang="en-US" sz="1100"/>
                        <a:t>z</a:t>
                      </a:r>
                    </a:p>
                  </xdr:txBody>
                </xdr:sp>
                <mc:AlternateContent xmlns:mc="http://schemas.openxmlformats.org/markup-compatibility/2006">
                  <mc:Choice xmlns:cx4="http://schemas.microsoft.com/office/drawing/2016/5/10/chartex" Requires="cx4">
                    <xdr:graphicFrame macro="">
                      <xdr:nvGraphicFramePr>
                        <xdr:cNvPr id="54" name="Chart 53">
                          <a:extLst>
                            <a:ext uri="{FF2B5EF4-FFF2-40B4-BE49-F238E27FC236}">
                              <a16:creationId xmlns:a16="http://schemas.microsoft.com/office/drawing/2014/main" id="{CEFA86A1-0336-44D7-ACCB-EB95B38FEC5F}"/>
                            </a:ext>
                          </a:extLst>
                        </xdr:cNvPr>
                        <xdr:cNvGraphicFramePr/>
                      </xdr:nvGraphicFramePr>
                      <xdr:xfrm>
                        <a:off x="604970" y="14820273"/>
                        <a:ext cx="13420726" cy="7629526"/>
                      </xdr:xfrm>
                      <a:graphic>
                        <a:graphicData uri="http://schemas.microsoft.com/office/drawing/2014/chartex">
                          <cx:chart xmlns:cx="http://schemas.microsoft.com/office/drawing/2014/chartex" xmlns:r="http://schemas.openxmlformats.org/officeDocument/2006/relationships" r:id="rId9"/>
                        </a:graphicData>
                      </a:graphic>
                    </xdr:graphicFrame>
                  </mc:Choice>
                  <mc:Fallback>
                    <xdr:sp macro="" textlink="">
                      <xdr:nvSpPr>
                        <xdr:cNvPr id="0" name=""/>
                        <xdr:cNvSpPr>
                          <a:spLocks noTextEdit="1"/>
                        </xdr:cNvSpPr>
                      </xdr:nvSpPr>
                      <xdr:spPr>
                        <a:xfrm>
                          <a:off x="604970" y="14820273"/>
                          <a:ext cx="13420726" cy="7629526"/>
                        </a:xfrm>
                        <a:prstGeom prst="rect">
                          <a:avLst/>
                        </a:prstGeom>
                        <a:solidFill>
                          <a:prstClr val="white"/>
                        </a:solidFill>
                        <a:ln w="1">
                          <a:solidFill>
                            <a:prstClr val="green"/>
                          </a:solidFill>
                        </a:ln>
                      </xdr:spPr>
                      <xdr:txBody>
                        <a:bodyPr vertOverflow="clip" horzOverflow="clip"/>
                        <a:lstStyle/>
                        <a:p>
                          <a:r>
                            <a:rPr lang="en-US" sz="1100"/>
                            <a:t>This chart isn't available in your version of Excel.
Editing this shape or saving this workbook into a different file format will permanently break the chart.</a:t>
                          </a:r>
                        </a:p>
                      </xdr:txBody>
                    </xdr:sp>
                  </mc:Fallback>
                </mc:AlternateContent>
              </xdr:grpSp>
              <xdr:sp macro="" textlink="">
                <xdr:nvSpPr>
                  <xdr:cNvPr id="57" name="TextBox 56">
                    <a:extLst>
                      <a:ext uri="{FF2B5EF4-FFF2-40B4-BE49-F238E27FC236}">
                        <a16:creationId xmlns:a16="http://schemas.microsoft.com/office/drawing/2014/main" id="{488402B9-A523-2F86-8925-0D05FEED8EBD}"/>
                      </a:ext>
                    </a:extLst>
                  </xdr:cNvPr>
                  <xdr:cNvSpPr txBox="1"/>
                </xdr:nvSpPr>
                <xdr:spPr>
                  <a:xfrm>
                    <a:off x="3605346" y="16953873"/>
                    <a:ext cx="11334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UNITED STATES</a:t>
                    </a:r>
                    <a:r>
                      <a:rPr lang="en-US" b="1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(2,066,888.88)</a:t>
                    </a:r>
                    <a:r>
                      <a:rPr lang="en-US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endParaRPr lang="en-US" sz="1100">
                      <a:solidFill>
                        <a:schemeClr val="bg1"/>
                      </a:solidFill>
                    </a:endParaRPr>
                  </a:p>
                </xdr:txBody>
              </xdr:sp>
              <xdr:sp macro="" textlink="">
                <xdr:nvSpPr>
                  <xdr:cNvPr id="62" name="TextBox 61">
                    <a:extLst>
                      <a:ext uri="{FF2B5EF4-FFF2-40B4-BE49-F238E27FC236}">
                        <a16:creationId xmlns:a16="http://schemas.microsoft.com/office/drawing/2014/main" id="{862B465B-6AE9-4CAD-88AC-08E5816E46CA}"/>
                      </a:ext>
                    </a:extLst>
                  </xdr:cNvPr>
                  <xdr:cNvSpPr txBox="1"/>
                </xdr:nvSpPr>
                <xdr:spPr>
                  <a:xfrm>
                    <a:off x="3805371" y="16296648"/>
                    <a:ext cx="1104899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CANADA 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(370,420.83) </a:t>
                    </a:r>
                    <a:endParaRPr lang="en-US" sz="1100">
                      <a:solidFill>
                        <a:schemeClr val="bg1"/>
                      </a:solidFill>
                    </a:endParaRPr>
                  </a:p>
                </xdr:txBody>
              </xdr:sp>
              <xdr:sp macro="" textlink="">
                <xdr:nvSpPr>
                  <xdr:cNvPr id="76" name="TextBox 75">
                    <a:extLst>
                      <a:ext uri="{FF2B5EF4-FFF2-40B4-BE49-F238E27FC236}">
                        <a16:creationId xmlns:a16="http://schemas.microsoft.com/office/drawing/2014/main" id="{981ACC94-4D07-4750-986B-FB3C1708538A}"/>
                      </a:ext>
                    </a:extLst>
                  </xdr:cNvPr>
                  <xdr:cNvSpPr txBox="1"/>
                </xdr:nvSpPr>
                <xdr:spPr>
                  <a:xfrm>
                    <a:off x="10453821" y="17134848"/>
                    <a:ext cx="1104899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CHINA</a:t>
                    </a:r>
                    <a:r>
                      <a:rPr lang="en-US" b="1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bg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(48,382.61)</a:t>
                    </a:r>
                    <a:r>
                      <a:rPr lang="en-US">
                        <a:solidFill>
                          <a:schemeClr val="bg1"/>
                        </a:solidFill>
                        <a:effectLst/>
                      </a:rPr>
                      <a:t> </a:t>
                    </a:r>
                    <a:endParaRPr lang="en-US" sz="1100">
                      <a:solidFill>
                        <a:schemeClr val="bg1"/>
                      </a:solidFill>
                    </a:endParaRPr>
                  </a:p>
                </xdr:txBody>
              </xdr:sp>
              <xdr:sp macro="" textlink="">
                <xdr:nvSpPr>
                  <xdr:cNvPr id="86" name="TextBox 85">
                    <a:extLst>
                      <a:ext uri="{FF2B5EF4-FFF2-40B4-BE49-F238E27FC236}">
                        <a16:creationId xmlns:a16="http://schemas.microsoft.com/office/drawing/2014/main" id="{CA6F8C08-D701-4BFD-9E5A-949EB533A012}"/>
                      </a:ext>
                    </a:extLst>
                  </xdr:cNvPr>
                  <xdr:cNvSpPr txBox="1"/>
                </xdr:nvSpPr>
                <xdr:spPr>
                  <a:xfrm>
                    <a:off x="2100396" y="17372973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MEXICO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(56,054.11)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88" name="Straight Arrow Connector 87">
                    <a:extLst>
                      <a:ext uri="{FF2B5EF4-FFF2-40B4-BE49-F238E27FC236}">
                        <a16:creationId xmlns:a16="http://schemas.microsoft.com/office/drawing/2014/main" id="{AFCAAE09-F0F6-AC04-33E6-488FF82551A3}"/>
                      </a:ext>
                    </a:extLst>
                  </xdr:cNvPr>
                  <xdr:cNvCxnSpPr>
                    <a:stCxn id="86" idx="3"/>
                  </xdr:cNvCxnSpPr>
                </xdr:nvCxnSpPr>
                <xdr:spPr>
                  <a:xfrm>
                    <a:off x="3195770" y="17620621"/>
                    <a:ext cx="200026" cy="28575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94" name="TextBox 93">
                    <a:extLst>
                      <a:ext uri="{FF2B5EF4-FFF2-40B4-BE49-F238E27FC236}">
                        <a16:creationId xmlns:a16="http://schemas.microsoft.com/office/drawing/2014/main" id="{B160B215-01B7-4C92-A451-05D3C5379662}"/>
                      </a:ext>
                    </a:extLst>
                  </xdr:cNvPr>
                  <xdr:cNvSpPr txBox="1"/>
                </xdr:nvSpPr>
                <xdr:spPr>
                  <a:xfrm>
                    <a:off x="2852871" y="19897098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PANAMA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(138,217.41)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97" name="Straight Arrow Connector 96">
                    <a:extLst>
                      <a:ext uri="{FF2B5EF4-FFF2-40B4-BE49-F238E27FC236}">
                        <a16:creationId xmlns:a16="http://schemas.microsoft.com/office/drawing/2014/main" id="{D7758C2F-3B0C-638B-16B2-8A565DBA7F69}"/>
                      </a:ext>
                    </a:extLst>
                  </xdr:cNvPr>
                  <xdr:cNvCxnSpPr/>
                </xdr:nvCxnSpPr>
                <xdr:spPr>
                  <a:xfrm flipV="1">
                    <a:off x="3424372" y="18458823"/>
                    <a:ext cx="1228725" cy="1409700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101" name="TextBox 100">
                    <a:extLst>
                      <a:ext uri="{FF2B5EF4-FFF2-40B4-BE49-F238E27FC236}">
                        <a16:creationId xmlns:a16="http://schemas.microsoft.com/office/drawing/2014/main" id="{7EDC8631-7FDE-4FAB-B756-879D4C2EA436}"/>
                      </a:ext>
                    </a:extLst>
                  </xdr:cNvPr>
                  <xdr:cNvSpPr txBox="1"/>
                </xdr:nvSpPr>
                <xdr:spPr>
                  <a:xfrm>
                    <a:off x="1911346" y="18247501"/>
                    <a:ext cx="1114426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HONDURAS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(5,590,296.41)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104" name="Straight Arrow Connector 103">
                    <a:extLst>
                      <a:ext uri="{FF2B5EF4-FFF2-40B4-BE49-F238E27FC236}">
                        <a16:creationId xmlns:a16="http://schemas.microsoft.com/office/drawing/2014/main" id="{AA0B9D73-AFC2-9957-78AC-B396EF2CA748}"/>
                      </a:ext>
                    </a:extLst>
                  </xdr:cNvPr>
                  <xdr:cNvCxnSpPr>
                    <a:stCxn id="101" idx="3"/>
                  </xdr:cNvCxnSpPr>
                </xdr:nvCxnSpPr>
                <xdr:spPr>
                  <a:xfrm flipV="1">
                    <a:off x="3025771" y="18219089"/>
                    <a:ext cx="1282797" cy="276062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106" name="TextBox 105">
                    <a:extLst>
                      <a:ext uri="{FF2B5EF4-FFF2-40B4-BE49-F238E27FC236}">
                        <a16:creationId xmlns:a16="http://schemas.microsoft.com/office/drawing/2014/main" id="{86D2F97A-3F61-4E30-A641-18838BE5CDC5}"/>
                      </a:ext>
                    </a:extLst>
                  </xdr:cNvPr>
                  <xdr:cNvSpPr txBox="1"/>
                </xdr:nvSpPr>
                <xdr:spPr>
                  <a:xfrm>
                    <a:off x="6215196" y="16163297"/>
                    <a:ext cx="1295400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UNITED KINGDOM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(160,685.64)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108" name="Straight Arrow Connector 107">
                    <a:extLst>
                      <a:ext uri="{FF2B5EF4-FFF2-40B4-BE49-F238E27FC236}">
                        <a16:creationId xmlns:a16="http://schemas.microsoft.com/office/drawing/2014/main" id="{13F3F73E-67C8-EDA3-3BC5-5B8EF08044B0}"/>
                      </a:ext>
                    </a:extLst>
                  </xdr:cNvPr>
                  <xdr:cNvCxnSpPr/>
                </xdr:nvCxnSpPr>
                <xdr:spPr>
                  <a:xfrm>
                    <a:off x="7177222" y="16439523"/>
                    <a:ext cx="133350" cy="85725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112" name="TextBox 111">
                    <a:extLst>
                      <a:ext uri="{FF2B5EF4-FFF2-40B4-BE49-F238E27FC236}">
                        <a16:creationId xmlns:a16="http://schemas.microsoft.com/office/drawing/2014/main" id="{E01060B1-60E2-4D9D-A954-5BE1EFAF537B}"/>
                      </a:ext>
                    </a:extLst>
                  </xdr:cNvPr>
                  <xdr:cNvSpPr txBox="1"/>
                </xdr:nvSpPr>
                <xdr:spPr>
                  <a:xfrm>
                    <a:off x="9320346" y="18096871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INDIA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(185,687.49)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3" name="TextBox 112">
                    <a:extLst>
                      <a:ext uri="{FF2B5EF4-FFF2-40B4-BE49-F238E27FC236}">
                        <a16:creationId xmlns:a16="http://schemas.microsoft.com/office/drawing/2014/main" id="{D1FA6ED5-DCFF-406B-BE84-A1889E0479E9}"/>
                      </a:ext>
                    </a:extLst>
                  </xdr:cNvPr>
                  <xdr:cNvSpPr txBox="1"/>
                </xdr:nvSpPr>
                <xdr:spPr>
                  <a:xfrm>
                    <a:off x="9348921" y="18725522"/>
                    <a:ext cx="962025" cy="495300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KENYA</a:t>
                    </a:r>
                    <a:r>
                      <a:rPr lang="en-US">
                        <a:effectLst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(51,224.04)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4" name="TextBox 113">
                    <a:extLst>
                      <a:ext uri="{FF2B5EF4-FFF2-40B4-BE49-F238E27FC236}">
                        <a16:creationId xmlns:a16="http://schemas.microsoft.com/office/drawing/2014/main" id="{EA717648-CEF6-4545-9228-B663C0189419}"/>
                      </a:ext>
                    </a:extLst>
                  </xdr:cNvPr>
                  <xdr:cNvSpPr txBox="1"/>
                </xdr:nvSpPr>
                <xdr:spPr>
                  <a:xfrm>
                    <a:off x="5167445" y="17401546"/>
                    <a:ext cx="1504951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DOMINICAN REPUBLIC</a:t>
                    </a:r>
                    <a:r>
                      <a:rPr lang="en-US" b="1">
                        <a:effectLst/>
                      </a:rPr>
                      <a:t> </a:t>
                    </a:r>
                    <a:endParaRPr lang="en-US" sz="1100" b="1" i="0" u="none" strike="noStrike">
                      <a:solidFill>
                        <a:schemeClr val="dk1"/>
                      </a:solidFill>
                      <a:effectLst/>
                      <a:latin typeface="+mn-lt"/>
                      <a:ea typeface="+mn-ea"/>
                      <a:cs typeface="+mn-cs"/>
                    </a:endParaRP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(2,184,453.37)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5" name="TextBox 114">
                    <a:extLst>
                      <a:ext uri="{FF2B5EF4-FFF2-40B4-BE49-F238E27FC236}">
                        <a16:creationId xmlns:a16="http://schemas.microsoft.com/office/drawing/2014/main" id="{82FF2173-2FC9-47F5-9EBB-985773463A71}"/>
                      </a:ext>
                    </a:extLst>
                  </xdr:cNvPr>
                  <xdr:cNvSpPr txBox="1"/>
                </xdr:nvSpPr>
                <xdr:spPr>
                  <a:xfrm>
                    <a:off x="3824420" y="19239873"/>
                    <a:ext cx="1133475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COLOMBIA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(764,405.69)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6" name="TextBox 115">
                    <a:extLst>
                      <a:ext uri="{FF2B5EF4-FFF2-40B4-BE49-F238E27FC236}">
                        <a16:creationId xmlns:a16="http://schemas.microsoft.com/office/drawing/2014/main" id="{B6C87052-31DE-4958-BE77-0E102E4304D3}"/>
                      </a:ext>
                    </a:extLst>
                  </xdr:cNvPr>
                  <xdr:cNvSpPr txBox="1"/>
                </xdr:nvSpPr>
                <xdr:spPr>
                  <a:xfrm>
                    <a:off x="4100646" y="20068548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PERU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(12,578.03)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7" name="TextBox 116">
                    <a:extLst>
                      <a:ext uri="{FF2B5EF4-FFF2-40B4-BE49-F238E27FC236}">
                        <a16:creationId xmlns:a16="http://schemas.microsoft.com/office/drawing/2014/main" id="{657F0532-E9F5-4B92-A6AE-F53AC33BD1E1}"/>
                      </a:ext>
                    </a:extLst>
                  </xdr:cNvPr>
                  <xdr:cNvSpPr txBox="1"/>
                </xdr:nvSpPr>
                <xdr:spPr>
                  <a:xfrm>
                    <a:off x="5291271" y="17839696"/>
                    <a:ext cx="1228725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JAMAICA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(48,689,165.88)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18" name="TextBox 117">
                    <a:extLst>
                      <a:ext uri="{FF2B5EF4-FFF2-40B4-BE49-F238E27FC236}">
                        <a16:creationId xmlns:a16="http://schemas.microsoft.com/office/drawing/2014/main" id="{FEFC63EE-0444-4C39-BA4F-BED208A38BAD}"/>
                      </a:ext>
                    </a:extLst>
                  </xdr:cNvPr>
                  <xdr:cNvSpPr txBox="1"/>
                </xdr:nvSpPr>
                <xdr:spPr>
                  <a:xfrm>
                    <a:off x="2109921" y="18687423"/>
                    <a:ext cx="111442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NICARAGUA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(2,173,472.88)</a:t>
                    </a:r>
                    <a:r>
                      <a:rPr lang="en-US">
                        <a:effectLst/>
                      </a:rPr>
                      <a:t> 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0" name="TextBox 119">
                    <a:extLst>
                      <a:ext uri="{FF2B5EF4-FFF2-40B4-BE49-F238E27FC236}">
                        <a16:creationId xmlns:a16="http://schemas.microsoft.com/office/drawing/2014/main" id="{51B7981E-981A-462E-835A-B7774C54966E}"/>
                      </a:ext>
                    </a:extLst>
                  </xdr:cNvPr>
                  <xdr:cNvSpPr txBox="1"/>
                </xdr:nvSpPr>
                <xdr:spPr>
                  <a:xfrm>
                    <a:off x="2424246" y="19411321"/>
                    <a:ext cx="126682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COSTA RICA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(229,026.86)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1" name="TextBox 120">
                    <a:extLst>
                      <a:ext uri="{FF2B5EF4-FFF2-40B4-BE49-F238E27FC236}">
                        <a16:creationId xmlns:a16="http://schemas.microsoft.com/office/drawing/2014/main" id="{D46A7B00-CB07-4CD2-B4FC-F1DB1F8DDC21}"/>
                      </a:ext>
                    </a:extLst>
                  </xdr:cNvPr>
                  <xdr:cNvSpPr txBox="1"/>
                </xdr:nvSpPr>
                <xdr:spPr>
                  <a:xfrm>
                    <a:off x="8663121" y="19897098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ZIMBABWE</a:t>
                    </a:r>
                    <a:r>
                      <a:rPr lang="en-US">
                        <a:effectLst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(388,235.74)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2" name="TextBox 121">
                    <a:extLst>
                      <a:ext uri="{FF2B5EF4-FFF2-40B4-BE49-F238E27FC236}">
                        <a16:creationId xmlns:a16="http://schemas.microsoft.com/office/drawing/2014/main" id="{8CDD2C54-9FBA-4275-999F-B76C2F2202D2}"/>
                      </a:ext>
                    </a:extLst>
                  </xdr:cNvPr>
                  <xdr:cNvSpPr txBox="1"/>
                </xdr:nvSpPr>
                <xdr:spPr>
                  <a:xfrm>
                    <a:off x="11939721" y="17677772"/>
                    <a:ext cx="1295400" cy="495300"/>
                  </a:xfrm>
                  <a:prstGeom prst="rect">
                    <a:avLst/>
                  </a:prstGeom>
                  <a:solidFill>
                    <a:schemeClr val="lt1"/>
                  </a:solidFill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PHILIPPINES</a:t>
                    </a:r>
                    <a:r>
                      <a:rPr lang="en-US" b="1">
                        <a:effectLst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</a:t>
                    </a:r>
                    <a:r>
                      <a:rPr lang="en-US" sz="1100" b="0" i="0" u="none" strike="noStrike" baseline="0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(11,826,014.93)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sp macro="" textlink="">
                <xdr:nvSpPr>
                  <xdr:cNvPr id="123" name="TextBox 122">
                    <a:extLst>
                      <a:ext uri="{FF2B5EF4-FFF2-40B4-BE49-F238E27FC236}">
                        <a16:creationId xmlns:a16="http://schemas.microsoft.com/office/drawing/2014/main" id="{521731FA-D141-4BA9-9430-EA8B609F2AC3}"/>
                      </a:ext>
                    </a:extLst>
                  </xdr:cNvPr>
                  <xdr:cNvSpPr txBox="1"/>
                </xdr:nvSpPr>
                <xdr:spPr>
                  <a:xfrm>
                    <a:off x="5691261" y="18991263"/>
                    <a:ext cx="1095374" cy="49530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GUYANA</a:t>
                    </a:r>
                    <a:r>
                      <a:rPr lang="en-US" b="1">
                        <a:effectLst/>
                      </a:rPr>
                      <a:t> </a:t>
                    </a:r>
                    <a:r>
                      <a:rPr lang="en-US" sz="1100" b="1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 </a:t>
                    </a:r>
                  </a:p>
                  <a:p>
                    <a:r>
                      <a:rPr lang="en-US" sz="1100" b="0" i="0" u="none" strike="noStrike">
                        <a:solidFill>
                          <a:schemeClr val="dk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a:t>$ (357,000.87)</a:t>
                    </a:r>
                    <a:r>
                      <a:rPr lang="en-US">
                        <a:effectLst/>
                      </a:rPr>
                      <a:t> </a:t>
                    </a:r>
                    <a:endParaRPr lang="en-US" sz="1100"/>
                  </a:p>
                </xdr:txBody>
              </xdr:sp>
              <xdr:cxnSp macro="">
                <xdr:nvCxnSpPr>
                  <xdr:cNvPr id="124" name="Straight Arrow Connector 123">
                    <a:extLst>
                      <a:ext uri="{FF2B5EF4-FFF2-40B4-BE49-F238E27FC236}">
                        <a16:creationId xmlns:a16="http://schemas.microsoft.com/office/drawing/2014/main" id="{370DBC4F-3DFD-43E2-8365-07854DBB10CC}"/>
                      </a:ext>
                    </a:extLst>
                  </xdr:cNvPr>
                  <xdr:cNvCxnSpPr>
                    <a:stCxn id="112" idx="0"/>
                  </xdr:cNvCxnSpPr>
                </xdr:nvCxnSpPr>
                <xdr:spPr>
                  <a:xfrm flipV="1">
                    <a:off x="9868033" y="17982573"/>
                    <a:ext cx="119063" cy="114300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25" name="Straight Arrow Connector 124">
                    <a:extLst>
                      <a:ext uri="{FF2B5EF4-FFF2-40B4-BE49-F238E27FC236}">
                        <a16:creationId xmlns:a16="http://schemas.microsoft.com/office/drawing/2014/main" id="{84D8D484-A470-4BB9-81E9-BD64FBA04EEA}"/>
                      </a:ext>
                    </a:extLst>
                  </xdr:cNvPr>
                  <xdr:cNvCxnSpPr/>
                </xdr:nvCxnSpPr>
                <xdr:spPr>
                  <a:xfrm flipH="1" flipV="1">
                    <a:off x="9053647" y="18868397"/>
                    <a:ext cx="304800" cy="85725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29" name="Straight Arrow Connector 128">
                    <a:extLst>
                      <a:ext uri="{FF2B5EF4-FFF2-40B4-BE49-F238E27FC236}">
                        <a16:creationId xmlns:a16="http://schemas.microsoft.com/office/drawing/2014/main" id="{1D818CFC-3422-48CB-BD9D-FCF498CCB5F3}"/>
                      </a:ext>
                    </a:extLst>
                  </xdr:cNvPr>
                  <xdr:cNvCxnSpPr/>
                </xdr:nvCxnSpPr>
                <xdr:spPr>
                  <a:xfrm flipH="1" flipV="1">
                    <a:off x="8634547" y="19687546"/>
                    <a:ext cx="200025" cy="180975"/>
                  </a:xfrm>
                  <a:prstGeom prst="straightConnector1">
                    <a:avLst/>
                  </a:prstGeom>
                  <a:ln>
                    <a:solidFill>
                      <a:schemeClr val="tx2"/>
                    </a:solidFill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31" name="Straight Arrow Connector 130">
                    <a:extLst>
                      <a:ext uri="{FF2B5EF4-FFF2-40B4-BE49-F238E27FC236}">
                        <a16:creationId xmlns:a16="http://schemas.microsoft.com/office/drawing/2014/main" id="{3122BBC2-7962-410D-BEFB-3319213E09B4}"/>
                      </a:ext>
                    </a:extLst>
                  </xdr:cNvPr>
                  <xdr:cNvCxnSpPr/>
                </xdr:nvCxnSpPr>
                <xdr:spPr>
                  <a:xfrm flipH="1">
                    <a:off x="12101648" y="18182598"/>
                    <a:ext cx="76200" cy="133350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32" name="Straight Arrow Connector 131">
                    <a:extLst>
                      <a:ext uri="{FF2B5EF4-FFF2-40B4-BE49-F238E27FC236}">
                        <a16:creationId xmlns:a16="http://schemas.microsoft.com/office/drawing/2014/main" id="{A3E2A01D-9A3A-41C7-9F04-8DA6096D1D9F}"/>
                      </a:ext>
                    </a:extLst>
                  </xdr:cNvPr>
                  <xdr:cNvCxnSpPr>
                    <a:stCxn id="123" idx="1"/>
                  </xdr:cNvCxnSpPr>
                </xdr:nvCxnSpPr>
                <xdr:spPr>
                  <a:xfrm flipH="1" flipV="1">
                    <a:off x="5467174" y="18781834"/>
                    <a:ext cx="224087" cy="457079"/>
                  </a:xfrm>
                  <a:prstGeom prst="straightConnector1">
                    <a:avLst/>
                  </a:prstGeom>
                  <a:ln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cxnSp macro="">
              <xdr:nvCxnSpPr>
                <xdr:cNvPr id="138" name="Straight Arrow Connector 137">
                  <a:extLst>
                    <a:ext uri="{FF2B5EF4-FFF2-40B4-BE49-F238E27FC236}">
                      <a16:creationId xmlns:a16="http://schemas.microsoft.com/office/drawing/2014/main" id="{6A1B9B28-D5A7-4DF4-9145-A6CAAD3D97B7}"/>
                    </a:ext>
                  </a:extLst>
                </xdr:cNvPr>
                <xdr:cNvCxnSpPr>
                  <a:stCxn id="116" idx="0"/>
                </xdr:cNvCxnSpPr>
              </xdr:nvCxnSpPr>
              <xdr:spPr>
                <a:xfrm flipV="1">
                  <a:off x="4648333" y="19439898"/>
                  <a:ext cx="195263" cy="628650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39" name="Straight Arrow Connector 138">
                  <a:extLst>
                    <a:ext uri="{FF2B5EF4-FFF2-40B4-BE49-F238E27FC236}">
                      <a16:creationId xmlns:a16="http://schemas.microsoft.com/office/drawing/2014/main" id="{34B46AD5-FD01-47C9-9B51-E0B0DCBE3462}"/>
                    </a:ext>
                  </a:extLst>
                </xdr:cNvPr>
                <xdr:cNvCxnSpPr>
                  <a:stCxn id="120" idx="0"/>
                </xdr:cNvCxnSpPr>
              </xdr:nvCxnSpPr>
              <xdr:spPr>
                <a:xfrm flipV="1">
                  <a:off x="3057658" y="18420723"/>
                  <a:ext cx="1404938" cy="990600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40" name="Straight Arrow Connector 139">
                  <a:extLst>
                    <a:ext uri="{FF2B5EF4-FFF2-40B4-BE49-F238E27FC236}">
                      <a16:creationId xmlns:a16="http://schemas.microsoft.com/office/drawing/2014/main" id="{5C1B5452-7AD3-47AF-887F-D25616D6B10A}"/>
                    </a:ext>
                  </a:extLst>
                </xdr:cNvPr>
                <xdr:cNvCxnSpPr>
                  <a:stCxn id="118" idx="3"/>
                </xdr:cNvCxnSpPr>
              </xdr:nvCxnSpPr>
              <xdr:spPr>
                <a:xfrm flipV="1">
                  <a:off x="3224347" y="18296896"/>
                  <a:ext cx="1190626" cy="638175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50" name="Straight Arrow Connector 149">
                  <a:extLst>
                    <a:ext uri="{FF2B5EF4-FFF2-40B4-BE49-F238E27FC236}">
                      <a16:creationId xmlns:a16="http://schemas.microsoft.com/office/drawing/2014/main" id="{D3717386-BAAD-4DA9-A9D3-EF05D3D37916}"/>
                    </a:ext>
                  </a:extLst>
                </xdr:cNvPr>
                <xdr:cNvCxnSpPr>
                  <a:stCxn id="115" idx="0"/>
                </xdr:cNvCxnSpPr>
              </xdr:nvCxnSpPr>
              <xdr:spPr>
                <a:xfrm flipV="1">
                  <a:off x="4391158" y="18763623"/>
                  <a:ext cx="309563" cy="476250"/>
                </a:xfrm>
                <a:prstGeom prst="straightConnector1">
                  <a:avLst/>
                </a:prstGeom>
                <a:ln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59" name="Straight Arrow Connector 158">
                  <a:extLst>
                    <a:ext uri="{FF2B5EF4-FFF2-40B4-BE49-F238E27FC236}">
                      <a16:creationId xmlns:a16="http://schemas.microsoft.com/office/drawing/2014/main" id="{AD9D8939-B37B-4066-ADC0-AB24FE1188A0}"/>
                    </a:ext>
                  </a:extLst>
                </xdr:cNvPr>
                <xdr:cNvCxnSpPr/>
              </xdr:nvCxnSpPr>
              <xdr:spPr>
                <a:xfrm flipH="1">
                  <a:off x="5081722" y="17782546"/>
                  <a:ext cx="171450" cy="152401"/>
                </a:xfrm>
                <a:prstGeom prst="straightConnector1">
                  <a:avLst/>
                </a:prstGeom>
                <a:ln>
                  <a:solidFill>
                    <a:schemeClr val="tx2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161" name="Straight Arrow Connector 160">
                  <a:extLst>
                    <a:ext uri="{FF2B5EF4-FFF2-40B4-BE49-F238E27FC236}">
                      <a16:creationId xmlns:a16="http://schemas.microsoft.com/office/drawing/2014/main" id="{31A480C0-6720-4B61-A306-0BED9D313AA8}"/>
                    </a:ext>
                  </a:extLst>
                </xdr:cNvPr>
                <xdr:cNvCxnSpPr/>
              </xdr:nvCxnSpPr>
              <xdr:spPr>
                <a:xfrm flipH="1" flipV="1">
                  <a:off x="4795971" y="18049248"/>
                  <a:ext cx="457200" cy="76200"/>
                </a:xfrm>
                <a:prstGeom prst="straightConnector1">
                  <a:avLst/>
                </a:prstGeom>
                <a:ln>
                  <a:solidFill>
                    <a:schemeClr val="tx2"/>
                  </a:solidFill>
                  <a:tailEnd type="triangle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</xdr:grpSp>
          <xdr:sp macro="" textlink="">
            <xdr:nvSpPr>
              <xdr:cNvPr id="136" name="TextBox 135">
                <a:extLst>
                  <a:ext uri="{FF2B5EF4-FFF2-40B4-BE49-F238E27FC236}">
                    <a16:creationId xmlns:a16="http://schemas.microsoft.com/office/drawing/2014/main" id="{C9B98652-E0D4-4428-ADF4-0C06C898C19D}"/>
                  </a:ext>
                </a:extLst>
              </xdr:cNvPr>
              <xdr:cNvSpPr txBox="1"/>
            </xdr:nvSpPr>
            <xdr:spPr>
              <a:xfrm>
                <a:off x="4160038" y="14848848"/>
                <a:ext cx="6558263" cy="43815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ctr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n-US" sz="2400" b="1" i="0" baseline="0">
                    <a:solidFill>
                      <a:srgbClr val="00447C"/>
                    </a:solidFill>
                    <a:effectLst/>
                    <a:latin typeface="Verdana" panose="020B0604030504040204" pitchFamily="34" charset="0"/>
                    <a:ea typeface="Verdana" panose="020B0604030504040204" pitchFamily="34" charset="0"/>
                    <a:cs typeface="+mn-cs"/>
                  </a:rPr>
                  <a:t>NET MSB REMITTANCES BY COUNTRY</a:t>
                </a:r>
                <a:endParaRPr lang="en-US" sz="2400" b="1">
                  <a:solidFill>
                    <a:srgbClr val="00447C"/>
                  </a:solidFill>
                  <a:effectLst/>
                  <a:latin typeface="Verdana" panose="020B0604030504040204" pitchFamily="34" charset="0"/>
                  <a:ea typeface="Verdana" panose="020B0604030504040204" pitchFamily="34" charset="0"/>
                </a:endParaRPr>
              </a:p>
            </xdr:txBody>
          </xdr:sp>
        </xdr:grpSp>
      </xdr:grpSp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7ED49E88-45AA-4A23-8864-8178E507A35E}"/>
              </a:ext>
            </a:extLst>
          </xdr:cNvPr>
          <xdr:cNvSpPr txBox="1"/>
        </xdr:nvSpPr>
        <xdr:spPr>
          <a:xfrm>
            <a:off x="10486293" y="17906999"/>
            <a:ext cx="1111389" cy="4931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NEPAL </a:t>
            </a:r>
          </a:p>
          <a:p>
            <a:r>
              <a:rPr lang="en-US" sz="1100" b="0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$ (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422,088.70</a:t>
            </a:r>
            <a:r>
              <a:rPr lang="en-US">
                <a:effectLst/>
              </a:rPr>
              <a:t> </a:t>
            </a:r>
            <a:r>
              <a:rPr lang="en-US" sz="1100" b="0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)</a:t>
            </a:r>
            <a:r>
              <a:rPr lang="en-US">
                <a:solidFill>
                  <a:sysClr val="windowText" lastClr="000000"/>
                </a:solidFill>
                <a:effectLst/>
              </a:rPr>
              <a:t> </a:t>
            </a:r>
            <a:endParaRPr lang="en-US" sz="1100">
              <a:solidFill>
                <a:sysClr val="windowText" lastClr="000000"/>
              </a:solidFill>
            </a:endParaRPr>
          </a:p>
        </xdr:txBody>
      </xdr:sp>
      <xdr:cxnSp macro="">
        <xdr:nvCxnSpPr>
          <xdr:cNvPr id="27" name="Straight Arrow Connector 26">
            <a:extLst>
              <a:ext uri="{FF2B5EF4-FFF2-40B4-BE49-F238E27FC236}">
                <a16:creationId xmlns:a16="http://schemas.microsoft.com/office/drawing/2014/main" id="{56E4B2D1-B754-4B2A-B7FE-F2A519A410E7}"/>
              </a:ext>
            </a:extLst>
          </xdr:cNvPr>
          <xdr:cNvCxnSpPr/>
        </xdr:nvCxnSpPr>
        <xdr:spPr>
          <a:xfrm flipH="1" flipV="1">
            <a:off x="10555941" y="17626853"/>
            <a:ext cx="291353" cy="313765"/>
          </a:xfrm>
          <a:prstGeom prst="straightConnector1">
            <a:avLst/>
          </a:prstGeom>
          <a:ln>
            <a:solidFill>
              <a:schemeClr val="tx2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1" name="TextBox 70">
            <a:extLst>
              <a:ext uri="{FF2B5EF4-FFF2-40B4-BE49-F238E27FC236}">
                <a16:creationId xmlns:a16="http://schemas.microsoft.com/office/drawing/2014/main" id="{74F45F2E-A56C-4800-A4EE-2AEF849A8F9A}"/>
              </a:ext>
            </a:extLst>
          </xdr:cNvPr>
          <xdr:cNvSpPr txBox="1"/>
        </xdr:nvSpPr>
        <xdr:spPr>
          <a:xfrm>
            <a:off x="2025853" y="17649264"/>
            <a:ext cx="1055765" cy="4931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BELIZE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$ (123148.92)</a:t>
            </a:r>
            <a:r>
              <a:rPr lang="en-US">
                <a:effectLst/>
              </a:rPr>
              <a:t> </a:t>
            </a:r>
            <a:endParaRPr lang="en-US" sz="1100"/>
          </a:p>
        </xdr:txBody>
      </xdr:sp>
      <xdr:cxnSp macro="">
        <xdr:nvCxnSpPr>
          <xdr:cNvPr id="72" name="Straight Arrow Connector 71">
            <a:extLst>
              <a:ext uri="{FF2B5EF4-FFF2-40B4-BE49-F238E27FC236}">
                <a16:creationId xmlns:a16="http://schemas.microsoft.com/office/drawing/2014/main" id="{445BAA63-7105-4FEF-BBB0-0C81BC1C236C}"/>
              </a:ext>
            </a:extLst>
          </xdr:cNvPr>
          <xdr:cNvCxnSpPr>
            <a:stCxn id="71" idx="3"/>
          </xdr:cNvCxnSpPr>
        </xdr:nvCxnSpPr>
        <xdr:spPr>
          <a:xfrm>
            <a:off x="3081618" y="17895836"/>
            <a:ext cx="1109382" cy="44782"/>
          </a:xfrm>
          <a:prstGeom prst="straightConnector1">
            <a:avLst/>
          </a:prstGeom>
          <a:ln>
            <a:solidFill>
              <a:schemeClr val="tx2">
                <a:lumMod val="60000"/>
                <a:lumOff val="40000"/>
              </a:schemeClr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7" name="TextBox 76">
            <a:extLst>
              <a:ext uri="{FF2B5EF4-FFF2-40B4-BE49-F238E27FC236}">
                <a16:creationId xmlns:a16="http://schemas.microsoft.com/office/drawing/2014/main" id="{3FB4C030-FDE9-46D9-8E8B-2FB8A07E6A0E}"/>
              </a:ext>
            </a:extLst>
          </xdr:cNvPr>
          <xdr:cNvSpPr txBox="1"/>
        </xdr:nvSpPr>
        <xdr:spPr>
          <a:xfrm>
            <a:off x="5678971" y="18142324"/>
            <a:ext cx="1660882" cy="4931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TRINIDAD &amp; TOBAGO</a:t>
            </a:r>
          </a:p>
          <a:p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$ (110,657.70</a:t>
            </a:r>
            <a:r>
              <a:rPr lang="en-US">
                <a:effectLst/>
              </a:rPr>
              <a:t> </a:t>
            </a:r>
            <a:r>
              <a:rPr lang="en-US" sz="1100" b="0" i="0" u="none" strike="noStrike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)</a:t>
            </a:r>
            <a:r>
              <a:rPr lang="en-US">
                <a:effectLst/>
              </a:rPr>
              <a:t> </a:t>
            </a:r>
            <a:endParaRPr lang="en-US" sz="1100"/>
          </a:p>
        </xdr:txBody>
      </xdr:sp>
      <xdr:cxnSp macro="">
        <xdr:nvCxnSpPr>
          <xdr:cNvPr id="78" name="Straight Arrow Connector 77">
            <a:extLst>
              <a:ext uri="{FF2B5EF4-FFF2-40B4-BE49-F238E27FC236}">
                <a16:creationId xmlns:a16="http://schemas.microsoft.com/office/drawing/2014/main" id="{CC8CB889-7741-4D84-A4F3-3C2B2C20DC67}"/>
              </a:ext>
            </a:extLst>
          </xdr:cNvPr>
          <xdr:cNvCxnSpPr/>
        </xdr:nvCxnSpPr>
        <xdr:spPr>
          <a:xfrm flipH="1" flipV="1">
            <a:off x="5275558" y="18220764"/>
            <a:ext cx="383413" cy="123265"/>
          </a:xfrm>
          <a:prstGeom prst="straightConnector1">
            <a:avLst/>
          </a:prstGeom>
          <a:ln>
            <a:solidFill>
              <a:schemeClr val="tx2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9</xdr:col>
      <xdr:colOff>232920</xdr:colOff>
      <xdr:row>8</xdr:row>
      <xdr:rowOff>101651</xdr:rowOff>
    </xdr:from>
    <xdr:to>
      <xdr:col>13</xdr:col>
      <xdr:colOff>809624</xdr:colOff>
      <xdr:row>13</xdr:row>
      <xdr:rowOff>100127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54B48897-771E-ADF8-5789-C0F32F24C22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353108" y="1625651"/>
          <a:ext cx="4577204" cy="9509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19051</xdr:colOff>
      <xdr:row>1</xdr:row>
      <xdr:rowOff>9525</xdr:rowOff>
    </xdr:from>
    <xdr:to>
      <xdr:col>3</xdr:col>
      <xdr:colOff>219076</xdr:colOff>
      <xdr:row>4</xdr:row>
      <xdr:rowOff>121668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CD5B61-03F6-4974-B686-BA1E9E735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6" y="66675"/>
          <a:ext cx="895350" cy="645543"/>
        </a:xfrm>
        <a:prstGeom prst="rect">
          <a:avLst/>
        </a:prstGeom>
      </xdr:spPr>
    </xdr:pic>
    <xdr:clientData/>
  </xdr:twoCellAnchor>
  <xdr:twoCellAnchor>
    <xdr:from>
      <xdr:col>1</xdr:col>
      <xdr:colOff>19051</xdr:colOff>
      <xdr:row>55</xdr:row>
      <xdr:rowOff>180975</xdr:rowOff>
    </xdr:from>
    <xdr:to>
      <xdr:col>3</xdr:col>
      <xdr:colOff>219076</xdr:colOff>
      <xdr:row>59</xdr:row>
      <xdr:rowOff>45468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73CFAC-280B-4070-83F0-2FBD006C7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6" y="9591675"/>
          <a:ext cx="895350" cy="645543"/>
        </a:xfrm>
        <a:prstGeom prst="rect">
          <a:avLst/>
        </a:prstGeom>
      </xdr:spPr>
    </xdr:pic>
    <xdr:clientData/>
  </xdr:twoCellAnchor>
  <xdr:twoCellAnchor>
    <xdr:from>
      <xdr:col>0</xdr:col>
      <xdr:colOff>152401</xdr:colOff>
      <xdr:row>98</xdr:row>
      <xdr:rowOff>9525</xdr:rowOff>
    </xdr:from>
    <xdr:to>
      <xdr:col>3</xdr:col>
      <xdr:colOff>190501</xdr:colOff>
      <xdr:row>100</xdr:row>
      <xdr:rowOff>197868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6952631-0B78-4730-B8B8-6B0BD0A37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1" y="17992725"/>
          <a:ext cx="895350" cy="6455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33130</xdr:colOff>
      <xdr:row>1</xdr:row>
      <xdr:rowOff>128584</xdr:rowOff>
    </xdr:from>
    <xdr:to>
      <xdr:col>5</xdr:col>
      <xdr:colOff>0</xdr:colOff>
      <xdr:row>11</xdr:row>
      <xdr:rowOff>179318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4" r="1624"/>
        <a:stretch/>
      </xdr:blipFill>
      <xdr:spPr>
        <a:xfrm>
          <a:off x="147430" y="319084"/>
          <a:ext cx="1576595" cy="1603309"/>
        </a:xfrm>
        <a:prstGeom prst="ellipse">
          <a:avLst/>
        </a:prstGeom>
      </xdr:spPr>
    </xdr:pic>
    <xdr:clientData/>
  </xdr:twoCellAnchor>
  <xdr:twoCellAnchor>
    <xdr:from>
      <xdr:col>6</xdr:col>
      <xdr:colOff>61145</xdr:colOff>
      <xdr:row>13</xdr:row>
      <xdr:rowOff>179391</xdr:rowOff>
    </xdr:from>
    <xdr:to>
      <xdr:col>13</xdr:col>
      <xdr:colOff>41413</xdr:colOff>
      <xdr:row>28</xdr:row>
      <xdr:rowOff>41412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21010</xdr:colOff>
      <xdr:row>28</xdr:row>
      <xdr:rowOff>51630</xdr:rowOff>
    </xdr:from>
    <xdr:to>
      <xdr:col>13</xdr:col>
      <xdr:colOff>101599</xdr:colOff>
      <xdr:row>40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60463</xdr:colOff>
      <xdr:row>39</xdr:row>
      <xdr:rowOff>66951</xdr:rowOff>
    </xdr:from>
    <xdr:to>
      <xdr:col>12</xdr:col>
      <xdr:colOff>536713</xdr:colOff>
      <xdr:row>41</xdr:row>
      <xdr:rowOff>54251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898788" y="7639326"/>
          <a:ext cx="3019425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GB" sz="6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Source: Money Service Providers (MSP's) licensed by Cayman Islands Monetary Authority (CIMA)</a:t>
          </a:r>
        </a:p>
        <a:p>
          <a:endParaRPr lang="en-GB" sz="1100"/>
        </a:p>
      </xdr:txBody>
    </xdr:sp>
    <xdr:clientData/>
  </xdr:twoCellAnchor>
  <xdr:oneCellAnchor>
    <xdr:from>
      <xdr:col>0</xdr:col>
      <xdr:colOff>50801</xdr:colOff>
      <xdr:row>14</xdr:row>
      <xdr:rowOff>196850</xdr:rowOff>
    </xdr:from>
    <xdr:ext cx="258109" cy="263020"/>
    <xdr:pic>
      <xdr:nvPicPr>
        <xdr:cNvPr id="9" name="Picture 8">
          <a:extLst>
            <a:ext uri="{FF2B5EF4-FFF2-40B4-BE49-F238E27FC236}">
              <a16:creationId xmlns:a16="http://schemas.microsoft.com/office/drawing/2014/main" id="{C8538320-7454-4705-8B18-E045ACF7F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1" y="2466041"/>
          <a:ext cx="258109" cy="263020"/>
        </a:xfrm>
        <a:prstGeom prst="rect">
          <a:avLst/>
        </a:prstGeom>
      </xdr:spPr>
    </xdr:pic>
    <xdr:clientData/>
  </xdr:one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0.86483</cdr:y>
    </cdr:from>
    <cdr:to>
      <cdr:x>0.84975</cdr:x>
      <cdr:y>0.99724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0" y="1990725"/>
          <a:ext cx="2190750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600" i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Source: Money Service Providers (MSP's) licensed by Cayman Islands Monetary Authority (CIMA)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0.04327</cdr:x>
      <cdr:y>0.93146</cdr:y>
    </cdr:from>
    <cdr:to>
      <cdr:x>0.9375</cdr:x>
      <cdr:y>0.99688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14300" y="1898649"/>
          <a:ext cx="2362200" cy="133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0.05529</cdr:x>
      <cdr:y>0.91131</cdr:y>
    </cdr:from>
    <cdr:to>
      <cdr:x>0.69471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46050" y="1936749"/>
          <a:ext cx="1689100" cy="184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1\MSB%202021Q1\CIMA%20MSB%202021Q1.xls" TargetMode="External"/><Relationship Id="rId1" Type="http://schemas.openxmlformats.org/officeDocument/2006/relationships/externalLinkPath" Target="/STATISTICS/SCR/Money%20Service%20Business%20Remittances/CIMA%20TOTALS%202021/MSB%202021Q1/CIMA%20MSB%202021Q1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1\MSB%202021Q2\CIMA%20MSB%202021Q2.xls" TargetMode="External"/><Relationship Id="rId1" Type="http://schemas.openxmlformats.org/officeDocument/2006/relationships/externalLinkPath" Target="/STATISTICS/SCR/Money%20Service%20Business%20Remittances/CIMA%20TOTALS%202021/MSB%202021Q2/CIMA%20MSB%202021Q2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1\MSB%202021Q3\CIMA%20MSB%202021Q3.xls" TargetMode="External"/><Relationship Id="rId1" Type="http://schemas.openxmlformats.org/officeDocument/2006/relationships/externalLinkPath" Target="/STATISTICS/SCR/Money%20Service%20Business%20Remittances/CIMA%20TOTALS%202021/MSB%202021Q3/CIMA%20MSB%202021Q3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1\MSB%202021Q4\CIMA%20MSB%202021Q4.xls" TargetMode="External"/><Relationship Id="rId1" Type="http://schemas.openxmlformats.org/officeDocument/2006/relationships/externalLinkPath" Target="/STATISTICS/SCR/Money%20Service%20Business%20Remittances/CIMA%20TOTALS%202021/MSB%202021Q4/CIMA%20MSB%202021Q4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2\MSB%202022Q1\CIMA%20MSB%202022Q1.xls" TargetMode="External"/><Relationship Id="rId1" Type="http://schemas.openxmlformats.org/officeDocument/2006/relationships/externalLinkPath" Target="/STATISTICS/SCR/Money%20Service%20Business%20Remittances/CIMA%20TOTALS%202022/MSB%202022Q1/CIMA%20MSB%202022Q1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2\MSB%202022Q2\CIMA%20MSB%202022Q2.xls" TargetMode="External"/><Relationship Id="rId1" Type="http://schemas.openxmlformats.org/officeDocument/2006/relationships/externalLinkPath" Target="/STATISTICS/SCR/Money%20Service%20Business%20Remittances/CIMA%20TOTALS%202022/MSB%202022Q2/CIMA%20MSB%202022Q2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2\MSB%202022Q3\CIMA%20MSB%202022Q3.xls" TargetMode="External"/><Relationship Id="rId1" Type="http://schemas.openxmlformats.org/officeDocument/2006/relationships/externalLinkPath" Target="/STATISTICS/SCR/Money%20Service%20Business%20Remittances/CIMA%20TOTALS%202022/MSB%202022Q3/CIMA%20MSB%202022Q3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2\MSB%202022Q4\CIMA%20MSB%202022Q4.xls" TargetMode="External"/><Relationship Id="rId1" Type="http://schemas.openxmlformats.org/officeDocument/2006/relationships/externalLinkPath" Target="/STATISTICS/SCR/Money%20Service%20Business%20Remittances/CIMA%20TOTALS%202022/MSB%202022Q4/CIMA%20MSB%202022Q4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3\MSB%202023Q1\CIMA%20MSB%202023Q1.xls" TargetMode="External"/><Relationship Id="rId1" Type="http://schemas.openxmlformats.org/officeDocument/2006/relationships/externalLinkPath" Target="/STATISTICS/SCR/Money%20Service%20Business%20Remittances/CIMA%20TOTALS%202023/MSB%202023Q1/CIMA%20MSB%202023Q1.xls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3\MSB%202023Q2\CIMA%20MSB%202023Q2.xls" TargetMode="External"/><Relationship Id="rId1" Type="http://schemas.openxmlformats.org/officeDocument/2006/relationships/externalLinkPath" Target="/STATISTICS/SCR/Money%20Service%20Business%20Remittances/CIMA%20TOTALS%202023/MSB%202023Q2/CIMA%20MSB%202023Q2.xls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3\MSB%202023Q3\CIMA%20MSB%202023Q3.xls" TargetMode="External"/><Relationship Id="rId1" Type="http://schemas.openxmlformats.org/officeDocument/2006/relationships/externalLinkPath" Target="/STATISTICS/SCR/Money%20Service%20Business%20Remittances/CIMA%20TOTALS%202023/MSB%202023Q3/CIMA%20MSB%202023Q3.xls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3\MSB%202023Q4\CIMA%20MSB%202023Q4.xls" TargetMode="External"/><Relationship Id="rId1" Type="http://schemas.openxmlformats.org/officeDocument/2006/relationships/externalLinkPath" Target="/STATISTICS/SCR/Money%20Service%20Business%20Remittances/CIMA%20TOTALS%202023/MSB%202023Q4/CIMA%20MSB%202023Q4.xls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1\CIMA%20MSB%202024Q1.xls" TargetMode="External"/><Relationship Id="rId1" Type="http://schemas.openxmlformats.org/officeDocument/2006/relationships/externalLinkPath" Target="/STATISTICS/SCR/Money%20Service%20Business%20Remittances/CIMA%20TOTALS%202024/MSB%202024Q1/CIMA%20MSB%202024Q1.xls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2\CIMA%20MSB%202024Q2.xls" TargetMode="External"/><Relationship Id="rId1" Type="http://schemas.openxmlformats.org/officeDocument/2006/relationships/externalLinkPath" Target="/STATISTICS/SCR/Money%20Service%20Business%20Remittances/CIMA%20TOTALS%202024/MSB%202024Q2/CIMA%20MSB%202024Q2.xls" TargetMode="External"/></Relationships>
</file>

<file path=xl/externalLinks/_rels/externalLink1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3\CIMA%20MSB%202024Q3.xls" TargetMode="External"/><Relationship Id="rId1" Type="http://schemas.openxmlformats.org/officeDocument/2006/relationships/externalLinkPath" Target="/STATISTICS/SCR/Money%20Service%20Business%20Remittances/CIMA%20TOTALS%202024/MSB%202024Q3/CIMA%20MSB%202024Q3.xls" TargetMode="External"/></Relationships>
</file>

<file path=xl/externalLinks/_rels/externalLink1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4\CIMA%20MSB%202024Q4.xls" TargetMode="External"/><Relationship Id="rId1" Type="http://schemas.openxmlformats.org/officeDocument/2006/relationships/externalLinkPath" Target="/STATISTICS/SCR/Money%20Service%20Business%20Remittances/CIMA%20TOTALS%202024/MSB%202024Q4/CIMA%20MSB%202024Q4.xls" TargetMode="External"/></Relationships>
</file>

<file path=xl/externalLinks/_rels/externalLink1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5\MSB%202025Q1\CIMA%20MSB%202025Q1.xls" TargetMode="External"/><Relationship Id="rId1" Type="http://schemas.openxmlformats.org/officeDocument/2006/relationships/externalLinkPath" Target="/STATISTICS/SCR/Money%20Service%20Business%20Remittances/CIMA%20TOTALS%202025/MSB%202025Q1/CIMA%20MSB%202025Q1.xls" TargetMode="External"/></Relationships>
</file>

<file path=xl/externalLinks/_rels/externalLink1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5\MSB%202025Q2\CIMA%20MSB%202025Q2.xls" TargetMode="External"/><Relationship Id="rId1" Type="http://schemas.openxmlformats.org/officeDocument/2006/relationships/externalLinkPath" Target="/STATISTICS/SCR/Money%20Service%20Business%20Remittances/CIMA%20TOTALS%202025/MSB%202025Q2/CIMA%20MSB%202025Q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1/CIMA%20MSB%202022Q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Policy%20&amp;%20Research/Statistics/Money%20Service%20Business%20Remittances/CIMA%20TOTALS%202019/MSB%202019Q3/CIMA%20MSB%202019Q3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Policy%20&amp;%20Research/Statistics/Money%20Service%20Business%20Remittances/CIMA%20TOTALS%202019/MSB%202019Q2/CIMA%20MSB%202019Q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SCR/Money%20Service%20Business%20Remittances/Remittance%20Bulletin%20Revision%20Project/Cayman%20Islands%20Money%20Services%20Business%20Statistic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Appendix 1"/>
      <sheetName val="Fee Schedul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9">
          <cell r="B59">
            <v>356703.6</v>
          </cell>
          <cell r="C59">
            <v>671413.44239999994</v>
          </cell>
          <cell r="D59">
            <v>1028117.0424</v>
          </cell>
          <cell r="E59">
            <v>843055.97476799996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352909.39999999997</v>
          </cell>
          <cell r="C59">
            <v>566905.2844</v>
          </cell>
          <cell r="D59">
            <v>919814.68440000003</v>
          </cell>
          <cell r="E59">
            <v>754248.04120799992</v>
          </cell>
        </row>
      </sheetData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345601.6</v>
          </cell>
          <cell r="C59">
            <v>673491.72620000003</v>
          </cell>
          <cell r="D59">
            <v>1019093.3262</v>
          </cell>
          <cell r="E59">
            <v>835656.52748400008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397073.4</v>
          </cell>
          <cell r="C59">
            <v>736516.69739999995</v>
          </cell>
          <cell r="D59">
            <v>1133590.0973999999</v>
          </cell>
          <cell r="E59">
            <v>929543.87986799993</v>
          </cell>
        </row>
      </sheetData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352787.39999999997</v>
          </cell>
          <cell r="C59">
            <v>686536.81880000001</v>
          </cell>
          <cell r="D59">
            <v>1039324.2188</v>
          </cell>
          <cell r="E59">
            <v>852245.85941599985</v>
          </cell>
        </row>
      </sheetData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392071.4</v>
          </cell>
          <cell r="C59">
            <v>755372.08458683174</v>
          </cell>
          <cell r="D59">
            <v>1147443.4845868316</v>
          </cell>
          <cell r="E59">
            <v>940903.65736120194</v>
          </cell>
        </row>
      </sheetData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391522.4</v>
          </cell>
          <cell r="C59">
            <v>754060.03359999997</v>
          </cell>
          <cell r="D59">
            <v>1145582.4336000001</v>
          </cell>
          <cell r="E59">
            <v>939377.59555199998</v>
          </cell>
        </row>
      </sheetData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428256.6</v>
          </cell>
          <cell r="C59">
            <v>813333.25254624104</v>
          </cell>
          <cell r="D59">
            <v>1241589.8525462409</v>
          </cell>
          <cell r="E59">
            <v>1018103.6790879176</v>
          </cell>
        </row>
      </sheetData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390839.19999999995</v>
          </cell>
          <cell r="C59">
            <v>748519.04003403289</v>
          </cell>
          <cell r="D59">
            <v>1139358.2400340328</v>
          </cell>
          <cell r="E59">
            <v>934273.75682790694</v>
          </cell>
        </row>
      </sheetData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415312.4</v>
          </cell>
          <cell r="C59">
            <v>746496.65866331267</v>
          </cell>
          <cell r="D59">
            <v>1161809.0586633128</v>
          </cell>
          <cell r="E59">
            <v>952683.42810391635</v>
          </cell>
        </row>
      </sheetData>
      <sheetData sheetId="8"/>
      <sheetData sheetId="9"/>
      <sheetData sheetId="1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405906.2</v>
          </cell>
          <cell r="C59">
            <v>728724.21852684999</v>
          </cell>
          <cell r="D59">
            <v>1134630.4185268499</v>
          </cell>
          <cell r="E59">
            <v>930396.94319201692</v>
          </cell>
        </row>
      </sheetData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450582.6</v>
          </cell>
          <cell r="C59">
            <v>779636.42180000001</v>
          </cell>
          <cell r="D59">
            <v>1230219.0218000002</v>
          </cell>
          <cell r="E59">
            <v>1008779.597876</v>
          </cell>
        </row>
      </sheetData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427829.6</v>
          </cell>
          <cell r="C59">
            <v>738074.1338992191</v>
          </cell>
          <cell r="D59">
            <v>1165903.733899219</v>
          </cell>
          <cell r="E59">
            <v>956041.06179735949</v>
          </cell>
        </row>
      </sheetData>
      <sheetData sheetId="8"/>
      <sheetData sheetId="9"/>
      <sheetData sheetId="1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436821</v>
          </cell>
          <cell r="C59">
            <v>745188.85326666664</v>
          </cell>
          <cell r="D59">
            <v>1182009.8532666666</v>
          </cell>
          <cell r="E59">
            <v>969248.07967866678</v>
          </cell>
        </row>
      </sheetData>
      <sheetData sheetId="8"/>
      <sheetData sheetId="9"/>
      <sheetData sheetId="1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421949.19999999995</v>
          </cell>
          <cell r="C59">
            <v>703624.56402478006</v>
          </cell>
          <cell r="D59">
            <v>1125573.7640247801</v>
          </cell>
          <cell r="E59">
            <v>922970.48650031968</v>
          </cell>
        </row>
      </sheetData>
      <sheetData sheetId="8"/>
      <sheetData sheetId="9"/>
      <sheetData sheetId="1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477813</v>
          </cell>
          <cell r="C59">
            <v>808971.35517142864</v>
          </cell>
          <cell r="D59">
            <v>1286784.3551714285</v>
          </cell>
          <cell r="E59">
            <v>1055163.1712405714</v>
          </cell>
        </row>
      </sheetData>
      <sheetData sheetId="8"/>
      <sheetData sheetId="9"/>
      <sheetData sheetId="10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454071.79999999993</v>
          </cell>
          <cell r="C59">
            <v>660599.04931428563</v>
          </cell>
          <cell r="D59">
            <v>1114670.8493142857</v>
          </cell>
          <cell r="E59">
            <v>914030.09643771418</v>
          </cell>
        </row>
      </sheetData>
      <sheetData sheetId="8"/>
      <sheetData sheetId="9"/>
      <sheetData sheetId="10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9">
          <cell r="B59">
            <v>477691</v>
          </cell>
          <cell r="C59">
            <v>710298.531304762</v>
          </cell>
          <cell r="D59">
            <v>1187989.5313047618</v>
          </cell>
          <cell r="E59">
            <v>974151.41566990479</v>
          </cell>
        </row>
      </sheetData>
      <sheetData sheetId="8"/>
      <sheetData sheetId="9"/>
      <sheetData sheetId="10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41171086.780000001</v>
          </cell>
        </row>
        <row r="31">
          <cell r="B31">
            <v>5799</v>
          </cell>
          <cell r="E31">
            <v>322030.19</v>
          </cell>
          <cell r="F31">
            <v>22325.46</v>
          </cell>
          <cell r="G31">
            <v>74619.45</v>
          </cell>
          <cell r="H31">
            <v>18979.599999999999</v>
          </cell>
          <cell r="I31">
            <v>3924.61</v>
          </cell>
          <cell r="J31">
            <v>5502.5400000000009</v>
          </cell>
          <cell r="K31">
            <v>1864.6</v>
          </cell>
          <cell r="L31">
            <v>13301.54</v>
          </cell>
        </row>
        <row r="37">
          <cell r="E37">
            <v>1687.08</v>
          </cell>
          <cell r="F37">
            <v>183405.6</v>
          </cell>
          <cell r="G37">
            <v>1054496.0900000001</v>
          </cell>
          <cell r="H37">
            <v>162591.47999999998</v>
          </cell>
          <cell r="I37">
            <v>3574.44</v>
          </cell>
          <cell r="J37">
            <v>10638.130000000001</v>
          </cell>
          <cell r="K37">
            <v>8131.8200000000006</v>
          </cell>
          <cell r="L37">
            <v>1250.6399999999999</v>
          </cell>
        </row>
        <row r="43">
          <cell r="E43">
            <v>0</v>
          </cell>
          <cell r="F43">
            <v>0</v>
          </cell>
          <cell r="G43">
            <v>684.63</v>
          </cell>
          <cell r="H43">
            <v>0</v>
          </cell>
          <cell r="I43">
            <v>388</v>
          </cell>
          <cell r="J43">
            <v>0</v>
          </cell>
          <cell r="K43">
            <v>1354.18</v>
          </cell>
          <cell r="L43">
            <v>444420.44999999995</v>
          </cell>
        </row>
      </sheetData>
      <sheetData sheetId="7">
        <row r="14">
          <cell r="C14">
            <v>34623545.909999996</v>
          </cell>
        </row>
      </sheetData>
      <sheetData sheetId="8"/>
      <sheetData sheetId="9"/>
      <sheetData sheetId="10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Fee Schedule 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C14">
            <v>28754640.229999997</v>
          </cell>
        </row>
        <row r="37">
          <cell r="C37">
            <v>35872317.109999999</v>
          </cell>
          <cell r="E37">
            <v>117783</v>
          </cell>
          <cell r="F37">
            <v>15704</v>
          </cell>
          <cell r="G37">
            <v>21509</v>
          </cell>
          <cell r="H37">
            <v>3056</v>
          </cell>
          <cell r="I37">
            <v>4646</v>
          </cell>
          <cell r="J37">
            <v>1769</v>
          </cell>
          <cell r="K37">
            <v>932</v>
          </cell>
          <cell r="L37">
            <v>186</v>
          </cell>
        </row>
        <row r="43">
          <cell r="E43">
            <v>523</v>
          </cell>
          <cell r="F43">
            <v>613</v>
          </cell>
          <cell r="G43">
            <v>7764</v>
          </cell>
          <cell r="H43">
            <v>753</v>
          </cell>
          <cell r="I43">
            <v>709</v>
          </cell>
          <cell r="J43">
            <v>223</v>
          </cell>
          <cell r="K43">
            <v>206</v>
          </cell>
          <cell r="L43">
            <v>411</v>
          </cell>
        </row>
        <row r="49">
          <cell r="E49">
            <v>93</v>
          </cell>
          <cell r="F49">
            <v>2486</v>
          </cell>
          <cell r="G49">
            <v>353</v>
          </cell>
          <cell r="H49">
            <v>497</v>
          </cell>
          <cell r="I49">
            <v>287</v>
          </cell>
          <cell r="J49">
            <v>214</v>
          </cell>
          <cell r="K49">
            <v>153</v>
          </cell>
          <cell r="L49">
            <v>3218</v>
          </cell>
        </row>
      </sheetData>
      <sheetData sheetId="1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Fee Schedule 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C14">
            <v>28560267.509999998</v>
          </cell>
        </row>
        <row r="37">
          <cell r="C37">
            <v>35990317.090000004</v>
          </cell>
          <cell r="E37">
            <v>123023</v>
          </cell>
          <cell r="F37">
            <v>15882</v>
          </cell>
          <cell r="G37">
            <v>20706</v>
          </cell>
          <cell r="H37">
            <v>3161</v>
          </cell>
          <cell r="I37">
            <v>4732</v>
          </cell>
          <cell r="J37">
            <v>1892</v>
          </cell>
          <cell r="K37">
            <v>1008</v>
          </cell>
          <cell r="L37">
            <v>195</v>
          </cell>
        </row>
        <row r="43">
          <cell r="E43">
            <v>558</v>
          </cell>
          <cell r="F43">
            <v>713</v>
          </cell>
          <cell r="G43">
            <v>7039</v>
          </cell>
          <cell r="H43">
            <v>756</v>
          </cell>
          <cell r="I43">
            <v>619</v>
          </cell>
          <cell r="J43">
            <v>210</v>
          </cell>
          <cell r="K43">
            <v>282</v>
          </cell>
          <cell r="L43">
            <v>398</v>
          </cell>
        </row>
        <row r="49">
          <cell r="E49">
            <v>113</v>
          </cell>
          <cell r="F49">
            <v>2701</v>
          </cell>
          <cell r="G49">
            <v>415</v>
          </cell>
          <cell r="H49">
            <v>542</v>
          </cell>
          <cell r="I49">
            <v>307</v>
          </cell>
          <cell r="J49">
            <v>236</v>
          </cell>
          <cell r="K49">
            <v>167</v>
          </cell>
          <cell r="L49">
            <v>3409</v>
          </cell>
        </row>
      </sheetData>
      <sheetData sheetId="1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eractive Map"/>
      <sheetName val="Regional Split - Inflows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ontactfinancialstability@cima.ky" TargetMode="External"/><Relationship Id="rId1" Type="http://schemas.openxmlformats.org/officeDocument/2006/relationships/hyperlink" Target="http://www.cima.ky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ima.ky/money-services-business-faqs" TargetMode="External"/><Relationship Id="rId7" Type="http://schemas.openxmlformats.org/officeDocument/2006/relationships/drawing" Target="../drawings/drawing4.xml"/><Relationship Id="rId2" Type="http://schemas.openxmlformats.org/officeDocument/2006/relationships/hyperlink" Target="http://www.cima.ky/laws-and-regulations" TargetMode="External"/><Relationship Id="rId1" Type="http://schemas.openxmlformats.org/officeDocument/2006/relationships/hyperlink" Target="http://www.cima.ky/" TargetMode="External"/><Relationship Id="rId6" Type="http://schemas.openxmlformats.org/officeDocument/2006/relationships/printerSettings" Target="../printerSettings/printerSettings4.bin"/><Relationship Id="rId5" Type="http://schemas.openxmlformats.org/officeDocument/2006/relationships/hyperlink" Target="http://www.cima.ky/survey-results-2" TargetMode="External"/><Relationship Id="rId4" Type="http://schemas.openxmlformats.org/officeDocument/2006/relationships/hyperlink" Target="mailto:ContactBanking@cima.ky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D37BC-D893-46FC-88F3-BFEBF761193A}">
  <sheetPr>
    <tabColor theme="0"/>
  </sheetPr>
  <dimension ref="A1:L34"/>
  <sheetViews>
    <sheetView showGridLines="0" tabSelected="1" zoomScale="85" zoomScaleNormal="85" workbookViewId="0"/>
  </sheetViews>
  <sheetFormatPr defaultRowHeight="15" x14ac:dyDescent="0.2"/>
  <cols>
    <col min="1" max="1" width="2.28515625" style="595" bestFit="1" customWidth="1"/>
    <col min="2" max="2" width="10.7109375" style="595" customWidth="1"/>
    <col min="3" max="3" width="19" style="595" customWidth="1"/>
    <col min="4" max="11" width="9.140625" style="595"/>
    <col min="12" max="12" width="10.140625" style="595" customWidth="1"/>
    <col min="13" max="16384" width="9.140625" style="595"/>
  </cols>
  <sheetData>
    <row r="1" spans="1:12" ht="10.5" customHeight="1" x14ac:dyDescent="0.2"/>
    <row r="2" spans="1:12" x14ac:dyDescent="0.2">
      <c r="B2" s="596"/>
      <c r="C2" s="596"/>
      <c r="D2" s="596"/>
      <c r="E2" s="596"/>
      <c r="F2" s="596"/>
      <c r="G2" s="596"/>
      <c r="H2" s="596"/>
      <c r="I2" s="596"/>
      <c r="J2" s="596"/>
      <c r="K2" s="596"/>
      <c r="L2" s="596"/>
    </row>
    <row r="3" spans="1:12" ht="15.75" customHeight="1" x14ac:dyDescent="0.2">
      <c r="B3" s="596"/>
      <c r="C3" s="598"/>
      <c r="D3" s="598"/>
      <c r="E3" s="598"/>
      <c r="F3" s="598"/>
      <c r="G3" s="598"/>
      <c r="H3" s="598"/>
      <c r="I3" s="598"/>
      <c r="J3" s="598"/>
      <c r="K3" s="598"/>
      <c r="L3" s="598"/>
    </row>
    <row r="4" spans="1:12" ht="15" customHeight="1" x14ac:dyDescent="0.2">
      <c r="B4" s="596"/>
      <c r="C4" s="598"/>
      <c r="D4" s="598"/>
      <c r="E4" s="598"/>
      <c r="F4" s="598"/>
      <c r="G4" s="598"/>
      <c r="H4" s="598"/>
      <c r="I4" s="598"/>
      <c r="J4" s="598"/>
      <c r="K4" s="598"/>
      <c r="L4" s="598"/>
    </row>
    <row r="5" spans="1:12" ht="15" customHeight="1" x14ac:dyDescent="0.2">
      <c r="B5" s="596"/>
      <c r="C5" s="598"/>
      <c r="D5" s="598"/>
      <c r="E5" s="598"/>
      <c r="F5" s="598"/>
      <c r="G5" s="598"/>
      <c r="H5" s="598"/>
      <c r="I5" s="598"/>
      <c r="J5" s="598"/>
      <c r="K5" s="598"/>
      <c r="L5" s="598"/>
    </row>
    <row r="6" spans="1:12" ht="15" customHeight="1" x14ac:dyDescent="0.2">
      <c r="B6" s="596"/>
      <c r="C6" s="598"/>
      <c r="D6" s="598"/>
      <c r="E6" s="598"/>
      <c r="F6" s="598"/>
      <c r="G6" s="598"/>
      <c r="H6" s="598"/>
      <c r="I6" s="598"/>
      <c r="J6" s="598"/>
      <c r="K6" s="598"/>
      <c r="L6" s="598"/>
    </row>
    <row r="7" spans="1:12" x14ac:dyDescent="0.2">
      <c r="A7" s="595" t="s">
        <v>253</v>
      </c>
      <c r="B7" s="596"/>
      <c r="C7" s="596"/>
      <c r="D7" s="596"/>
      <c r="E7" s="596"/>
      <c r="F7" s="596"/>
      <c r="G7" s="596"/>
      <c r="H7" s="596"/>
      <c r="I7" s="596"/>
      <c r="J7" s="596"/>
      <c r="K7" s="596"/>
      <c r="L7" s="596"/>
    </row>
    <row r="9" spans="1:12" ht="19.5" x14ac:dyDescent="0.25">
      <c r="B9" s="597" t="s">
        <v>252</v>
      </c>
    </row>
    <row r="10" spans="1:12" ht="18" x14ac:dyDescent="0.25">
      <c r="B10" s="634"/>
      <c r="C10" s="634"/>
      <c r="D10" s="634"/>
      <c r="E10" s="634"/>
      <c r="F10" s="634"/>
    </row>
    <row r="11" spans="1:12" ht="18.75" x14ac:dyDescent="0.3">
      <c r="A11" s="595" t="s">
        <v>253</v>
      </c>
      <c r="B11" s="647" t="s">
        <v>254</v>
      </c>
      <c r="C11" s="647"/>
      <c r="D11" s="647"/>
      <c r="E11" s="647"/>
      <c r="F11" s="647"/>
    </row>
    <row r="12" spans="1:12" ht="18" x14ac:dyDescent="0.25">
      <c r="B12" s="634"/>
      <c r="C12" s="634"/>
      <c r="D12" s="634"/>
      <c r="E12" s="634"/>
      <c r="F12" s="634"/>
    </row>
    <row r="13" spans="1:12" ht="18.75" x14ac:dyDescent="0.3">
      <c r="A13" s="595" t="s">
        <v>253</v>
      </c>
      <c r="B13" s="647" t="s">
        <v>272</v>
      </c>
      <c r="C13" s="647"/>
      <c r="D13" s="634"/>
      <c r="E13" s="634"/>
      <c r="F13" s="634"/>
    </row>
    <row r="14" spans="1:12" ht="18" x14ac:dyDescent="0.25">
      <c r="B14" s="634"/>
      <c r="C14" s="634"/>
      <c r="D14" s="634"/>
      <c r="E14" s="634"/>
      <c r="F14" s="634"/>
    </row>
    <row r="15" spans="1:12" ht="18.75" x14ac:dyDescent="0.3">
      <c r="A15" s="595" t="s">
        <v>253</v>
      </c>
      <c r="B15" s="647" t="s">
        <v>275</v>
      </c>
      <c r="C15" s="647"/>
      <c r="D15" s="647"/>
      <c r="E15" s="647"/>
      <c r="F15" s="647"/>
      <c r="G15" s="647"/>
      <c r="H15" s="647"/>
    </row>
    <row r="16" spans="1:12" ht="18.75" x14ac:dyDescent="0.3">
      <c r="B16" s="635"/>
      <c r="C16" s="634"/>
      <c r="D16" s="634"/>
      <c r="E16" s="634"/>
      <c r="F16" s="634"/>
    </row>
    <row r="17" spans="1:12" ht="18.75" x14ac:dyDescent="0.3">
      <c r="A17" s="595" t="s">
        <v>253</v>
      </c>
      <c r="B17" s="650" t="s">
        <v>276</v>
      </c>
      <c r="C17" s="650"/>
      <c r="D17" s="650"/>
      <c r="E17" s="650"/>
      <c r="F17" s="650"/>
      <c r="G17" s="650"/>
      <c r="H17" s="650"/>
      <c r="I17" s="650"/>
      <c r="J17" s="650"/>
      <c r="K17" s="650"/>
      <c r="L17" s="650"/>
    </row>
    <row r="18" spans="1:12" ht="18.75" x14ac:dyDescent="0.3">
      <c r="B18" s="635"/>
      <c r="C18" s="634"/>
      <c r="D18" s="634"/>
      <c r="E18" s="634"/>
      <c r="F18" s="634"/>
    </row>
    <row r="19" spans="1:12" ht="18.75" x14ac:dyDescent="0.3">
      <c r="A19" s="595" t="s">
        <v>253</v>
      </c>
      <c r="B19" s="647" t="s">
        <v>278</v>
      </c>
      <c r="C19" s="647"/>
      <c r="D19" s="647"/>
      <c r="E19" s="647"/>
      <c r="F19" s="647"/>
      <c r="G19" s="647"/>
      <c r="H19" s="647"/>
      <c r="I19" s="647"/>
    </row>
    <row r="28" spans="1:12" x14ac:dyDescent="0.2">
      <c r="B28" s="606" t="s">
        <v>0</v>
      </c>
      <c r="C28" s="608"/>
      <c r="D28" s="608"/>
      <c r="E28" s="608"/>
      <c r="F28" s="608"/>
      <c r="G28" s="608"/>
      <c r="H28" s="608"/>
      <c r="I28" s="608"/>
      <c r="J28" s="608"/>
      <c r="K28" s="608"/>
      <c r="L28" s="608"/>
    </row>
    <row r="29" spans="1:12" x14ac:dyDescent="0.2">
      <c r="B29" s="607" t="s">
        <v>281</v>
      </c>
      <c r="C29" s="609"/>
      <c r="D29" s="609"/>
      <c r="E29" s="608"/>
      <c r="F29" s="608"/>
      <c r="G29" s="608"/>
      <c r="H29" s="608"/>
      <c r="I29" s="608"/>
      <c r="J29" s="608"/>
      <c r="K29" s="608"/>
      <c r="L29" s="608"/>
    </row>
    <row r="30" spans="1:12" ht="15.75" x14ac:dyDescent="0.25">
      <c r="B30" s="649" t="s">
        <v>271</v>
      </c>
      <c r="C30" s="649"/>
      <c r="D30" s="609"/>
      <c r="E30" s="608"/>
      <c r="F30" s="608"/>
      <c r="G30" s="608"/>
      <c r="H30" s="608"/>
      <c r="I30" s="608"/>
      <c r="J30" s="608"/>
      <c r="K30" s="608"/>
      <c r="L30" s="608"/>
    </row>
    <row r="31" spans="1:12" ht="15.75" x14ac:dyDescent="0.25">
      <c r="B31" s="649" t="s">
        <v>280</v>
      </c>
      <c r="C31" s="649"/>
      <c r="D31" s="649"/>
      <c r="E31" s="649"/>
      <c r="F31" s="608"/>
      <c r="G31" s="608"/>
      <c r="H31" s="608"/>
      <c r="I31" s="608"/>
      <c r="J31" s="608"/>
      <c r="K31" s="608"/>
      <c r="L31" s="608"/>
    </row>
    <row r="32" spans="1:12" x14ac:dyDescent="0.2">
      <c r="B32" s="610" t="s">
        <v>255</v>
      </c>
      <c r="C32" s="608"/>
      <c r="D32" s="608"/>
      <c r="E32" s="608"/>
      <c r="F32" s="608"/>
      <c r="G32" s="608"/>
      <c r="H32" s="608"/>
      <c r="I32" s="608"/>
      <c r="J32" s="608"/>
      <c r="K32" s="608"/>
      <c r="L32" s="608"/>
    </row>
    <row r="33" spans="2:12" x14ac:dyDescent="0.2">
      <c r="B33" s="610" t="s">
        <v>256</v>
      </c>
      <c r="C33" s="648">
        <v>46002</v>
      </c>
      <c r="D33" s="648"/>
      <c r="E33" s="608"/>
      <c r="F33" s="608"/>
      <c r="G33" s="608"/>
      <c r="H33" s="608"/>
      <c r="I33" s="608"/>
      <c r="J33" s="608"/>
      <c r="K33" s="608"/>
      <c r="L33" s="608"/>
    </row>
    <row r="34" spans="2:12" x14ac:dyDescent="0.2">
      <c r="B34" s="608"/>
      <c r="C34" s="608"/>
      <c r="D34" s="608"/>
      <c r="E34" s="608"/>
      <c r="F34" s="608"/>
      <c r="G34" s="608"/>
      <c r="H34" s="608"/>
      <c r="I34" s="608"/>
      <c r="J34" s="608"/>
      <c r="K34" s="608"/>
      <c r="L34" s="608"/>
    </row>
  </sheetData>
  <sheetProtection algorithmName="SHA-512" hashValue="aXAlT6Ne2IgYOAUrxFIDBjUKUmtZhHSKsCWnMFtZV3RorG1LDIEv6FJt5yjiRBMAFmjd5tmlNo/yQmQpLP5X1w==" saltValue="S1qgrg/iVPkOyjVA48vzHQ==" spinCount="100000" sheet="1" objects="1" scenarios="1"/>
  <mergeCells count="8">
    <mergeCell ref="B11:F11"/>
    <mergeCell ref="B13:C13"/>
    <mergeCell ref="C33:D33"/>
    <mergeCell ref="B31:E31"/>
    <mergeCell ref="B30:C30"/>
    <mergeCell ref="B15:H15"/>
    <mergeCell ref="B17:L17"/>
    <mergeCell ref="B19:I19"/>
  </mergeCells>
  <hyperlinks>
    <hyperlink ref="B11" location="PROTOTYPE!A1" display="Money Service Business Statistics Dashboard" xr:uid="{6B2634ED-F90E-426A-A65F-D3D085BE64AF}"/>
    <hyperlink ref="B13" location="DATA!A1" display="Raw Data" xr:uid="{F367265D-F6FE-4FF2-90B0-13E307DF8660}"/>
    <hyperlink ref="B11:F11" location="DASHBOARD!A1" display="Money Service Business Statistics Dashboard" xr:uid="{DB4ED47F-4B41-4AD7-8C7E-D53640163606}"/>
    <hyperlink ref="B30:C30" r:id="rId1" display="Website: www.cima.ky        " xr:uid="{161AB5F8-4125-4BFF-A124-29997FF33AED}"/>
    <hyperlink ref="B31:E31" r:id="rId2" display="Email:  ContactFinancialStability@cima.ky " xr:uid="{1DBFAD98-90A5-48C6-9BC2-A87F8036E34E}"/>
    <hyperlink ref="B13:C13" location="'DATA TABLES'!A1" display="Data Tables" xr:uid="{671A8108-2601-4D91-8218-B05BF0D7083C}"/>
    <hyperlink ref="B15" location="'DATA TABLES'!B2" display="Remittances - Total Outflows, Total Inflows, Net Remittances in US$" xr:uid="{299DE2A7-4239-4A72-B724-09430DBA7971}"/>
    <hyperlink ref="B17" location="'DATA TABLES'!B80" display="Number of Transactions by Country and Value (in US$) - 5 Largest Countries by Number of Transactions" xr:uid="{24A04501-269E-486E-8753-EB7854C4AAED}"/>
    <hyperlink ref="B19" location="'DATA TABLES'!B120" display="Remittance Outflows by Country and By Country by Percentage in US$" xr:uid="{315A0269-0D1B-4A53-817D-1686197D694A}"/>
  </hyperlinks>
  <printOptions gridLines="1"/>
  <pageMargins left="0.25" right="0.25" top="0.75" bottom="0.75" header="0.3" footer="0.3"/>
  <pageSetup paperSize="9" orientation="portrait" r:id="rId3"/>
  <headerFooter>
    <oddFooter xml:space="preserve">&amp;LPrepared by Financial Stability and Statistics Division
Updated: December 11, 2025 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DD065-11D0-4FBA-BB29-C2CBADF0E07D}">
  <sheetPr>
    <tabColor rgb="FFC49F05"/>
  </sheetPr>
  <dimension ref="B17:F69"/>
  <sheetViews>
    <sheetView zoomScale="85" zoomScaleNormal="85" workbookViewId="0"/>
  </sheetViews>
  <sheetFormatPr defaultRowHeight="15" x14ac:dyDescent="0.25"/>
  <cols>
    <col min="1" max="1" width="10" style="1" customWidth="1"/>
    <col min="2" max="2" width="26.42578125" style="1" bestFit="1" customWidth="1"/>
    <col min="3" max="3" width="18.28515625" style="1" bestFit="1" customWidth="1"/>
    <col min="4" max="4" width="20.140625" style="1" bestFit="1" customWidth="1"/>
    <col min="5" max="5" width="16.85546875" style="1" bestFit="1" customWidth="1"/>
    <col min="6" max="6" width="15.42578125" style="1" bestFit="1" customWidth="1"/>
    <col min="7" max="10" width="10" style="1" customWidth="1"/>
    <col min="11" max="11" width="24.7109375" style="1" bestFit="1" customWidth="1"/>
    <col min="12" max="12" width="11" style="1" customWidth="1"/>
    <col min="13" max="13" width="14.140625" style="1" customWidth="1"/>
    <col min="14" max="14" width="13.5703125" style="1" customWidth="1"/>
    <col min="15" max="15" width="14.5703125" style="1" customWidth="1"/>
    <col min="16" max="18" width="9.140625" style="1"/>
    <col min="19" max="19" width="16.140625" style="1" customWidth="1"/>
    <col min="20" max="21" width="9.140625" style="1"/>
    <col min="22" max="22" width="24.28515625" style="1" customWidth="1"/>
    <col min="23" max="25" width="7" style="1" bestFit="1" customWidth="1"/>
    <col min="26" max="16384" width="9.140625" style="1"/>
  </cols>
  <sheetData>
    <row r="17" s="1" customFormat="1" ht="15" customHeight="1" x14ac:dyDescent="0.25"/>
    <row r="18" s="1" customFormat="1" ht="15" customHeight="1" x14ac:dyDescent="0.25"/>
    <row r="23" s="1" customFormat="1" ht="15" customHeight="1" x14ac:dyDescent="0.25"/>
    <row r="36" spans="2:6" ht="75" x14ac:dyDescent="0.25">
      <c r="B36" s="638" t="s">
        <v>202</v>
      </c>
      <c r="C36" s="638" t="s">
        <v>198</v>
      </c>
      <c r="D36" s="638" t="s">
        <v>199</v>
      </c>
      <c r="E36" s="638" t="s">
        <v>200</v>
      </c>
      <c r="F36" s="638" t="s">
        <v>201</v>
      </c>
    </row>
    <row r="37" spans="2:6" x14ac:dyDescent="0.25">
      <c r="B37" s="639" t="s">
        <v>190</v>
      </c>
      <c r="C37" s="641">
        <f>SUM(C38:C39)</f>
        <v>420</v>
      </c>
      <c r="D37" s="641">
        <f t="shared" ref="D37:F37" si="0">SUM(D38:D39)</f>
        <v>439879.7795238095</v>
      </c>
      <c r="E37" s="643">
        <f t="shared" si="0"/>
        <v>183</v>
      </c>
      <c r="F37" s="643">
        <f t="shared" si="0"/>
        <v>553</v>
      </c>
    </row>
    <row r="38" spans="2:6" x14ac:dyDescent="0.25">
      <c r="B38" s="568" t="s">
        <v>34</v>
      </c>
      <c r="C38" s="566">
        <f>_xlfn.XLOOKUP(B38,INFLOWS!$B$8:$B$31,INFLOWS!$AX$8:$AX$31,)</f>
        <v>0</v>
      </c>
      <c r="D38" s="566">
        <f>_xlfn.XLOOKUP(B38,OUTFLOWS!$B$8:$B$31,OUTFLOWS!$AX$8:$AX$31,)</f>
        <v>51224.03952380953</v>
      </c>
      <c r="E38" s="644">
        <f>_xlfn.XLOOKUP(B38,'Trans OUTFLOWS'!$B$7:$B$30,'Trans OUTFLOWS'!$AX$7:$AX$30,)</f>
        <v>33</v>
      </c>
      <c r="F38" s="644">
        <f>_xlfn.XLOOKUP(B38,'Trans OUTFLOWS'!$B$37:$B$60,'Trans OUTFLOWS'!$AX$37:$AX$60,)</f>
        <v>103</v>
      </c>
    </row>
    <row r="39" spans="2:6" x14ac:dyDescent="0.25">
      <c r="B39" s="569" t="s">
        <v>101</v>
      </c>
      <c r="C39" s="567">
        <f>_xlfn.XLOOKUP(B39,INFLOWS!$B$8:$B$31,INFLOWS!$AX$8:$AX$31,)</f>
        <v>420</v>
      </c>
      <c r="D39" s="567">
        <f>_xlfn.XLOOKUP(B39,OUTFLOWS!$B$8:$B$31,OUTFLOWS!$AX$8:$AX$31,)</f>
        <v>388655.74</v>
      </c>
      <c r="E39" s="645">
        <f>_xlfn.XLOOKUP(B39,'Trans OUTFLOWS'!$B$7:$B$30,'Trans OUTFLOWS'!$AX$7:$AX$30,)</f>
        <v>150</v>
      </c>
      <c r="F39" s="645">
        <f>_xlfn.XLOOKUP(B39,'Trans OUTFLOWS'!$B$37:$B$60,'Trans OUTFLOWS'!$AX$37:$AX$60,)</f>
        <v>450</v>
      </c>
    </row>
    <row r="40" spans="2:6" x14ac:dyDescent="0.25">
      <c r="B40" s="639" t="s">
        <v>189</v>
      </c>
      <c r="C40" s="641">
        <f>SUM(C41:C44)</f>
        <v>37856.959999999999</v>
      </c>
      <c r="D40" s="641">
        <f>SUM(D41:D44)</f>
        <v>12520030.691428572</v>
      </c>
      <c r="E40" s="643">
        <f>SUM(E41:E44)</f>
        <v>7021</v>
      </c>
      <c r="F40" s="643">
        <f>SUM(F41:F44)</f>
        <v>14951</v>
      </c>
    </row>
    <row r="41" spans="2:6" x14ac:dyDescent="0.25">
      <c r="B41" s="568" t="s">
        <v>32</v>
      </c>
      <c r="C41" s="566">
        <f>_xlfn.XLOOKUP(B41,INFLOWS!$B$8:$B$31,INFLOWS!$AX$8:$AX$31,)</f>
        <v>0</v>
      </c>
      <c r="D41" s="566">
        <f>_xlfn.XLOOKUP(B41,OUTFLOWS!$B$8:$B$31,OUTFLOWS!$AX$8:$AX$31,)</f>
        <v>48382.61</v>
      </c>
      <c r="E41" s="644">
        <f>_xlfn.XLOOKUP(B41,'Trans OUTFLOWS'!$B$7:$B$30,'Trans OUTFLOWS'!$AX$7:$AX$30,)</f>
        <v>24</v>
      </c>
      <c r="F41" s="644">
        <f>_xlfn.XLOOKUP(B41,'Trans OUTFLOWS'!$B$37:$B$60,'Trans OUTFLOWS'!$AX$37:$AX$60,)</f>
        <v>23</v>
      </c>
    </row>
    <row r="42" spans="2:6" x14ac:dyDescent="0.25">
      <c r="B42" s="568" t="s">
        <v>23</v>
      </c>
      <c r="C42" s="566">
        <f>_xlfn.XLOOKUP(B42,INFLOWS!$B$8:$B$31,INFLOWS!$AX$8:$AX$31,)</f>
        <v>0</v>
      </c>
      <c r="D42" s="566">
        <f>_xlfn.XLOOKUP(B42,OUTFLOWS!$B$8:$B$31,OUTFLOWS!$AX$8:$AX$31,)</f>
        <v>185687.49047619046</v>
      </c>
      <c r="E42" s="644">
        <f>_xlfn.XLOOKUP(B42,'Trans OUTFLOWS'!$B$7:$B$30,'Trans OUTFLOWS'!$AX$7:$AX$30,)</f>
        <v>86</v>
      </c>
      <c r="F42" s="644">
        <f>_xlfn.XLOOKUP(B42,'Trans OUTFLOWS'!$B$37:$B$60,'Trans OUTFLOWS'!$AX$37:$AX$60,)</f>
        <v>108</v>
      </c>
    </row>
    <row r="43" spans="2:6" x14ac:dyDescent="0.25">
      <c r="B43" s="568" t="s">
        <v>36</v>
      </c>
      <c r="C43" s="566">
        <f>_xlfn.XLOOKUP(B43,INFLOWS!$B$8:$B$31,INFLOWS!$AX$8:$AX$31,)</f>
        <v>1212.5</v>
      </c>
      <c r="D43" s="566">
        <f>_xlfn.XLOOKUP(B43,OUTFLOWS!$B$8:$B$31,OUTFLOWS!$AX$8:$AX$31,)</f>
        <v>423301.19904761901</v>
      </c>
      <c r="E43" s="644">
        <f>_xlfn.XLOOKUP(B43,'Trans OUTFLOWS'!$B$7:$B$30,'Trans OUTFLOWS'!$AX$7:$AX$30,)</f>
        <v>147</v>
      </c>
      <c r="F43" s="644">
        <f>_xlfn.XLOOKUP(B43,'Trans OUTFLOWS'!$B$37:$B$60,'Trans OUTFLOWS'!$AX$37:$AX$60,)</f>
        <v>106</v>
      </c>
    </row>
    <row r="44" spans="2:6" x14ac:dyDescent="0.25">
      <c r="B44" s="568" t="s">
        <v>17</v>
      </c>
      <c r="C44" s="566">
        <f>_xlfn.XLOOKUP(B44,INFLOWS!$B$8:$B$31,INFLOWS!$AX$8:$AX$31,)</f>
        <v>36644.46</v>
      </c>
      <c r="D44" s="566">
        <f>_xlfn.XLOOKUP(B44,OUTFLOWS!$B$8:$B$31,OUTFLOWS!$AX$8:$AX$31,)</f>
        <v>11862659.391904762</v>
      </c>
      <c r="E44" s="644">
        <f>_xlfn.XLOOKUP(B44,'Trans OUTFLOWS'!$B$7:$B$30,'Trans OUTFLOWS'!$AX$7:$AX$30,)</f>
        <v>6764</v>
      </c>
      <c r="F44" s="644">
        <f>_xlfn.XLOOKUP(B44,'Trans OUTFLOWS'!$B$37:$B$60,'Trans OUTFLOWS'!$AX$37:$AX$60,)</f>
        <v>14714</v>
      </c>
    </row>
    <row r="45" spans="2:6" x14ac:dyDescent="0.25">
      <c r="B45" s="639" t="s">
        <v>188</v>
      </c>
      <c r="C45" s="641">
        <f>SUM(C46:C50)</f>
        <v>378728.98761904764</v>
      </c>
      <c r="D45" s="641">
        <f>SUM(D46:D50)</f>
        <v>51427270.331904761</v>
      </c>
      <c r="E45" s="643">
        <f>SUM(E46:E50)</f>
        <v>23389</v>
      </c>
      <c r="F45" s="643">
        <f>SUM(F46:F50)</f>
        <v>107281</v>
      </c>
    </row>
    <row r="46" spans="2:6" x14ac:dyDescent="0.25">
      <c r="B46" s="568" t="s">
        <v>29</v>
      </c>
      <c r="C46" s="566">
        <f>_xlfn.XLOOKUP(B46,INFLOWS!$B$8:$B$31,INFLOWS!$AX$8:$AX$31,)</f>
        <v>11365.848571428571</v>
      </c>
      <c r="D46" s="566">
        <f>_xlfn.XLOOKUP(B46,OUTFLOWS!$B$8:$B$31,OUTFLOWS!$AX$8:$AX$31,)</f>
        <v>75630.25</v>
      </c>
      <c r="E46" s="644">
        <f>_xlfn.XLOOKUP(B46,'Trans OUTFLOWS'!$B$7:$B$30,'Trans OUTFLOWS'!$AX$7:$AX$30,)</f>
        <v>42</v>
      </c>
      <c r="F46" s="644">
        <f>_xlfn.XLOOKUP(B46,'Trans OUTFLOWS'!$B$37:$B$60,'Trans OUTFLOWS'!$AX$37:$AX$60,)</f>
        <v>105</v>
      </c>
    </row>
    <row r="47" spans="2:6" x14ac:dyDescent="0.25">
      <c r="B47" s="568" t="s">
        <v>33</v>
      </c>
      <c r="C47" s="566">
        <f>_xlfn.XLOOKUP(B47,INFLOWS!$B$8:$B$31,INFLOWS!$AX$8:$AX$31,)</f>
        <v>0</v>
      </c>
      <c r="D47" s="566">
        <f>_xlfn.XLOOKUP(B47,OUTFLOWS!$B$8:$B$31,OUTFLOWS!$AX$8:$AX$31,)</f>
        <v>0</v>
      </c>
      <c r="E47" s="644">
        <f>_xlfn.XLOOKUP(B47,'Trans OUTFLOWS'!$B$7:$B$30,'Trans OUTFLOWS'!$AX$7:$AX$30,)</f>
        <v>0</v>
      </c>
      <c r="F47" s="644">
        <f>_xlfn.XLOOKUP(B47,'Trans OUTFLOWS'!$B$37:$B$60,'Trans OUTFLOWS'!$AX$37:$AX$60,)</f>
        <v>0</v>
      </c>
    </row>
    <row r="48" spans="2:6" x14ac:dyDescent="0.25">
      <c r="B48" s="568" t="s">
        <v>18</v>
      </c>
      <c r="C48" s="566">
        <f>_xlfn.XLOOKUP(B48,INFLOWS!$B$8:$B$31,INFLOWS!$AX$8:$AX$31,)</f>
        <v>17707.34</v>
      </c>
      <c r="D48" s="566">
        <f>_xlfn.XLOOKUP(B48,OUTFLOWS!$B$8:$B$31,OUTFLOWS!$AX$8:$AX$31,)</f>
        <v>2202160.7057142858</v>
      </c>
      <c r="E48" s="644">
        <f>_xlfn.XLOOKUP(B48,'Trans OUTFLOWS'!$B$7:$B$30,'Trans OUTFLOWS'!$AX$7:$AX$30,)</f>
        <v>1171</v>
      </c>
      <c r="F48" s="644">
        <f>_xlfn.XLOOKUP(B48,'Trans OUTFLOWS'!$B$37:$B$60,'Trans OUTFLOWS'!$AX$37:$AX$60,)</f>
        <v>2297</v>
      </c>
    </row>
    <row r="49" spans="2:6" x14ac:dyDescent="0.25">
      <c r="B49" s="568" t="s">
        <v>15</v>
      </c>
      <c r="C49" s="566">
        <f>_xlfn.XLOOKUP(B49,INFLOWS!$B$8:$B$31,INFLOWS!$AX$8:$AX$31,)</f>
        <v>338239.64571428573</v>
      </c>
      <c r="D49" s="566">
        <f>_xlfn.XLOOKUP(B49,OUTFLOWS!$B$8:$B$31,OUTFLOWS!$AX$8:$AX$31,)</f>
        <v>49027405.527619049</v>
      </c>
      <c r="E49" s="644">
        <f>_xlfn.XLOOKUP(B49,'Trans OUTFLOWS'!$B$7:$B$30,'Trans OUTFLOWS'!$AX$7:$AX$30,)</f>
        <v>22131</v>
      </c>
      <c r="F49" s="644">
        <f>_xlfn.XLOOKUP(B49,'Trans OUTFLOWS'!$B$37:$B$60,'Trans OUTFLOWS'!$AX$37:$AX$60,)</f>
        <v>104522</v>
      </c>
    </row>
    <row r="50" spans="2:6" x14ac:dyDescent="0.25">
      <c r="B50" s="568" t="s">
        <v>22</v>
      </c>
      <c r="C50" s="566">
        <f>_xlfn.XLOOKUP(B50,INFLOWS!$B$8:$B$31,INFLOWS!$AX$8:$AX$31,)</f>
        <v>11416.153333333334</v>
      </c>
      <c r="D50" s="566">
        <f>_xlfn.XLOOKUP(B50,OUTFLOWS!$B$8:$B$31,OUTFLOWS!$AX$8:$AX$31,)</f>
        <v>122073.84857142856</v>
      </c>
      <c r="E50" s="644">
        <f>_xlfn.XLOOKUP(B50,'Trans OUTFLOWS'!$B$7:$B$30,'Trans OUTFLOWS'!$AX$7:$AX$30,)</f>
        <v>45</v>
      </c>
      <c r="F50" s="644">
        <f>_xlfn.XLOOKUP(B50,'Trans OUTFLOWS'!$B$37:$B$60,'Trans OUTFLOWS'!$AX$37:$AX$60,)</f>
        <v>357</v>
      </c>
    </row>
    <row r="51" spans="2:6" x14ac:dyDescent="0.25">
      <c r="B51" s="639" t="s">
        <v>194</v>
      </c>
      <c r="C51" s="641">
        <f>SUM(C52:C56)</f>
        <v>55858.006666666668</v>
      </c>
      <c r="D51" s="641">
        <f>SUM(D52:D56)</f>
        <v>8310020.4899999993</v>
      </c>
      <c r="E51" s="643">
        <f>SUM(E52:E56)</f>
        <v>3795</v>
      </c>
      <c r="F51" s="643">
        <f>SUM(F52:F56)</f>
        <v>18493</v>
      </c>
    </row>
    <row r="52" spans="2:6" x14ac:dyDescent="0.25">
      <c r="B52" s="568" t="s">
        <v>31</v>
      </c>
      <c r="C52" s="566">
        <f>_xlfn.XLOOKUP(B52,INFLOWS!$B$8:$B$31,INFLOWS!$AX$8:$AX$31,)</f>
        <v>2485.69</v>
      </c>
      <c r="D52" s="566">
        <f>_xlfn.XLOOKUP(B52,OUTFLOWS!$B$8:$B$31,OUTFLOWS!$AX$8:$AX$31,)</f>
        <v>125634.61</v>
      </c>
      <c r="E52" s="644">
        <f>_xlfn.XLOOKUP(B52,'Trans OUTFLOWS'!$B$7:$B$30,'Trans OUTFLOWS'!$AX$7:$AX$30,)</f>
        <v>35</v>
      </c>
      <c r="F52" s="644">
        <f>_xlfn.XLOOKUP(B52,'Trans OUTFLOWS'!$B$37:$B$60,'Trans OUTFLOWS'!$AX$37:$AX$60,)</f>
        <v>355</v>
      </c>
    </row>
    <row r="53" spans="2:6" x14ac:dyDescent="0.25">
      <c r="B53" s="568" t="s">
        <v>28</v>
      </c>
      <c r="C53" s="566">
        <f>_xlfn.XLOOKUP(B53,INFLOWS!$B$8:$B$31,INFLOWS!$AX$8:$AX$31,)</f>
        <v>3097.58</v>
      </c>
      <c r="D53" s="566">
        <f>_xlfn.XLOOKUP(B53,OUTFLOWS!$B$8:$B$31,OUTFLOWS!$AX$8:$AX$31,)</f>
        <v>232124.44</v>
      </c>
      <c r="E53" s="644">
        <f>_xlfn.XLOOKUP(B53,'Trans OUTFLOWS'!$B$7:$B$30,'Trans OUTFLOWS'!$AX$7:$AX$30,)</f>
        <v>114</v>
      </c>
      <c r="F53" s="644">
        <f>_xlfn.XLOOKUP(B53,'Trans OUTFLOWS'!$B$37:$B$60,'Trans OUTFLOWS'!$AX$37:$AX$60,)</f>
        <v>383</v>
      </c>
    </row>
    <row r="54" spans="2:6" x14ac:dyDescent="0.25">
      <c r="B54" s="568" t="s">
        <v>16</v>
      </c>
      <c r="C54" s="566">
        <f>_xlfn.XLOOKUP(B54,INFLOWS!$B$8:$B$31,INFLOWS!$AX$8:$AX$31,)</f>
        <v>31388.926666666666</v>
      </c>
      <c r="D54" s="566">
        <f>_xlfn.XLOOKUP(B54,OUTFLOWS!$B$8:$B$31,OUTFLOWS!$AX$8:$AX$31,)</f>
        <v>5621685.3399999999</v>
      </c>
      <c r="E54" s="644">
        <f>_xlfn.XLOOKUP(B54,'Trans OUTFLOWS'!$B$7:$B$30,'Trans OUTFLOWS'!$AX$7:$AX$30,)</f>
        <v>2694</v>
      </c>
      <c r="F54" s="644">
        <f>_xlfn.XLOOKUP(B54,'Trans OUTFLOWS'!$B$37:$B$60,'Trans OUTFLOWS'!$AX$37:$AX$60,)</f>
        <v>11557</v>
      </c>
    </row>
    <row r="55" spans="2:6" x14ac:dyDescent="0.25">
      <c r="B55" s="568" t="s">
        <v>19</v>
      </c>
      <c r="C55" s="566">
        <f>_xlfn.XLOOKUP(B55,INFLOWS!$B$8:$B$31,INFLOWS!$AX$8:$AX$31,)</f>
        <v>13190.45</v>
      </c>
      <c r="D55" s="566">
        <f>_xlfn.XLOOKUP(B55,OUTFLOWS!$B$8:$B$31,OUTFLOWS!$AX$8:$AX$31,)</f>
        <v>2186663.33</v>
      </c>
      <c r="E55" s="644">
        <f>_xlfn.XLOOKUP(B55,'Trans OUTFLOWS'!$B$7:$B$30,'Trans OUTFLOWS'!$AX$7:$AX$30,)</f>
        <v>897</v>
      </c>
      <c r="F55" s="644">
        <f>_xlfn.XLOOKUP(B55,'Trans OUTFLOWS'!$B$37:$B$60,'Trans OUTFLOWS'!$AX$37:$AX$60,)</f>
        <v>5798</v>
      </c>
    </row>
    <row r="56" spans="2:6" x14ac:dyDescent="0.25">
      <c r="B56" s="568" t="s">
        <v>30</v>
      </c>
      <c r="C56" s="566">
        <f>_xlfn.XLOOKUP(B56,INFLOWS!$B$8:$B$31,INFLOWS!$AX$8:$AX$31,)</f>
        <v>5695.3600000000006</v>
      </c>
      <c r="D56" s="566">
        <f>_xlfn.XLOOKUP(B56,OUTFLOWS!$B$8:$B$31,OUTFLOWS!$AX$8:$AX$31,)</f>
        <v>143912.76999999999</v>
      </c>
      <c r="E56" s="644">
        <f>_xlfn.XLOOKUP(B56,'Trans OUTFLOWS'!$B$7:$B$30,'Trans OUTFLOWS'!$AX$7:$AX$30,)</f>
        <v>55</v>
      </c>
      <c r="F56" s="644">
        <f>_xlfn.XLOOKUP(B56,'Trans OUTFLOWS'!$B$37:$B$60,'Trans OUTFLOWS'!$AX$37:$AX$60,)</f>
        <v>400</v>
      </c>
    </row>
    <row r="57" spans="2:6" x14ac:dyDescent="0.25">
      <c r="B57" s="639" t="s">
        <v>193</v>
      </c>
      <c r="C57" s="641">
        <f>SUM(C58)</f>
        <v>162518.70428571431</v>
      </c>
      <c r="D57" s="641">
        <f>SUM(D58)</f>
        <v>323204.34619047621</v>
      </c>
      <c r="E57" s="643">
        <f>SUM(E58)</f>
        <v>144</v>
      </c>
      <c r="F57" s="643">
        <f>SUM(F58)</f>
        <v>534</v>
      </c>
    </row>
    <row r="58" spans="2:6" x14ac:dyDescent="0.25">
      <c r="B58" s="568" t="s">
        <v>24</v>
      </c>
      <c r="C58" s="566">
        <f>_xlfn.XLOOKUP(B58,INFLOWS!$B$8:$B$31,INFLOWS!$AX$8:$AX$31,)</f>
        <v>162518.70428571431</v>
      </c>
      <c r="D58" s="566">
        <f>_xlfn.XLOOKUP(B58,OUTFLOWS!$B$8:$B$31,OUTFLOWS!$AX$8:$AX$31,)</f>
        <v>323204.34619047621</v>
      </c>
      <c r="E58" s="644">
        <f>_xlfn.XLOOKUP(B58,'Trans OUTFLOWS'!$B$7:$B$30,'Trans OUTFLOWS'!$AX$7:$AX$30,)</f>
        <v>144</v>
      </c>
      <c r="F58" s="644">
        <f>_xlfn.XLOOKUP(B58,'Trans OUTFLOWS'!$B$37:$B$60,'Trans OUTFLOWS'!$AX$37:$AX$60,)</f>
        <v>534</v>
      </c>
    </row>
    <row r="59" spans="2:6" x14ac:dyDescent="0.25">
      <c r="B59" s="639" t="s">
        <v>192</v>
      </c>
      <c r="C59" s="641">
        <f>SUM(C60:C62)</f>
        <v>1389766.0723809523</v>
      </c>
      <c r="D59" s="641">
        <f>SUM(D60:D62)</f>
        <v>3883129.8823809526</v>
      </c>
      <c r="E59" s="643">
        <f>SUM(E60:E62)</f>
        <v>1971</v>
      </c>
      <c r="F59" s="643">
        <f>SUM(F60:F62)</f>
        <v>6147</v>
      </c>
    </row>
    <row r="60" spans="2:6" x14ac:dyDescent="0.25">
      <c r="B60" s="568" t="s">
        <v>26</v>
      </c>
      <c r="C60" s="566">
        <f>_xlfn.XLOOKUP(B60,INFLOWS!$B$8:$B$31,INFLOWS!$AX$8:$AX$31,)</f>
        <v>121688.42571428571</v>
      </c>
      <c r="D60" s="566">
        <f>_xlfn.XLOOKUP(B60,OUTFLOWS!$B$8:$B$31,OUTFLOWS!$AX$8:$AX$31,)</f>
        <v>492109.25095238094</v>
      </c>
      <c r="E60" s="644">
        <f>_xlfn.XLOOKUP(B60,'Trans OUTFLOWS'!$B$7:$B$30,'Trans OUTFLOWS'!$AX$7:$AX$30,)</f>
        <v>237</v>
      </c>
      <c r="F60" s="644">
        <f>_xlfn.XLOOKUP(B60,'Trans OUTFLOWS'!$B$37:$B$60,'Trans OUTFLOWS'!$AX$37:$AX$60,)</f>
        <v>692</v>
      </c>
    </row>
    <row r="61" spans="2:6" x14ac:dyDescent="0.25">
      <c r="B61" s="568" t="s">
        <v>35</v>
      </c>
      <c r="C61" s="566">
        <f>_xlfn.XLOOKUP(B61,INFLOWS!$B$8:$B$31,INFLOWS!$AX$8:$AX$31,)</f>
        <v>312.71428571428567</v>
      </c>
      <c r="D61" s="566">
        <f>_xlfn.XLOOKUP(B61,OUTFLOWS!$B$8:$B$31,OUTFLOWS!$AX$8:$AX$31,)</f>
        <v>56366.821428571435</v>
      </c>
      <c r="E61" s="644">
        <f>_xlfn.XLOOKUP(B61,'Trans OUTFLOWS'!$B$7:$B$30,'Trans OUTFLOWS'!$AX$7:$AX$30,)</f>
        <v>83</v>
      </c>
      <c r="F61" s="644">
        <f>_xlfn.XLOOKUP(B61,'Trans OUTFLOWS'!$B$37:$B$60,'Trans OUTFLOWS'!$AX$37:$AX$60,)</f>
        <v>210</v>
      </c>
    </row>
    <row r="62" spans="2:6" x14ac:dyDescent="0.25">
      <c r="B62" s="568" t="s">
        <v>25</v>
      </c>
      <c r="C62" s="566">
        <f>_xlfn.XLOOKUP(B62,INFLOWS!$B$8:$B$31,INFLOWS!$AX$8:$AX$31,)</f>
        <v>1267764.9323809524</v>
      </c>
      <c r="D62" s="566">
        <f>_xlfn.XLOOKUP(B62,OUTFLOWS!$B$8:$B$31,OUTFLOWS!$AX$8:$AX$31,)</f>
        <v>3334653.81</v>
      </c>
      <c r="E62" s="644">
        <f>_xlfn.XLOOKUP(B62,'Trans OUTFLOWS'!$B$7:$B$30,'Trans OUTFLOWS'!$AX$7:$AX$30,)</f>
        <v>1651</v>
      </c>
      <c r="F62" s="644">
        <f>_xlfn.XLOOKUP(B62,'Trans OUTFLOWS'!$B$37:$B$60,'Trans OUTFLOWS'!$AX$37:$AX$60,)</f>
        <v>5245</v>
      </c>
    </row>
    <row r="63" spans="2:6" x14ac:dyDescent="0.25">
      <c r="B63" s="639" t="s">
        <v>191</v>
      </c>
      <c r="C63" s="641">
        <f>SUM(C64:C66)</f>
        <v>12544.353333333334</v>
      </c>
      <c r="D63" s="641">
        <f>SUM(D64:D66)</f>
        <v>1146528.9452380952</v>
      </c>
      <c r="E63" s="643">
        <f>SUM(E64:E66)</f>
        <v>649</v>
      </c>
      <c r="F63" s="643">
        <f>SUM(F64:F66)</f>
        <v>2205</v>
      </c>
    </row>
    <row r="64" spans="2:6" x14ac:dyDescent="0.25">
      <c r="B64" s="568" t="s">
        <v>20</v>
      </c>
      <c r="C64" s="566">
        <f>_xlfn.XLOOKUP(B64,INFLOWS!$B$8:$B$31,INFLOWS!$AX$8:$AX$31,)</f>
        <v>8011.1671428571435</v>
      </c>
      <c r="D64" s="566">
        <f>_xlfn.XLOOKUP(B64,OUTFLOWS!$B$8:$B$31,OUTFLOWS!$AX$8:$AX$31,)</f>
        <v>772416.85761904763</v>
      </c>
      <c r="E64" s="644">
        <f>_xlfn.XLOOKUP(B64,'Trans OUTFLOWS'!$B$7:$B$30,'Trans OUTFLOWS'!$AX$7:$AX$30,)</f>
        <v>387</v>
      </c>
      <c r="F64" s="644">
        <f>_xlfn.XLOOKUP(B64,'Trans OUTFLOWS'!$B$37:$B$60,'Trans OUTFLOWS'!$AX$37:$AX$60,)</f>
        <v>1552</v>
      </c>
    </row>
    <row r="65" spans="2:6" x14ac:dyDescent="0.25">
      <c r="B65" s="568" t="s">
        <v>21</v>
      </c>
      <c r="C65" s="566">
        <f>_xlfn.XLOOKUP(B65,INFLOWS!$B$8:$B$31,INFLOWS!$AX$8:$AX$31,)</f>
        <v>4436.1861904761909</v>
      </c>
      <c r="D65" s="566">
        <f>_xlfn.XLOOKUP(B65,OUTFLOWS!$B$8:$B$31,OUTFLOWS!$AX$8:$AX$31,)</f>
        <v>361437.05761904764</v>
      </c>
      <c r="E65" s="644">
        <f>_xlfn.XLOOKUP(B65,'Trans OUTFLOWS'!$B$7:$B$30,'Trans OUTFLOWS'!$AX$7:$AX$30,)</f>
        <v>157</v>
      </c>
      <c r="F65" s="644">
        <f>_xlfn.XLOOKUP(B65,'Trans OUTFLOWS'!$B$37:$B$60,'Trans OUTFLOWS'!$AX$37:$AX$60,)</f>
        <v>516</v>
      </c>
    </row>
    <row r="66" spans="2:6" x14ac:dyDescent="0.25">
      <c r="B66" s="568" t="s">
        <v>37</v>
      </c>
      <c r="C66" s="566">
        <f>_xlfn.XLOOKUP(B66,INFLOWS!$B$8:$B$31,INFLOWS!$AX$8:$AX$31,)</f>
        <v>97</v>
      </c>
      <c r="D66" s="566">
        <f>_xlfn.XLOOKUP(B66,OUTFLOWS!$B$8:$B$31,OUTFLOWS!$AX$8:$AX$31,)</f>
        <v>12675.03</v>
      </c>
      <c r="E66" s="644">
        <f>_xlfn.XLOOKUP(B66,'Trans OUTFLOWS'!$B$7:$B$30,'Trans OUTFLOWS'!$AX$7:$AX$30,)</f>
        <v>105</v>
      </c>
      <c r="F66" s="644">
        <f>_xlfn.XLOOKUP(B66,'Trans OUTFLOWS'!$B$37:$B$60,'Trans OUTFLOWS'!$AX$37:$AX$60,)</f>
        <v>137</v>
      </c>
    </row>
    <row r="67" spans="2:6" x14ac:dyDescent="0.25">
      <c r="B67" s="639" t="s">
        <v>203</v>
      </c>
      <c r="C67" s="641">
        <f>SUM(C68)</f>
        <v>348200.34190476179</v>
      </c>
      <c r="D67" s="641">
        <f>SUM(D68)</f>
        <v>1563771.2542857158</v>
      </c>
      <c r="E67" s="643">
        <f>SUM(E68)</f>
        <v>714</v>
      </c>
      <c r="F67" s="643">
        <f>SUM(F68)</f>
        <v>2607</v>
      </c>
    </row>
    <row r="68" spans="2:6" x14ac:dyDescent="0.25">
      <c r="B68" s="568" t="s">
        <v>38</v>
      </c>
      <c r="C68" s="566">
        <f>_xlfn.XLOOKUP(B68,INFLOWS!$B$8:$B$31,INFLOWS!$AX$8:$AX$31,)</f>
        <v>348200.34190476179</v>
      </c>
      <c r="D68" s="566">
        <f>_xlfn.XLOOKUP(B68,OUTFLOWS!$B$8:$B$31,OUTFLOWS!$AX$8:$AX$31,)</f>
        <v>1563771.2542857158</v>
      </c>
      <c r="E68" s="644">
        <f>_xlfn.XLOOKUP(B68,'Trans OUTFLOWS'!$B$7:$B$30,'Trans OUTFLOWS'!$AX$7:$AX$30,)</f>
        <v>714</v>
      </c>
      <c r="F68" s="644">
        <f>_xlfn.XLOOKUP(B68,'Trans OUTFLOWS'!$B$37:$B$60,'Trans OUTFLOWS'!$AX$37:$AX$60,)</f>
        <v>2607</v>
      </c>
    </row>
    <row r="69" spans="2:6" x14ac:dyDescent="0.25">
      <c r="B69" s="640" t="s">
        <v>197</v>
      </c>
      <c r="C69" s="642">
        <f>SUM(,$C$37,$C$40,$C$45,$C$51,$C$57,$C$59,$C$63,$C$67)</f>
        <v>2385893.4261904759</v>
      </c>
      <c r="D69" s="642">
        <f>SUM($D$37,$D$40,$D$45,$D$51,$D$57,$D$59,$D$63,$D$67)</f>
        <v>79613835.720952392</v>
      </c>
      <c r="E69" s="646">
        <f>SUM(,$E$37,$E$40,$E$45,$E$51,$E$57,$E$59,$E$63,$E$67)</f>
        <v>37866</v>
      </c>
      <c r="F69" s="646">
        <f>SUM(,$F$37,$F$40,$F$45,$F$51,$F$57,$F$59,$F$63,$F$67)</f>
        <v>152771</v>
      </c>
    </row>
  </sheetData>
  <sheetProtection algorithmName="SHA-512" hashValue="WOILJqJcYSCOxBYwg2Dgm8QlMVXhdVsH3aY2NHDvX6K+1fdEkS8lv/9VoendswmqVc8LeEQzA/hBgiQg6mQxcQ==" saltValue="wM8VUGJY3bm+pptvNMmroA==" spinCount="100000" sheet="1" objects="1" scenarios="1"/>
  <pageMargins left="0.7" right="0.7" top="0.75" bottom="0.75" header="0.3" footer="0.3"/>
  <pageSetup paperSize="9" orientation="portrait" r:id="rId1"/>
  <ignoredErrors>
    <ignoredError sqref="C40:F40 C45:F45 C57:F57 C59:F59 C67:F67 C63:F63 C51:F51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851AB-258C-4583-8CE3-1D52D89D824E}">
  <sheetPr>
    <tabColor theme="3" tint="-0.249977111117893"/>
    <pageSetUpPr fitToPage="1"/>
  </sheetPr>
  <dimension ref="A1:T132"/>
  <sheetViews>
    <sheetView showGridLines="0" workbookViewId="0"/>
  </sheetViews>
  <sheetFormatPr defaultColWidth="9.140625" defaultRowHeight="15" x14ac:dyDescent="0.25"/>
  <cols>
    <col min="1" max="1" width="1.42578125" style="1" bestFit="1" customWidth="1"/>
    <col min="2" max="2" width="1.7109375" style="1" customWidth="1"/>
    <col min="3" max="3" width="8.7109375" style="1" customWidth="1"/>
    <col min="4" max="6" width="5.140625" style="1" customWidth="1"/>
    <col min="7" max="7" width="1.7109375" style="1" customWidth="1"/>
    <col min="8" max="8" width="11.7109375" style="1" customWidth="1"/>
    <col min="9" max="9" width="9" style="1" customWidth="1"/>
    <col min="10" max="10" width="2.5703125" style="1" customWidth="1"/>
    <col min="11" max="11" width="1.7109375" style="1" customWidth="1"/>
    <col min="12" max="12" width="11.7109375" style="1" customWidth="1"/>
    <col min="13" max="13" width="9" style="1" customWidth="1"/>
    <col min="14" max="14" width="2.5703125" style="1" customWidth="1"/>
    <col min="15" max="15" width="12.7109375" style="1" customWidth="1"/>
    <col min="16" max="16" width="10.85546875" style="1" customWidth="1"/>
    <col min="17" max="17" width="9.140625" style="1"/>
    <col min="18" max="18" width="11" style="1" bestFit="1" customWidth="1"/>
    <col min="19" max="16384" width="9.140625" style="1"/>
  </cols>
  <sheetData>
    <row r="1" spans="1:20" ht="10.5" customHeight="1" thickBot="1" x14ac:dyDescent="0.3">
      <c r="I1" s="1" t="s">
        <v>253</v>
      </c>
    </row>
    <row r="2" spans="1:20" ht="12" customHeight="1" x14ac:dyDescent="0.25">
      <c r="B2" s="664" t="s">
        <v>274</v>
      </c>
      <c r="C2" s="665"/>
      <c r="D2" s="665"/>
      <c r="E2" s="665"/>
      <c r="F2" s="665"/>
      <c r="G2" s="665"/>
      <c r="H2" s="665"/>
      <c r="I2" s="665"/>
      <c r="J2" s="665"/>
      <c r="K2" s="665"/>
      <c r="L2" s="665"/>
      <c r="M2" s="665"/>
      <c r="N2" s="665"/>
      <c r="O2" s="665"/>
      <c r="P2" s="666"/>
    </row>
    <row r="3" spans="1:20" x14ac:dyDescent="0.25">
      <c r="B3" s="667"/>
      <c r="C3" s="668"/>
      <c r="D3" s="668"/>
      <c r="E3" s="668"/>
      <c r="F3" s="668"/>
      <c r="G3" s="668"/>
      <c r="H3" s="668"/>
      <c r="I3" s="668"/>
      <c r="J3" s="668"/>
      <c r="K3" s="668"/>
      <c r="L3" s="668"/>
      <c r="M3" s="668"/>
      <c r="N3" s="668"/>
      <c r="O3" s="668"/>
      <c r="P3" s="669"/>
    </row>
    <row r="4" spans="1:20" x14ac:dyDescent="0.25">
      <c r="B4" s="667"/>
      <c r="C4" s="668"/>
      <c r="D4" s="668"/>
      <c r="E4" s="668"/>
      <c r="F4" s="668"/>
      <c r="G4" s="668"/>
      <c r="H4" s="668"/>
      <c r="I4" s="668"/>
      <c r="J4" s="668"/>
      <c r="K4" s="668"/>
      <c r="L4" s="668"/>
      <c r="M4" s="668"/>
      <c r="N4" s="668"/>
      <c r="O4" s="668"/>
      <c r="P4" s="669"/>
    </row>
    <row r="5" spans="1:20" ht="12" customHeight="1" thickBot="1" x14ac:dyDescent="0.3">
      <c r="A5" s="1" t="s">
        <v>253</v>
      </c>
      <c r="B5" s="670"/>
      <c r="C5" s="671"/>
      <c r="D5" s="671"/>
      <c r="E5" s="671"/>
      <c r="F5" s="671"/>
      <c r="G5" s="671"/>
      <c r="H5" s="671"/>
      <c r="I5" s="671"/>
      <c r="J5" s="671"/>
      <c r="K5" s="671"/>
      <c r="L5" s="671"/>
      <c r="M5" s="671"/>
      <c r="N5" s="671"/>
      <c r="O5" s="671"/>
      <c r="P5" s="672"/>
      <c r="S5" s="12"/>
      <c r="T5" s="12"/>
    </row>
    <row r="6" spans="1:20" ht="4.5" customHeight="1" x14ac:dyDescent="0.25">
      <c r="B6" s="462"/>
      <c r="C6" s="463"/>
      <c r="D6" s="464"/>
      <c r="E6" s="464"/>
      <c r="F6" s="465"/>
      <c r="G6" s="464"/>
      <c r="H6" s="464"/>
      <c r="I6" s="464"/>
      <c r="J6" s="465"/>
      <c r="K6" s="464"/>
      <c r="L6" s="464"/>
      <c r="M6" s="464"/>
      <c r="N6" s="465"/>
      <c r="O6" s="464"/>
      <c r="P6" s="466"/>
      <c r="S6" s="49"/>
      <c r="T6" s="49"/>
    </row>
    <row r="7" spans="1:20" ht="15.75" thickBot="1" x14ac:dyDescent="0.3">
      <c r="B7" s="467"/>
      <c r="C7" s="461" t="s">
        <v>50</v>
      </c>
      <c r="D7" s="461"/>
      <c r="E7" s="461"/>
      <c r="F7" s="468"/>
      <c r="G7" s="469"/>
      <c r="H7" s="655" t="s">
        <v>52</v>
      </c>
      <c r="I7" s="655"/>
      <c r="J7" s="470"/>
      <c r="K7" s="471"/>
      <c r="L7" s="656" t="s">
        <v>51</v>
      </c>
      <c r="M7" s="656"/>
      <c r="N7" s="470"/>
      <c r="O7" s="656" t="s">
        <v>49</v>
      </c>
      <c r="P7" s="657"/>
      <c r="S7" s="49"/>
      <c r="T7" s="49"/>
    </row>
    <row r="8" spans="1:20" ht="15.75" thickBot="1" x14ac:dyDescent="0.3">
      <c r="B8" s="531"/>
      <c r="C8" s="525" t="s">
        <v>122</v>
      </c>
      <c r="D8" s="529"/>
      <c r="E8" s="529"/>
      <c r="F8" s="530"/>
      <c r="G8" s="11"/>
      <c r="H8" s="658">
        <v>63587882</v>
      </c>
      <c r="I8" s="658"/>
      <c r="J8" s="434"/>
      <c r="K8" s="441"/>
      <c r="L8" s="659">
        <v>1716641</v>
      </c>
      <c r="M8" s="659"/>
      <c r="N8" s="32"/>
      <c r="O8" s="660">
        <f>L8-H8</f>
        <v>-61871241</v>
      </c>
      <c r="P8" s="661"/>
      <c r="S8" s="49"/>
      <c r="T8" s="49"/>
    </row>
    <row r="9" spans="1:20" ht="15.75" thickBot="1" x14ac:dyDescent="0.3">
      <c r="B9" s="532"/>
      <c r="C9" s="528" t="s">
        <v>123</v>
      </c>
      <c r="D9" s="526"/>
      <c r="E9" s="526"/>
      <c r="F9" s="527"/>
      <c r="G9" s="438"/>
      <c r="H9" s="658">
        <v>37945479.210000001</v>
      </c>
      <c r="I9" s="658"/>
      <c r="J9" s="437"/>
      <c r="K9" s="441"/>
      <c r="L9" s="658">
        <v>1174158.7000000002</v>
      </c>
      <c r="M9" s="658"/>
      <c r="N9" s="436"/>
      <c r="O9" s="678">
        <f>L9-H9</f>
        <v>-36771320.509999998</v>
      </c>
      <c r="P9" s="663"/>
      <c r="S9" s="49"/>
      <c r="T9" s="49"/>
    </row>
    <row r="10" spans="1:20" ht="15.75" thickBot="1" x14ac:dyDescent="0.3">
      <c r="B10" s="532"/>
      <c r="C10" s="528" t="s">
        <v>124</v>
      </c>
      <c r="D10" s="526"/>
      <c r="E10" s="526"/>
      <c r="F10" s="527"/>
      <c r="G10" s="438"/>
      <c r="H10" s="658">
        <v>86016514.790000007</v>
      </c>
      <c r="I10" s="658"/>
      <c r="J10" s="437"/>
      <c r="K10" s="441"/>
      <c r="L10" s="658">
        <v>1653916.6</v>
      </c>
      <c r="M10" s="658"/>
      <c r="N10" s="436"/>
      <c r="O10" s="678">
        <f>L10-H10</f>
        <v>-84362598.190000013</v>
      </c>
      <c r="P10" s="663"/>
      <c r="S10" s="266"/>
      <c r="T10" s="266"/>
    </row>
    <row r="11" spans="1:20" ht="15.75" thickBot="1" x14ac:dyDescent="0.3">
      <c r="B11" s="531"/>
      <c r="C11" s="525" t="s">
        <v>125</v>
      </c>
      <c r="D11" s="529"/>
      <c r="E11" s="529"/>
      <c r="F11" s="533"/>
      <c r="G11" s="11"/>
      <c r="H11" s="659">
        <v>74115931.810000017</v>
      </c>
      <c r="I11" s="659"/>
      <c r="J11" s="435"/>
      <c r="K11" s="441"/>
      <c r="L11" s="659">
        <v>1828326.75</v>
      </c>
      <c r="M11" s="659"/>
      <c r="N11" s="433"/>
      <c r="O11" s="660">
        <f>L11-H11</f>
        <v>-72287605.060000017</v>
      </c>
      <c r="P11" s="661"/>
      <c r="S11" s="13"/>
      <c r="T11" s="14"/>
    </row>
    <row r="12" spans="1:20" ht="15.75" thickBot="1" x14ac:dyDescent="0.3">
      <c r="B12" s="423"/>
      <c r="C12" s="424" t="s">
        <v>126</v>
      </c>
      <c r="D12" s="424"/>
      <c r="E12" s="424"/>
      <c r="F12" s="439"/>
      <c r="G12" s="424"/>
      <c r="H12" s="673">
        <f>SUM(H8:I11)</f>
        <v>261665807.81</v>
      </c>
      <c r="I12" s="673"/>
      <c r="J12" s="440"/>
      <c r="K12" s="674">
        <f>SUM(K8:M11)</f>
        <v>6373043.0500000007</v>
      </c>
      <c r="L12" s="675"/>
      <c r="M12" s="675"/>
      <c r="N12" s="439"/>
      <c r="O12" s="676">
        <f>L12-H12</f>
        <v>-261665807.81</v>
      </c>
      <c r="P12" s="677"/>
      <c r="S12" s="12"/>
      <c r="T12" s="12"/>
    </row>
    <row r="13" spans="1:20" ht="6" customHeight="1" x14ac:dyDescent="0.25">
      <c r="B13" s="462"/>
      <c r="C13" s="472"/>
      <c r="D13" s="472"/>
      <c r="E13" s="472"/>
      <c r="F13" s="473"/>
      <c r="G13" s="472"/>
      <c r="H13" s="478"/>
      <c r="I13" s="478"/>
      <c r="J13" s="479"/>
      <c r="K13" s="480"/>
      <c r="L13" s="474"/>
      <c r="M13" s="474"/>
      <c r="N13" s="481"/>
      <c r="O13" s="475"/>
      <c r="P13" s="476"/>
      <c r="S13" s="49"/>
      <c r="T13" s="49"/>
    </row>
    <row r="14" spans="1:20" ht="15.75" thickBot="1" x14ac:dyDescent="0.3">
      <c r="B14" s="467"/>
      <c r="C14" s="461" t="s">
        <v>50</v>
      </c>
      <c r="D14" s="461"/>
      <c r="E14" s="461"/>
      <c r="F14" s="468"/>
      <c r="G14" s="469"/>
      <c r="H14" s="655" t="s">
        <v>52</v>
      </c>
      <c r="I14" s="655"/>
      <c r="J14" s="470"/>
      <c r="K14" s="471"/>
      <c r="L14" s="656" t="s">
        <v>51</v>
      </c>
      <c r="M14" s="656"/>
      <c r="N14" s="477"/>
      <c r="O14" s="656" t="s">
        <v>49</v>
      </c>
      <c r="P14" s="657"/>
      <c r="S14" s="49"/>
      <c r="T14" s="49"/>
    </row>
    <row r="15" spans="1:20" ht="15.75" thickBot="1" x14ac:dyDescent="0.3">
      <c r="B15" s="531"/>
      <c r="C15" s="525" t="s">
        <v>138</v>
      </c>
      <c r="D15" s="529"/>
      <c r="E15" s="529"/>
      <c r="F15" s="530"/>
      <c r="G15" s="11"/>
      <c r="H15" s="659">
        <v>67638561.140000001</v>
      </c>
      <c r="I15" s="659"/>
      <c r="J15" s="434"/>
      <c r="K15" s="49"/>
      <c r="L15" s="659">
        <v>1994160.55</v>
      </c>
      <c r="M15" s="659"/>
      <c r="N15" s="32"/>
      <c r="O15" s="660">
        <f>L15-H15</f>
        <v>-65644400.590000004</v>
      </c>
      <c r="P15" s="661"/>
      <c r="S15" s="49"/>
      <c r="T15" s="49"/>
    </row>
    <row r="16" spans="1:20" ht="15.75" thickBot="1" x14ac:dyDescent="0.3">
      <c r="B16" s="532"/>
      <c r="C16" s="528" t="s">
        <v>139</v>
      </c>
      <c r="D16" s="526"/>
      <c r="E16" s="526"/>
      <c r="F16" s="527"/>
      <c r="G16" s="438"/>
      <c r="H16" s="658">
        <v>68174852.670000002</v>
      </c>
      <c r="I16" s="658"/>
      <c r="J16" s="437"/>
      <c r="K16" s="443"/>
      <c r="L16" s="658">
        <v>2215105.9400000004</v>
      </c>
      <c r="M16" s="658"/>
      <c r="N16" s="436"/>
      <c r="O16" s="662">
        <f>L16-H16</f>
        <v>-65959746.730000004</v>
      </c>
      <c r="P16" s="663"/>
      <c r="S16" s="49"/>
      <c r="T16" s="49"/>
    </row>
    <row r="17" spans="2:20" ht="15.75" thickBot="1" x14ac:dyDescent="0.3">
      <c r="B17" s="531"/>
      <c r="C17" s="525" t="s">
        <v>142</v>
      </c>
      <c r="D17" s="529"/>
      <c r="E17" s="529"/>
      <c r="F17" s="530"/>
      <c r="G17" s="11"/>
      <c r="H17" s="659">
        <v>66974215.379999995</v>
      </c>
      <c r="I17" s="659"/>
      <c r="J17" s="434"/>
      <c r="K17" s="49"/>
      <c r="L17" s="659">
        <v>2472709.6400000006</v>
      </c>
      <c r="M17" s="659"/>
      <c r="N17" s="32"/>
      <c r="O17" s="660">
        <f>L17-H17</f>
        <v>-64501505.739999995</v>
      </c>
      <c r="P17" s="661"/>
      <c r="S17" s="266"/>
      <c r="T17" s="266"/>
    </row>
    <row r="18" spans="2:20" ht="15.75" thickBot="1" x14ac:dyDescent="0.3">
      <c r="B18" s="532"/>
      <c r="C18" s="528" t="s">
        <v>145</v>
      </c>
      <c r="D18" s="526"/>
      <c r="E18" s="526"/>
      <c r="F18" s="527"/>
      <c r="G18" s="438"/>
      <c r="H18" s="658">
        <v>75367863.969999984</v>
      </c>
      <c r="I18" s="658"/>
      <c r="J18" s="437"/>
      <c r="K18" s="443"/>
      <c r="L18" s="658">
        <v>2675231.7199999997</v>
      </c>
      <c r="M18" s="658"/>
      <c r="N18" s="436"/>
      <c r="O18" s="662">
        <f>L18-H18</f>
        <v>-72692632.249999985</v>
      </c>
      <c r="P18" s="663"/>
      <c r="S18" s="13"/>
      <c r="T18" s="14"/>
    </row>
    <row r="19" spans="2:20" ht="15.75" thickBot="1" x14ac:dyDescent="0.3">
      <c r="B19" s="423"/>
      <c r="C19" s="424" t="s">
        <v>137</v>
      </c>
      <c r="D19" s="424"/>
      <c r="E19" s="424"/>
      <c r="F19" s="439"/>
      <c r="G19" s="424"/>
      <c r="H19" s="673">
        <f>SUM(H15:I18)</f>
        <v>278155493.15999997</v>
      </c>
      <c r="I19" s="673"/>
      <c r="J19" s="440"/>
      <c r="K19" s="674">
        <f>SUM(K15:M18)</f>
        <v>9357207.8500000015</v>
      </c>
      <c r="L19" s="675"/>
      <c r="M19" s="675"/>
      <c r="N19" s="439"/>
      <c r="O19" s="676">
        <f>SUM(O15:P18)</f>
        <v>-268798285.31</v>
      </c>
      <c r="P19" s="680"/>
      <c r="S19" s="12"/>
      <c r="T19" s="12"/>
    </row>
    <row r="20" spans="2:20" ht="6" customHeight="1" x14ac:dyDescent="0.25">
      <c r="B20" s="462"/>
      <c r="C20" s="472"/>
      <c r="D20" s="472"/>
      <c r="E20" s="472"/>
      <c r="F20" s="481"/>
      <c r="G20" s="472"/>
      <c r="H20" s="478"/>
      <c r="I20" s="478"/>
      <c r="J20" s="479"/>
      <c r="K20" s="480"/>
      <c r="L20" s="474"/>
      <c r="M20" s="474"/>
      <c r="N20" s="481"/>
      <c r="O20" s="475"/>
      <c r="P20" s="476"/>
      <c r="S20" s="49"/>
      <c r="T20" s="49"/>
    </row>
    <row r="21" spans="2:20" ht="15.75" thickBot="1" x14ac:dyDescent="0.3">
      <c r="B21" s="467"/>
      <c r="C21" s="461" t="s">
        <v>50</v>
      </c>
      <c r="D21" s="461"/>
      <c r="E21" s="461"/>
      <c r="F21" s="468"/>
      <c r="G21" s="469"/>
      <c r="H21" s="655" t="s">
        <v>52</v>
      </c>
      <c r="I21" s="655"/>
      <c r="J21" s="470"/>
      <c r="K21" s="471"/>
      <c r="L21" s="656" t="s">
        <v>51</v>
      </c>
      <c r="M21" s="656"/>
      <c r="N21" s="477"/>
      <c r="O21" s="656" t="s">
        <v>49</v>
      </c>
      <c r="P21" s="657"/>
      <c r="S21" s="49"/>
      <c r="T21" s="49"/>
    </row>
    <row r="22" spans="2:20" ht="15.75" thickBot="1" x14ac:dyDescent="0.3">
      <c r="B22" s="532"/>
      <c r="C22" s="528" t="s">
        <v>148</v>
      </c>
      <c r="D22" s="526"/>
      <c r="E22" s="526"/>
      <c r="F22" s="527"/>
      <c r="G22" s="438"/>
      <c r="H22" s="658">
        <v>68950386.850000009</v>
      </c>
      <c r="I22" s="658"/>
      <c r="J22" s="437"/>
      <c r="K22" s="443"/>
      <c r="L22" s="679">
        <v>2335170.5299999993</v>
      </c>
      <c r="M22" s="679"/>
      <c r="N22" s="436"/>
      <c r="O22" s="678">
        <f>L22-H22</f>
        <v>-66615216.320000008</v>
      </c>
      <c r="P22" s="663"/>
      <c r="S22" s="49"/>
      <c r="T22" s="49"/>
    </row>
    <row r="23" spans="2:20" ht="15.75" thickBot="1" x14ac:dyDescent="0.3">
      <c r="B23" s="532"/>
      <c r="C23" s="528" t="s">
        <v>150</v>
      </c>
      <c r="D23" s="526"/>
      <c r="E23" s="526"/>
      <c r="F23" s="527"/>
      <c r="G23" s="438"/>
      <c r="H23" s="658">
        <v>75828211.109999985</v>
      </c>
      <c r="I23" s="658"/>
      <c r="J23" s="437"/>
      <c r="K23" s="443"/>
      <c r="L23" s="658">
        <v>2381724.85</v>
      </c>
      <c r="M23" s="658"/>
      <c r="N23" s="436"/>
      <c r="O23" s="678">
        <f>L23-H23</f>
        <v>-73446486.25999999</v>
      </c>
      <c r="P23" s="663"/>
      <c r="S23" s="49"/>
      <c r="T23" s="49"/>
    </row>
    <row r="24" spans="2:20" ht="15.75" thickBot="1" x14ac:dyDescent="0.3">
      <c r="B24" s="532"/>
      <c r="C24" s="528" t="s">
        <v>152</v>
      </c>
      <c r="D24" s="526"/>
      <c r="E24" s="526"/>
      <c r="F24" s="527"/>
      <c r="G24" s="438"/>
      <c r="H24" s="658">
        <v>63113020.210000001</v>
      </c>
      <c r="I24" s="658"/>
      <c r="J24" s="437"/>
      <c r="K24" s="443"/>
      <c r="L24" s="658">
        <v>2605187.0499999998</v>
      </c>
      <c r="M24" s="658"/>
      <c r="N24" s="436"/>
      <c r="O24" s="678">
        <f>L24-H24</f>
        <v>-60507833.160000004</v>
      </c>
      <c r="P24" s="663"/>
      <c r="S24" s="266"/>
      <c r="T24" s="266"/>
    </row>
    <row r="25" spans="2:20" ht="15.75" thickBot="1" x14ac:dyDescent="0.3">
      <c r="B25" s="531"/>
      <c r="C25" s="525" t="s">
        <v>160</v>
      </c>
      <c r="D25" s="529"/>
      <c r="E25" s="529"/>
      <c r="F25" s="530"/>
      <c r="G25" s="11"/>
      <c r="H25" s="659">
        <v>82206782.939999998</v>
      </c>
      <c r="I25" s="659"/>
      <c r="J25" s="434"/>
      <c r="K25" s="49"/>
      <c r="L25" s="659">
        <v>2650456.56</v>
      </c>
      <c r="M25" s="659"/>
      <c r="N25" s="32"/>
      <c r="O25" s="660">
        <f>L25-H25</f>
        <v>-79556326.379999995</v>
      </c>
      <c r="P25" s="661"/>
      <c r="S25" s="13"/>
      <c r="T25" s="14"/>
    </row>
    <row r="26" spans="2:20" ht="15.75" thickBot="1" x14ac:dyDescent="0.3">
      <c r="B26" s="423"/>
      <c r="C26" s="424" t="s">
        <v>146</v>
      </c>
      <c r="D26" s="424"/>
      <c r="E26" s="424"/>
      <c r="F26" s="439"/>
      <c r="G26" s="424"/>
      <c r="H26" s="673">
        <f>SUM(H22:I25)</f>
        <v>290098401.11000001</v>
      </c>
      <c r="I26" s="673"/>
      <c r="J26" s="440"/>
      <c r="K26" s="674">
        <f>SUM(K22:M25)</f>
        <v>9972538.9899999984</v>
      </c>
      <c r="L26" s="675"/>
      <c r="M26" s="675"/>
      <c r="N26" s="442"/>
      <c r="O26" s="676">
        <f>SUM(O22:P25)</f>
        <v>-280125862.12</v>
      </c>
      <c r="P26" s="677"/>
      <c r="S26" s="12"/>
      <c r="T26" s="12"/>
    </row>
    <row r="27" spans="2:20" ht="6" customHeight="1" x14ac:dyDescent="0.25">
      <c r="B27" s="462"/>
      <c r="C27" s="472"/>
      <c r="D27" s="472"/>
      <c r="E27" s="472"/>
      <c r="F27" s="481"/>
      <c r="G27" s="472"/>
      <c r="H27" s="478"/>
      <c r="I27" s="478"/>
      <c r="J27" s="479"/>
      <c r="K27" s="480"/>
      <c r="L27" s="474"/>
      <c r="M27" s="474"/>
      <c r="N27" s="481"/>
      <c r="O27" s="475"/>
      <c r="P27" s="482"/>
      <c r="S27" s="49"/>
      <c r="T27" s="49"/>
    </row>
    <row r="28" spans="2:20" ht="15.75" thickBot="1" x14ac:dyDescent="0.3">
      <c r="B28" s="467"/>
      <c r="C28" s="461" t="s">
        <v>50</v>
      </c>
      <c r="D28" s="461"/>
      <c r="E28" s="461"/>
      <c r="F28" s="468"/>
      <c r="G28" s="469"/>
      <c r="H28" s="655" t="s">
        <v>52</v>
      </c>
      <c r="I28" s="655"/>
      <c r="J28" s="470"/>
      <c r="K28" s="461"/>
      <c r="L28" s="656" t="s">
        <v>51</v>
      </c>
      <c r="M28" s="656"/>
      <c r="N28" s="477"/>
      <c r="O28" s="656" t="s">
        <v>49</v>
      </c>
      <c r="P28" s="657"/>
      <c r="S28" s="49"/>
      <c r="T28" s="49"/>
    </row>
    <row r="29" spans="2:20" ht="15.75" thickBot="1" x14ac:dyDescent="0.3">
      <c r="B29" s="532"/>
      <c r="C29" s="528" t="s">
        <v>162</v>
      </c>
      <c r="D29" s="526"/>
      <c r="E29" s="526"/>
      <c r="F29" s="527"/>
      <c r="G29" s="438"/>
      <c r="H29" s="658">
        <v>75586096.519999996</v>
      </c>
      <c r="I29" s="658"/>
      <c r="J29" s="437"/>
      <c r="K29" s="443"/>
      <c r="L29" s="679">
        <v>2402227.5699999998</v>
      </c>
      <c r="M29" s="679"/>
      <c r="N29" s="436"/>
      <c r="O29" s="678">
        <f>L29-H29</f>
        <v>-73183868.950000003</v>
      </c>
      <c r="P29" s="663"/>
      <c r="S29" s="49"/>
      <c r="T29" s="49"/>
    </row>
    <row r="30" spans="2:20" ht="15.75" thickBot="1" x14ac:dyDescent="0.3">
      <c r="B30" s="532"/>
      <c r="C30" s="528" t="s">
        <v>166</v>
      </c>
      <c r="D30" s="526"/>
      <c r="E30" s="526"/>
      <c r="F30" s="527"/>
      <c r="G30" s="438"/>
      <c r="H30" s="658">
        <v>77411717.409999996</v>
      </c>
      <c r="I30" s="658"/>
      <c r="J30" s="437"/>
      <c r="K30" s="443"/>
      <c r="L30" s="658">
        <v>2393374.29</v>
      </c>
      <c r="M30" s="658"/>
      <c r="N30" s="436"/>
      <c r="O30" s="678">
        <f>L30-H30</f>
        <v>-75018343.11999999</v>
      </c>
      <c r="P30" s="663"/>
      <c r="S30" s="49"/>
      <c r="T30" s="49"/>
    </row>
    <row r="31" spans="2:20" ht="15.75" thickBot="1" x14ac:dyDescent="0.3">
      <c r="B31" s="532"/>
      <c r="C31" s="528" t="s">
        <v>168</v>
      </c>
      <c r="D31" s="526"/>
      <c r="E31" s="526"/>
      <c r="F31" s="527"/>
      <c r="G31" s="438"/>
      <c r="H31" s="658">
        <v>75284034.409999996</v>
      </c>
      <c r="I31" s="658"/>
      <c r="J31" s="437"/>
      <c r="K31" s="443"/>
      <c r="L31" s="658">
        <v>2654797.54</v>
      </c>
      <c r="M31" s="658"/>
      <c r="N31" s="436"/>
      <c r="O31" s="678">
        <f>L31-H31</f>
        <v>-72629236.86999999</v>
      </c>
      <c r="P31" s="663"/>
      <c r="S31" s="266"/>
      <c r="T31" s="266"/>
    </row>
    <row r="32" spans="2:20" ht="15.75" thickBot="1" x14ac:dyDescent="0.3">
      <c r="B32" s="531"/>
      <c r="C32" s="525" t="s">
        <v>171</v>
      </c>
      <c r="D32" s="529"/>
      <c r="E32" s="529"/>
      <c r="F32" s="530"/>
      <c r="G32" s="11"/>
      <c r="H32" s="659">
        <v>82079147.370000005</v>
      </c>
      <c r="I32" s="659"/>
      <c r="J32" s="434"/>
      <c r="K32" s="49"/>
      <c r="L32" s="659">
        <v>2473121.02</v>
      </c>
      <c r="M32" s="659"/>
      <c r="N32" s="32"/>
      <c r="O32" s="660">
        <f>L32-H32</f>
        <v>-79606026.350000009</v>
      </c>
      <c r="P32" s="661"/>
      <c r="S32" s="13"/>
      <c r="T32" s="14"/>
    </row>
    <row r="33" spans="2:20" ht="15.75" thickBot="1" x14ac:dyDescent="0.3">
      <c r="B33" s="423"/>
      <c r="C33" s="424" t="s">
        <v>163</v>
      </c>
      <c r="D33" s="424"/>
      <c r="E33" s="424"/>
      <c r="F33" s="439"/>
      <c r="G33" s="424"/>
      <c r="H33" s="673">
        <f>SUM(H29:I32)</f>
        <v>310360995.71000004</v>
      </c>
      <c r="I33" s="673"/>
      <c r="J33" s="440"/>
      <c r="K33" s="674">
        <f>SUM(K29:M32)</f>
        <v>9923520.4199999999</v>
      </c>
      <c r="L33" s="675"/>
      <c r="M33" s="675"/>
      <c r="N33" s="442"/>
      <c r="O33" s="676">
        <f>SUM(O29:P32)</f>
        <v>-300437475.29000002</v>
      </c>
      <c r="P33" s="677"/>
      <c r="S33" s="12"/>
      <c r="T33" s="12"/>
    </row>
    <row r="34" spans="2:20" ht="6" customHeight="1" x14ac:dyDescent="0.25">
      <c r="B34" s="462"/>
      <c r="C34" s="472"/>
      <c r="D34" s="472"/>
      <c r="E34" s="472"/>
      <c r="F34" s="481"/>
      <c r="G34" s="472"/>
      <c r="H34" s="478"/>
      <c r="I34" s="478"/>
      <c r="J34" s="479"/>
      <c r="K34" s="480"/>
      <c r="L34" s="474"/>
      <c r="M34" s="474"/>
      <c r="N34" s="481"/>
      <c r="O34" s="475"/>
      <c r="P34" s="482"/>
      <c r="S34" s="12"/>
      <c r="T34" s="12"/>
    </row>
    <row r="35" spans="2:20" ht="15.75" thickBot="1" x14ac:dyDescent="0.3">
      <c r="B35" s="467"/>
      <c r="C35" s="461" t="s">
        <v>50</v>
      </c>
      <c r="D35" s="461"/>
      <c r="E35" s="461"/>
      <c r="F35" s="468"/>
      <c r="G35" s="469"/>
      <c r="H35" s="655" t="s">
        <v>52</v>
      </c>
      <c r="I35" s="655"/>
      <c r="J35" s="470"/>
      <c r="K35" s="461"/>
      <c r="L35" s="656" t="s">
        <v>51</v>
      </c>
      <c r="M35" s="656"/>
      <c r="N35" s="477"/>
      <c r="O35" s="656" t="s">
        <v>49</v>
      </c>
      <c r="P35" s="657"/>
      <c r="S35" s="12"/>
      <c r="T35" s="12"/>
    </row>
    <row r="36" spans="2:20" ht="15.75" thickBot="1" x14ac:dyDescent="0.3">
      <c r="B36" s="532"/>
      <c r="C36" s="528" t="s">
        <v>177</v>
      </c>
      <c r="D36" s="526"/>
      <c r="E36" s="526"/>
      <c r="F36" s="527"/>
      <c r="G36" s="438"/>
      <c r="H36" s="658">
        <v>78090402.140000001</v>
      </c>
      <c r="I36" s="658"/>
      <c r="J36" s="437"/>
      <c r="K36" s="443"/>
      <c r="L36" s="679">
        <v>2419087.37</v>
      </c>
      <c r="M36" s="679"/>
      <c r="N36" s="436"/>
      <c r="O36" s="678">
        <f>L36-H36</f>
        <v>-75671314.769999996</v>
      </c>
      <c r="P36" s="663"/>
      <c r="S36" s="12"/>
      <c r="T36" s="12"/>
    </row>
    <row r="37" spans="2:20" ht="15.75" thickBot="1" x14ac:dyDescent="0.3">
      <c r="B37" s="532"/>
      <c r="C37" s="528" t="s">
        <v>232</v>
      </c>
      <c r="D37" s="526"/>
      <c r="E37" s="526"/>
      <c r="F37" s="527"/>
      <c r="G37" s="438"/>
      <c r="H37" s="658">
        <v>79664627.150000006</v>
      </c>
      <c r="I37" s="658"/>
      <c r="J37" s="437"/>
      <c r="K37" s="443"/>
      <c r="L37" s="658">
        <v>2456751.4500000002</v>
      </c>
      <c r="M37" s="658"/>
      <c r="N37" s="436"/>
      <c r="O37" s="678">
        <f>L37-H37</f>
        <v>-77207875.700000003</v>
      </c>
      <c r="P37" s="663"/>
      <c r="S37" s="12"/>
      <c r="T37" s="12"/>
    </row>
    <row r="38" spans="2:20" ht="15.75" thickBot="1" x14ac:dyDescent="0.3">
      <c r="B38" s="532"/>
      <c r="C38" s="528" t="s">
        <v>233</v>
      </c>
      <c r="D38" s="526"/>
      <c r="E38" s="526"/>
      <c r="F38" s="527"/>
      <c r="G38" s="438"/>
      <c r="H38" s="658">
        <v>76114762.189999998</v>
      </c>
      <c r="I38" s="658"/>
      <c r="J38" s="437"/>
      <c r="K38" s="443"/>
      <c r="L38" s="658">
        <v>2494321.06</v>
      </c>
      <c r="M38" s="658"/>
      <c r="N38" s="436"/>
      <c r="O38" s="678">
        <f>L38-H38</f>
        <v>-73620441.129999995</v>
      </c>
      <c r="P38" s="663"/>
      <c r="S38" s="12"/>
      <c r="T38" s="12"/>
    </row>
    <row r="39" spans="2:20" ht="15.75" thickBot="1" x14ac:dyDescent="0.3">
      <c r="B39" s="531"/>
      <c r="C39" s="525" t="s">
        <v>234</v>
      </c>
      <c r="D39" s="529"/>
      <c r="E39" s="529"/>
      <c r="F39" s="530"/>
      <c r="G39" s="11"/>
      <c r="H39" s="659">
        <v>84389299</v>
      </c>
      <c r="I39" s="659"/>
      <c r="J39" s="434"/>
      <c r="K39" s="49"/>
      <c r="L39" s="659">
        <v>2392508.84</v>
      </c>
      <c r="M39" s="659"/>
      <c r="N39" s="32"/>
      <c r="O39" s="660">
        <f>L39-H39</f>
        <v>-81996790.159999996</v>
      </c>
      <c r="P39" s="661"/>
      <c r="S39" s="12"/>
      <c r="T39" s="12"/>
    </row>
    <row r="40" spans="2:20" ht="15.75" thickBot="1" x14ac:dyDescent="0.3">
      <c r="B40" s="423"/>
      <c r="C40" s="424" t="s">
        <v>176</v>
      </c>
      <c r="D40" s="424"/>
      <c r="E40" s="424"/>
      <c r="F40" s="439"/>
      <c r="G40" s="424"/>
      <c r="H40" s="673">
        <f>SUM(H36:I39)</f>
        <v>318259090.48000002</v>
      </c>
      <c r="I40" s="673"/>
      <c r="J40" s="440"/>
      <c r="K40" s="674">
        <f>SUM(K36:M39)</f>
        <v>9762668.7200000007</v>
      </c>
      <c r="L40" s="675"/>
      <c r="M40" s="675"/>
      <c r="N40" s="442"/>
      <c r="O40" s="676">
        <f>SUM(O36:P39)</f>
        <v>-308496421.75999999</v>
      </c>
      <c r="P40" s="677"/>
      <c r="S40" s="12"/>
      <c r="T40" s="12"/>
    </row>
    <row r="41" spans="2:20" ht="6" customHeight="1" x14ac:dyDescent="0.25">
      <c r="B41" s="462"/>
      <c r="C41" s="472"/>
      <c r="D41" s="472"/>
      <c r="E41" s="472"/>
      <c r="F41" s="481"/>
      <c r="G41" s="472"/>
      <c r="H41" s="478"/>
      <c r="I41" s="478"/>
      <c r="J41" s="479"/>
      <c r="K41" s="480"/>
      <c r="L41" s="474"/>
      <c r="M41" s="474"/>
      <c r="N41" s="483"/>
      <c r="O41" s="475"/>
      <c r="P41" s="476"/>
      <c r="S41" s="49"/>
      <c r="T41" s="49"/>
    </row>
    <row r="42" spans="2:20" ht="15.75" thickBot="1" x14ac:dyDescent="0.3">
      <c r="B42" s="467"/>
      <c r="C42" s="461" t="s">
        <v>50</v>
      </c>
      <c r="D42" s="461"/>
      <c r="E42" s="461"/>
      <c r="F42" s="468"/>
      <c r="G42" s="469"/>
      <c r="H42" s="655" t="s">
        <v>52</v>
      </c>
      <c r="I42" s="655"/>
      <c r="J42" s="470"/>
      <c r="K42" s="461"/>
      <c r="L42" s="656" t="s">
        <v>51</v>
      </c>
      <c r="M42" s="656"/>
      <c r="N42" s="477"/>
      <c r="O42" s="656" t="s">
        <v>49</v>
      </c>
      <c r="P42" s="657"/>
      <c r="S42" s="49"/>
      <c r="T42" s="49"/>
    </row>
    <row r="43" spans="2:20" ht="15.75" thickBot="1" x14ac:dyDescent="0.3">
      <c r="B43" s="532"/>
      <c r="C43" s="528" t="s">
        <v>235</v>
      </c>
      <c r="D43" s="526"/>
      <c r="E43" s="526"/>
      <c r="F43" s="527"/>
      <c r="G43" s="438"/>
      <c r="H43" s="658">
        <v>74989335.340000004</v>
      </c>
      <c r="I43" s="658"/>
      <c r="J43" s="437"/>
      <c r="K43" s="443"/>
      <c r="L43" s="679">
        <v>1954712.31</v>
      </c>
      <c r="M43" s="679"/>
      <c r="N43" s="436"/>
      <c r="O43" s="678">
        <f>L43-H43</f>
        <v>-73034623.030000001</v>
      </c>
      <c r="P43" s="663"/>
      <c r="S43" s="49"/>
      <c r="T43" s="49"/>
    </row>
    <row r="44" spans="2:20" ht="15.75" thickBot="1" x14ac:dyDescent="0.3">
      <c r="B44" s="532"/>
      <c r="C44" s="528" t="s">
        <v>236</v>
      </c>
      <c r="D44" s="526"/>
      <c r="E44" s="526"/>
      <c r="F44" s="527"/>
      <c r="G44" s="438"/>
      <c r="H44" s="658">
        <v>83379898.819999993</v>
      </c>
      <c r="I44" s="658"/>
      <c r="J44" s="437"/>
      <c r="K44" s="443"/>
      <c r="L44" s="658">
        <v>2371960.79</v>
      </c>
      <c r="M44" s="658"/>
      <c r="N44" s="436"/>
      <c r="O44" s="678">
        <f>L44-H44</f>
        <v>-81007938.029999986</v>
      </c>
      <c r="P44" s="663"/>
      <c r="S44" s="49"/>
      <c r="T44" s="49"/>
    </row>
    <row r="45" spans="2:20" ht="15.75" thickBot="1" x14ac:dyDescent="0.3">
      <c r="B45" s="532"/>
      <c r="C45" s="528" t="s">
        <v>246</v>
      </c>
      <c r="D45" s="526"/>
      <c r="E45" s="526"/>
      <c r="F45" s="527"/>
      <c r="G45" s="438"/>
      <c r="H45" s="658">
        <v>79613835.720952407</v>
      </c>
      <c r="I45" s="658"/>
      <c r="J45" s="437"/>
      <c r="K45" s="443"/>
      <c r="L45" s="658">
        <v>2385893.4261904764</v>
      </c>
      <c r="M45" s="658"/>
      <c r="N45" s="436"/>
      <c r="O45" s="678">
        <f>L45-H45</f>
        <v>-77227942.294761926</v>
      </c>
      <c r="P45" s="663"/>
      <c r="S45" s="266"/>
      <c r="T45" s="266"/>
    </row>
    <row r="46" spans="2:20" ht="15.75" thickBot="1" x14ac:dyDescent="0.3">
      <c r="B46" s="30"/>
      <c r="C46" s="50"/>
      <c r="D46" s="11"/>
      <c r="E46" s="11"/>
      <c r="F46" s="32"/>
      <c r="G46" s="11"/>
      <c r="H46" s="659"/>
      <c r="I46" s="659"/>
      <c r="J46" s="434"/>
      <c r="K46" s="49"/>
      <c r="L46" s="659"/>
      <c r="M46" s="659"/>
      <c r="N46" s="32"/>
      <c r="O46" s="660"/>
      <c r="P46" s="661"/>
    </row>
    <row r="47" spans="2:20" ht="15.75" thickBot="1" x14ac:dyDescent="0.3">
      <c r="B47" s="423"/>
      <c r="C47" s="424" t="s">
        <v>265</v>
      </c>
      <c r="D47" s="424"/>
      <c r="E47" s="424"/>
      <c r="F47" s="439"/>
      <c r="G47" s="424"/>
      <c r="H47" s="673">
        <f>SUM(H43:I46)</f>
        <v>237983069.88095242</v>
      </c>
      <c r="I47" s="673"/>
      <c r="J47" s="440"/>
      <c r="K47" s="674">
        <f>SUM(K43:M46)</f>
        <v>6712566.5261904765</v>
      </c>
      <c r="L47" s="675"/>
      <c r="M47" s="675"/>
      <c r="N47" s="442"/>
      <c r="O47" s="676">
        <f>SUM(O43:P46)</f>
        <v>-231270503.35476193</v>
      </c>
      <c r="P47" s="677"/>
    </row>
    <row r="48" spans="2:20" hidden="1" x14ac:dyDescent="0.25">
      <c r="B48" s="30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32"/>
    </row>
    <row r="49" spans="1:16" ht="6" customHeight="1" x14ac:dyDescent="0.25">
      <c r="B49" s="30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32"/>
    </row>
    <row r="50" spans="1:16" ht="12.75" customHeight="1" x14ac:dyDescent="0.25">
      <c r="B50" s="30"/>
      <c r="C50" s="26" t="s">
        <v>41</v>
      </c>
      <c r="D50" s="26"/>
      <c r="E50" s="26"/>
      <c r="F50" s="10"/>
      <c r="G50" s="10"/>
      <c r="H50" s="9"/>
      <c r="I50" s="9"/>
      <c r="J50" s="9"/>
      <c r="K50" s="9"/>
      <c r="L50" s="9"/>
      <c r="M50" s="9"/>
      <c r="N50" s="9"/>
      <c r="O50" s="9"/>
      <c r="P50" s="31"/>
    </row>
    <row r="51" spans="1:16" ht="12.75" customHeight="1" x14ac:dyDescent="0.25">
      <c r="B51" s="30"/>
      <c r="C51" s="26" t="s">
        <v>42</v>
      </c>
      <c r="D51" s="26"/>
      <c r="E51" s="26"/>
      <c r="F51" s="10"/>
      <c r="G51" s="10"/>
      <c r="H51" s="9"/>
      <c r="I51" s="9"/>
      <c r="J51" s="9"/>
      <c r="K51" s="9"/>
      <c r="L51" s="9"/>
      <c r="M51" s="9"/>
      <c r="N51" s="9"/>
      <c r="O51" s="9"/>
      <c r="P51" s="31"/>
    </row>
    <row r="52" spans="1:16" ht="12.75" customHeight="1" x14ac:dyDescent="0.25">
      <c r="B52" s="30"/>
      <c r="C52" s="384" t="s">
        <v>269</v>
      </c>
      <c r="D52" s="26"/>
      <c r="E52" s="26"/>
      <c r="F52" s="10"/>
      <c r="G52" s="10"/>
      <c r="H52" s="9"/>
      <c r="I52" s="9"/>
      <c r="J52" s="9"/>
      <c r="K52" s="9"/>
      <c r="L52" s="9"/>
      <c r="M52" s="9"/>
      <c r="N52" s="9"/>
      <c r="O52" s="9"/>
      <c r="P52" s="31"/>
    </row>
    <row r="53" spans="1:16" ht="6" customHeight="1" thickBot="1" x14ac:dyDescent="0.3">
      <c r="B53" s="46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8"/>
    </row>
    <row r="55" spans="1:16" ht="15.75" thickBot="1" x14ac:dyDescent="0.3"/>
    <row r="56" spans="1:16" ht="15.75" customHeight="1" x14ac:dyDescent="0.25">
      <c r="B56" s="664" t="s">
        <v>273</v>
      </c>
      <c r="C56" s="665"/>
      <c r="D56" s="665"/>
      <c r="E56" s="665"/>
      <c r="F56" s="665"/>
      <c r="G56" s="665"/>
      <c r="H56" s="665"/>
      <c r="I56" s="665"/>
      <c r="J56" s="665"/>
      <c r="K56" s="665"/>
      <c r="L56" s="665"/>
      <c r="M56" s="665"/>
      <c r="N56" s="665"/>
      <c r="O56" s="665"/>
      <c r="P56" s="666"/>
    </row>
    <row r="57" spans="1:16" ht="15.75" customHeight="1" x14ac:dyDescent="0.25">
      <c r="B57" s="667"/>
      <c r="C57" s="668"/>
      <c r="D57" s="668"/>
      <c r="E57" s="668"/>
      <c r="F57" s="668"/>
      <c r="G57" s="668"/>
      <c r="H57" s="668"/>
      <c r="I57" s="668"/>
      <c r="J57" s="668"/>
      <c r="K57" s="668"/>
      <c r="L57" s="668"/>
      <c r="M57" s="668"/>
      <c r="N57" s="668"/>
      <c r="O57" s="668"/>
      <c r="P57" s="669"/>
    </row>
    <row r="58" spans="1:16" x14ac:dyDescent="0.25">
      <c r="B58" s="667"/>
      <c r="C58" s="668"/>
      <c r="D58" s="668"/>
      <c r="E58" s="668"/>
      <c r="F58" s="668"/>
      <c r="G58" s="668"/>
      <c r="H58" s="668"/>
      <c r="I58" s="668"/>
      <c r="J58" s="668"/>
      <c r="K58" s="668"/>
      <c r="L58" s="668"/>
      <c r="M58" s="668"/>
      <c r="N58" s="668"/>
      <c r="O58" s="668"/>
      <c r="P58" s="669"/>
    </row>
    <row r="59" spans="1:16" x14ac:dyDescent="0.25">
      <c r="B59" s="667"/>
      <c r="C59" s="668"/>
      <c r="D59" s="668"/>
      <c r="E59" s="668"/>
      <c r="F59" s="668"/>
      <c r="G59" s="668"/>
      <c r="H59" s="668"/>
      <c r="I59" s="668"/>
      <c r="J59" s="668"/>
      <c r="K59" s="668"/>
      <c r="L59" s="668"/>
      <c r="M59" s="668"/>
      <c r="N59" s="668"/>
      <c r="O59" s="668"/>
      <c r="P59" s="669"/>
    </row>
    <row r="60" spans="1:16" ht="15.75" customHeight="1" thickBot="1" x14ac:dyDescent="0.3">
      <c r="A60" s="1" t="s">
        <v>253</v>
      </c>
      <c r="B60" s="670"/>
      <c r="C60" s="671"/>
      <c r="D60" s="671"/>
      <c r="E60" s="671"/>
      <c r="F60" s="671"/>
      <c r="G60" s="671"/>
      <c r="H60" s="671"/>
      <c r="I60" s="671"/>
      <c r="J60" s="671"/>
      <c r="K60" s="671"/>
      <c r="L60" s="671"/>
      <c r="M60" s="671"/>
      <c r="N60" s="671"/>
      <c r="O60" s="671"/>
      <c r="P60" s="672"/>
    </row>
    <row r="61" spans="1:16" x14ac:dyDescent="0.25">
      <c r="B61" s="30"/>
      <c r="P61" s="33"/>
    </row>
    <row r="62" spans="1:16" ht="15.75" thickBot="1" x14ac:dyDescent="0.3">
      <c r="B62" s="30"/>
      <c r="C62" s="12" t="s">
        <v>86</v>
      </c>
      <c r="D62" s="12"/>
      <c r="P62" s="33"/>
    </row>
    <row r="63" spans="1:16" ht="16.5" thickTop="1" thickBot="1" x14ac:dyDescent="0.3">
      <c r="B63" s="410"/>
      <c r="C63" s="415" t="s">
        <v>94</v>
      </c>
      <c r="D63" s="411"/>
      <c r="E63" s="412"/>
      <c r="F63" s="412"/>
      <c r="G63" s="632"/>
      <c r="H63" s="632"/>
      <c r="I63" s="629"/>
      <c r="J63" s="629"/>
      <c r="K63" s="629"/>
      <c r="L63" s="629"/>
      <c r="M63" s="629"/>
      <c r="N63" s="629"/>
      <c r="O63" s="413"/>
      <c r="P63" s="414"/>
    </row>
    <row r="64" spans="1:16" ht="16.5" thickTop="1" thickBot="1" x14ac:dyDescent="0.3">
      <c r="B64" s="484"/>
      <c r="C64" s="653" t="s">
        <v>7</v>
      </c>
      <c r="D64" s="653"/>
      <c r="E64" s="653"/>
      <c r="F64" s="654"/>
      <c r="G64" s="633"/>
      <c r="H64" s="681" t="s">
        <v>266</v>
      </c>
      <c r="I64" s="681"/>
      <c r="J64" s="630"/>
      <c r="K64" s="631"/>
      <c r="L64" s="682" t="s">
        <v>267</v>
      </c>
      <c r="M64" s="682"/>
      <c r="N64" s="624"/>
      <c r="O64" s="683" t="s">
        <v>268</v>
      </c>
      <c r="P64" s="684"/>
    </row>
    <row r="65" spans="2:16" ht="15.75" thickBot="1" x14ac:dyDescent="0.3">
      <c r="B65" s="507"/>
      <c r="C65" s="651" t="s">
        <v>15</v>
      </c>
      <c r="D65" s="651"/>
      <c r="E65" s="651"/>
      <c r="F65" s="652"/>
      <c r="G65" s="685">
        <f>'Tri-Year Comparison'!V7</f>
        <v>19103</v>
      </c>
      <c r="H65" s="687"/>
      <c r="I65" s="687"/>
      <c r="J65" s="686"/>
      <c r="K65" s="685">
        <f>'Tri-Year Comparison'!W7</f>
        <v>20320</v>
      </c>
      <c r="L65" s="687"/>
      <c r="M65" s="687"/>
      <c r="N65" s="686"/>
      <c r="O65" s="685">
        <f>'Tri-Year Comparison'!X7</f>
        <v>22131</v>
      </c>
      <c r="P65" s="686"/>
    </row>
    <row r="66" spans="2:16" ht="15.75" thickBot="1" x14ac:dyDescent="0.3">
      <c r="B66" s="507"/>
      <c r="C66" s="651" t="s">
        <v>17</v>
      </c>
      <c r="D66" s="651"/>
      <c r="E66" s="651"/>
      <c r="F66" s="652"/>
      <c r="G66" s="685">
        <f>'Tri-Year Comparison'!V9</f>
        <v>6618</v>
      </c>
      <c r="H66" s="687"/>
      <c r="I66" s="687"/>
      <c r="J66" s="686"/>
      <c r="K66" s="685">
        <f>'Tri-Year Comparison'!W9</f>
        <v>6110</v>
      </c>
      <c r="L66" s="687"/>
      <c r="M66" s="687"/>
      <c r="N66" s="686"/>
      <c r="O66" s="687">
        <f>'Tri-Year Comparison'!X9</f>
        <v>6764</v>
      </c>
      <c r="P66" s="688"/>
    </row>
    <row r="67" spans="2:16" ht="15.75" thickBot="1" x14ac:dyDescent="0.3">
      <c r="B67" s="507"/>
      <c r="C67" s="651" t="s">
        <v>16</v>
      </c>
      <c r="D67" s="651"/>
      <c r="E67" s="651"/>
      <c r="F67" s="652"/>
      <c r="G67" s="685">
        <f>'Tri-Year Comparison'!V8</f>
        <v>2122</v>
      </c>
      <c r="H67" s="687"/>
      <c r="I67" s="687"/>
      <c r="J67" s="686"/>
      <c r="K67" s="685">
        <f>'Tri-Year Comparison'!W8</f>
        <v>2377</v>
      </c>
      <c r="L67" s="687"/>
      <c r="M67" s="687"/>
      <c r="N67" s="686"/>
      <c r="O67" s="685">
        <f>'Tri-Year Comparison'!X8</f>
        <v>2694</v>
      </c>
      <c r="P67" s="688"/>
    </row>
    <row r="68" spans="2:16" ht="15.75" thickBot="1" x14ac:dyDescent="0.3">
      <c r="B68" s="507"/>
      <c r="C68" s="651" t="s">
        <v>25</v>
      </c>
      <c r="D68" s="651"/>
      <c r="E68" s="651"/>
      <c r="F68" s="652"/>
      <c r="G68" s="685">
        <f>'Tri-Year Comparison'!V17</f>
        <v>1561</v>
      </c>
      <c r="H68" s="687"/>
      <c r="I68" s="687"/>
      <c r="J68" s="686"/>
      <c r="K68" s="685">
        <f>'Tri-Year Comparison'!W17</f>
        <v>1673</v>
      </c>
      <c r="L68" s="687"/>
      <c r="M68" s="687"/>
      <c r="N68" s="686"/>
      <c r="O68" s="687">
        <f>'Tri-Year Comparison'!X17</f>
        <v>1651</v>
      </c>
      <c r="P68" s="688"/>
    </row>
    <row r="69" spans="2:16" ht="15.75" thickBot="1" x14ac:dyDescent="0.3">
      <c r="B69" s="518"/>
      <c r="C69" s="651" t="s">
        <v>18</v>
      </c>
      <c r="D69" s="651"/>
      <c r="E69" s="651"/>
      <c r="F69" s="652"/>
      <c r="G69" s="691">
        <f>'Tri-Year Comparison'!V10</f>
        <v>777</v>
      </c>
      <c r="H69" s="692"/>
      <c r="I69" s="692"/>
      <c r="J69" s="688"/>
      <c r="K69" s="685">
        <f>'Tri-Year Comparison'!W10</f>
        <v>974</v>
      </c>
      <c r="L69" s="687"/>
      <c r="M69" s="687"/>
      <c r="N69" s="686"/>
      <c r="O69" s="689">
        <f>'Tri-Year Comparison'!X10</f>
        <v>1171</v>
      </c>
      <c r="P69" s="690"/>
    </row>
    <row r="70" spans="2:16" x14ac:dyDescent="0.25">
      <c r="B70" s="34"/>
      <c r="C70" s="19"/>
      <c r="D70" s="19"/>
      <c r="E70" s="19"/>
      <c r="F70" s="19"/>
      <c r="G70" s="19"/>
      <c r="H70" s="693"/>
      <c r="I70" s="693"/>
      <c r="J70" s="20"/>
      <c r="K70" s="19"/>
      <c r="L70" s="694"/>
      <c r="M70" s="694"/>
      <c r="N70" s="19"/>
      <c r="O70" s="20"/>
      <c r="P70" s="35"/>
    </row>
    <row r="71" spans="2:16" ht="15.75" thickBot="1" x14ac:dyDescent="0.3">
      <c r="B71" s="30"/>
      <c r="C71" s="12" t="s">
        <v>86</v>
      </c>
      <c r="D71" s="12"/>
      <c r="P71" s="33"/>
    </row>
    <row r="72" spans="2:16" ht="16.5" thickTop="1" thickBot="1" x14ac:dyDescent="0.3">
      <c r="B72" s="410"/>
      <c r="C72" s="415" t="s">
        <v>95</v>
      </c>
      <c r="D72" s="411"/>
      <c r="E72" s="412"/>
      <c r="F72" s="412"/>
      <c r="G72" s="632"/>
      <c r="H72" s="632"/>
      <c r="I72" s="629"/>
      <c r="J72" s="629"/>
      <c r="K72" s="629"/>
      <c r="L72" s="629"/>
      <c r="M72" s="629"/>
      <c r="N72" s="629"/>
      <c r="O72" s="413"/>
      <c r="P72" s="414"/>
    </row>
    <row r="73" spans="2:16" ht="16.5" thickTop="1" thickBot="1" x14ac:dyDescent="0.3">
      <c r="B73" s="493"/>
      <c r="C73" s="490" t="s">
        <v>7</v>
      </c>
      <c r="D73" s="490"/>
      <c r="E73" s="486"/>
      <c r="F73" s="486"/>
      <c r="G73" s="633"/>
      <c r="H73" s="681" t="s">
        <v>266</v>
      </c>
      <c r="I73" s="681"/>
      <c r="J73" s="616"/>
      <c r="K73" s="631"/>
      <c r="L73" s="682" t="s">
        <v>267</v>
      </c>
      <c r="M73" s="682"/>
      <c r="N73" s="624"/>
      <c r="O73" s="683" t="s">
        <v>268</v>
      </c>
      <c r="P73" s="684"/>
    </row>
    <row r="74" spans="2:16" ht="15.75" thickBot="1" x14ac:dyDescent="0.3">
      <c r="B74" s="507"/>
      <c r="C74" s="508" t="s">
        <v>15</v>
      </c>
      <c r="D74" s="509"/>
      <c r="E74" s="509"/>
      <c r="F74" s="509"/>
      <c r="G74" s="685">
        <f>'Tri-Year Comparison'!V37</f>
        <v>111759</v>
      </c>
      <c r="H74" s="687"/>
      <c r="I74" s="687"/>
      <c r="J74" s="686"/>
      <c r="K74" s="685">
        <f>'Tri-Year Comparison'!W37</f>
        <v>108315</v>
      </c>
      <c r="L74" s="687"/>
      <c r="M74" s="687"/>
      <c r="N74" s="686"/>
      <c r="O74" s="687">
        <f>'Tri-Year Comparison'!X37</f>
        <v>104522</v>
      </c>
      <c r="P74" s="688"/>
    </row>
    <row r="75" spans="2:16" ht="15.75" thickBot="1" x14ac:dyDescent="0.3">
      <c r="B75" s="511"/>
      <c r="C75" s="508" t="s">
        <v>17</v>
      </c>
      <c r="D75" s="509"/>
      <c r="E75" s="509"/>
      <c r="F75" s="509"/>
      <c r="G75" s="685">
        <f>'Tri-Year Comparison'!V39</f>
        <v>18421</v>
      </c>
      <c r="H75" s="687"/>
      <c r="I75" s="687"/>
      <c r="J75" s="686"/>
      <c r="K75" s="685">
        <f>'Tri-Year Comparison'!W39</f>
        <v>16366</v>
      </c>
      <c r="L75" s="687"/>
      <c r="M75" s="687"/>
      <c r="N75" s="686"/>
      <c r="O75" s="687">
        <f>'Tri-Year Comparison'!X39</f>
        <v>14714</v>
      </c>
      <c r="P75" s="688"/>
    </row>
    <row r="76" spans="2:16" ht="15.75" thickBot="1" x14ac:dyDescent="0.3">
      <c r="B76" s="507"/>
      <c r="C76" s="508" t="s">
        <v>16</v>
      </c>
      <c r="D76" s="509"/>
      <c r="E76" s="509"/>
      <c r="F76" s="509"/>
      <c r="G76" s="685">
        <f>'Tri-Year Comparison'!V38</f>
        <v>12833</v>
      </c>
      <c r="H76" s="687"/>
      <c r="I76" s="687"/>
      <c r="J76" s="686"/>
      <c r="K76" s="685">
        <f>'Tri-Year Comparison'!W38</f>
        <v>12278</v>
      </c>
      <c r="L76" s="687"/>
      <c r="M76" s="687"/>
      <c r="N76" s="686"/>
      <c r="O76" s="687">
        <f>'Tri-Year Comparison'!X38</f>
        <v>11557</v>
      </c>
      <c r="P76" s="688"/>
    </row>
    <row r="77" spans="2:16" ht="15.75" thickBot="1" x14ac:dyDescent="0.3">
      <c r="B77" s="507"/>
      <c r="C77" s="508" t="s">
        <v>25</v>
      </c>
      <c r="D77" s="509"/>
      <c r="E77" s="509"/>
      <c r="F77" s="509"/>
      <c r="G77" s="685">
        <f>'Tri-Year Comparison'!V47</f>
        <v>6141</v>
      </c>
      <c r="H77" s="687"/>
      <c r="I77" s="687"/>
      <c r="J77" s="686"/>
      <c r="K77" s="685">
        <f>'Tri-Year Comparison'!W47</f>
        <v>6077</v>
      </c>
      <c r="L77" s="687"/>
      <c r="M77" s="687"/>
      <c r="N77" s="686"/>
      <c r="O77" s="687">
        <f>'Tri-Year Comparison'!X47</f>
        <v>5245</v>
      </c>
      <c r="P77" s="688"/>
    </row>
    <row r="78" spans="2:16" ht="15.75" thickBot="1" x14ac:dyDescent="0.3">
      <c r="B78" s="507"/>
      <c r="C78" s="508" t="s">
        <v>19</v>
      </c>
      <c r="D78" s="509"/>
      <c r="E78" s="509"/>
      <c r="F78" s="509"/>
      <c r="G78" s="685">
        <f>'Tri-Year Comparison'!V41</f>
        <v>5816</v>
      </c>
      <c r="H78" s="687"/>
      <c r="I78" s="687"/>
      <c r="J78" s="686"/>
      <c r="K78" s="685">
        <f>'Tri-Year Comparison'!W41</f>
        <v>5582</v>
      </c>
      <c r="L78" s="687"/>
      <c r="M78" s="687"/>
      <c r="N78" s="686"/>
      <c r="O78" s="687">
        <f>'Tri-Year Comparison'!X41</f>
        <v>5798</v>
      </c>
      <c r="P78" s="688"/>
    </row>
    <row r="79" spans="2:16" x14ac:dyDescent="0.25">
      <c r="B79" s="34"/>
      <c r="C79" s="19"/>
      <c r="D79" s="19"/>
      <c r="E79" s="19"/>
      <c r="F79" s="19"/>
      <c r="G79" s="19"/>
      <c r="H79" s="693"/>
      <c r="I79" s="693"/>
      <c r="J79" s="20"/>
      <c r="K79" s="19"/>
      <c r="L79" s="20"/>
      <c r="M79" s="20"/>
      <c r="N79" s="19"/>
      <c r="O79" s="20"/>
      <c r="P79" s="35"/>
    </row>
    <row r="80" spans="2:16" ht="15.75" thickBot="1" x14ac:dyDescent="0.3">
      <c r="B80" s="30"/>
      <c r="C80" s="12" t="s">
        <v>87</v>
      </c>
      <c r="D80" s="12"/>
      <c r="P80" s="33"/>
    </row>
    <row r="81" spans="2:16" ht="16.5" thickTop="1" thickBot="1" x14ac:dyDescent="0.3">
      <c r="B81" s="410"/>
      <c r="C81" s="695" t="s">
        <v>100</v>
      </c>
      <c r="D81" s="695"/>
      <c r="E81" s="695"/>
      <c r="F81" s="695"/>
      <c r="G81" s="696"/>
      <c r="H81" s="696"/>
      <c r="I81" s="696"/>
      <c r="J81" s="696"/>
      <c r="K81" s="696"/>
      <c r="L81" s="696"/>
      <c r="M81" s="696"/>
      <c r="N81" s="696"/>
      <c r="O81" s="695"/>
      <c r="P81" s="697"/>
    </row>
    <row r="82" spans="2:16" ht="16.5" thickTop="1" thickBot="1" x14ac:dyDescent="0.3">
      <c r="B82" s="484"/>
      <c r="C82" s="485" t="s">
        <v>7</v>
      </c>
      <c r="D82" s="485"/>
      <c r="E82" s="464"/>
      <c r="F82" s="464"/>
      <c r="G82" s="633"/>
      <c r="H82" s="681" t="s">
        <v>266</v>
      </c>
      <c r="I82" s="681"/>
      <c r="J82" s="616"/>
      <c r="K82" s="617"/>
      <c r="L82" s="681" t="s">
        <v>267</v>
      </c>
      <c r="M82" s="681"/>
      <c r="N82" s="618"/>
      <c r="O82" s="683" t="s">
        <v>268</v>
      </c>
      <c r="P82" s="684"/>
    </row>
    <row r="83" spans="2:16" ht="15.75" thickBot="1" x14ac:dyDescent="0.3">
      <c r="B83" s="507"/>
      <c r="C83" s="508" t="s">
        <v>25</v>
      </c>
      <c r="D83" s="508"/>
      <c r="E83" s="508"/>
      <c r="F83" s="508"/>
      <c r="G83" s="626"/>
      <c r="H83" s="698">
        <f>'Tri-Year Comparison'!AF21</f>
        <v>1430796.5234146346</v>
      </c>
      <c r="I83" s="698"/>
      <c r="J83" s="611"/>
      <c r="K83" s="619"/>
      <c r="L83" s="699">
        <f>'Tri-Year Comparison'!AG21</f>
        <v>1357235.9887688735</v>
      </c>
      <c r="M83" s="699"/>
      <c r="N83" s="428"/>
      <c r="O83" s="700">
        <f>'Tri-Year Comparison'!AH21</f>
        <v>1267764.9323809524</v>
      </c>
      <c r="P83" s="701"/>
    </row>
    <row r="84" spans="2:16" ht="15.75" thickBot="1" x14ac:dyDescent="0.3">
      <c r="B84" s="507"/>
      <c r="C84" s="514" t="s">
        <v>15</v>
      </c>
      <c r="D84" s="508"/>
      <c r="E84" s="508"/>
      <c r="F84" s="508"/>
      <c r="G84" s="625"/>
      <c r="H84" s="698">
        <f>'Tri-Year Comparison'!AF11</f>
        <v>384203.80414634134</v>
      </c>
      <c r="I84" s="698"/>
      <c r="J84" s="612"/>
      <c r="K84" s="619"/>
      <c r="L84" s="699">
        <f>'Tri-Year Comparison'!AG11</f>
        <v>358001.21006968647</v>
      </c>
      <c r="M84" s="699"/>
      <c r="N84" s="428"/>
      <c r="O84" s="700">
        <f>'Tri-Year Comparison'!AH11</f>
        <v>338239.64571428573</v>
      </c>
      <c r="P84" s="701"/>
    </row>
    <row r="85" spans="2:16" ht="15.75" thickBot="1" x14ac:dyDescent="0.3">
      <c r="B85" s="507"/>
      <c r="C85" s="508" t="s">
        <v>24</v>
      </c>
      <c r="D85" s="514"/>
      <c r="E85" s="508"/>
      <c r="F85" s="508"/>
      <c r="G85" s="625"/>
      <c r="H85" s="698">
        <f>'Tri-Year Comparison'!AF20</f>
        <v>185860.66658536583</v>
      </c>
      <c r="I85" s="698"/>
      <c r="J85" s="612"/>
      <c r="K85" s="619"/>
      <c r="L85" s="699">
        <f>'Tri-Year Comparison'!AG20</f>
        <v>131446.44436701509</v>
      </c>
      <c r="M85" s="699"/>
      <c r="N85" s="428"/>
      <c r="O85" s="700">
        <f>'Tri-Year Comparison'!AH20</f>
        <v>162518.70428571431</v>
      </c>
      <c r="P85" s="701"/>
    </row>
    <row r="86" spans="2:16" ht="15.75" thickBot="1" x14ac:dyDescent="0.3">
      <c r="B86" s="515"/>
      <c r="C86" s="514" t="s">
        <v>26</v>
      </c>
      <c r="D86" s="508"/>
      <c r="E86" s="508"/>
      <c r="F86" s="508"/>
      <c r="G86" s="625"/>
      <c r="H86" s="698">
        <f>'Tri-Year Comparison'!AF22</f>
        <v>160396.64609756097</v>
      </c>
      <c r="I86" s="698"/>
      <c r="J86" s="612"/>
      <c r="K86" s="619"/>
      <c r="L86" s="699">
        <f>'Tri-Year Comparison'!AG22</f>
        <v>164160.35929152148</v>
      </c>
      <c r="M86" s="699"/>
      <c r="N86" s="428"/>
      <c r="O86" s="700">
        <f>'Tri-Year Comparison'!AH22</f>
        <v>121688.42571428571</v>
      </c>
      <c r="P86" s="701"/>
    </row>
    <row r="87" spans="2:16" ht="15.75" thickBot="1" x14ac:dyDescent="0.3">
      <c r="B87" s="507"/>
      <c r="C87" s="516" t="s">
        <v>17</v>
      </c>
      <c r="D87" s="516"/>
      <c r="E87" s="516"/>
      <c r="F87" s="516"/>
      <c r="G87" s="625"/>
      <c r="H87" s="698">
        <f>'Tri-Year Comparison'!AF13</f>
        <v>68950.429999999993</v>
      </c>
      <c r="I87" s="698"/>
      <c r="J87" s="612"/>
      <c r="K87" s="619"/>
      <c r="L87" s="699">
        <f>'Tri-Year Comparison'!AG13</f>
        <v>60463.650952380951</v>
      </c>
      <c r="M87" s="699"/>
      <c r="N87" s="428"/>
      <c r="O87" s="700">
        <f>'Tri-Year Comparison'!AH13</f>
        <v>36644.46</v>
      </c>
      <c r="P87" s="701"/>
    </row>
    <row r="88" spans="2:16" x14ac:dyDescent="0.25">
      <c r="B88" s="34"/>
      <c r="C88" s="264"/>
      <c r="D88" s="264"/>
      <c r="E88" s="19"/>
      <c r="F88" s="19"/>
      <c r="G88" s="19"/>
      <c r="H88" s="694"/>
      <c r="I88" s="694"/>
      <c r="J88" s="20"/>
      <c r="K88" s="19"/>
      <c r="L88" s="694"/>
      <c r="M88" s="694"/>
      <c r="N88" s="19"/>
      <c r="O88" s="694"/>
      <c r="P88" s="708"/>
    </row>
    <row r="89" spans="2:16" ht="15.75" thickBot="1" x14ac:dyDescent="0.3">
      <c r="B89" s="34"/>
      <c r="C89" s="12" t="s">
        <v>87</v>
      </c>
      <c r="D89" s="12"/>
      <c r="E89" s="19"/>
      <c r="F89" s="19"/>
      <c r="G89" s="19"/>
      <c r="H89" s="709"/>
      <c r="I89" s="709"/>
      <c r="J89" s="20"/>
      <c r="K89" s="19"/>
      <c r="L89" s="709"/>
      <c r="M89" s="709"/>
      <c r="N89" s="19"/>
      <c r="O89" s="709"/>
      <c r="P89" s="710"/>
    </row>
    <row r="90" spans="2:16" ht="16.5" thickTop="1" thickBot="1" x14ac:dyDescent="0.3">
      <c r="B90" s="410"/>
      <c r="C90" s="415" t="s">
        <v>96</v>
      </c>
      <c r="D90" s="411"/>
      <c r="E90" s="416"/>
      <c r="F90" s="416"/>
      <c r="G90" s="621"/>
      <c r="H90" s="613"/>
      <c r="I90" s="614"/>
      <c r="J90" s="615"/>
      <c r="K90" s="615"/>
      <c r="L90" s="702"/>
      <c r="M90" s="703"/>
      <c r="N90" s="615"/>
      <c r="O90" s="704"/>
      <c r="P90" s="705"/>
    </row>
    <row r="91" spans="2:16" ht="16.5" thickTop="1" thickBot="1" x14ac:dyDescent="0.3">
      <c r="B91" s="494"/>
      <c r="C91" s="485" t="s">
        <v>97</v>
      </c>
      <c r="D91" s="495"/>
      <c r="E91" s="495"/>
      <c r="F91" s="495"/>
      <c r="G91" s="622"/>
      <c r="H91" s="681" t="s">
        <v>266</v>
      </c>
      <c r="I91" s="681"/>
      <c r="J91" s="627"/>
      <c r="K91" s="617"/>
      <c r="L91" s="681" t="s">
        <v>267</v>
      </c>
      <c r="M91" s="681"/>
      <c r="N91" s="618"/>
      <c r="O91" s="706" t="s">
        <v>268</v>
      </c>
      <c r="P91" s="707"/>
    </row>
    <row r="92" spans="2:16" ht="15.75" thickBot="1" x14ac:dyDescent="0.3">
      <c r="B92" s="507"/>
      <c r="C92" s="509" t="s">
        <v>98</v>
      </c>
      <c r="D92" s="509"/>
      <c r="E92" s="509"/>
      <c r="F92" s="509"/>
      <c r="G92" s="623"/>
      <c r="H92" s="687">
        <f>'Tri-Year Comparison'!AF6</f>
        <v>7018</v>
      </c>
      <c r="I92" s="687"/>
      <c r="J92" s="628"/>
      <c r="K92" s="620">
        <f>'Tri-Year Comparison'!AG6</f>
        <v>6954</v>
      </c>
      <c r="L92" s="687">
        <f>'Tri-Year Comparison'!AG6</f>
        <v>6954</v>
      </c>
      <c r="M92" s="692"/>
      <c r="N92" s="428"/>
      <c r="O92" s="687">
        <f>'Tri-Year Comparison'!AH6</f>
        <v>6366</v>
      </c>
      <c r="P92" s="688"/>
    </row>
    <row r="93" spans="2:16" x14ac:dyDescent="0.25">
      <c r="B93" s="34"/>
      <c r="C93" s="19"/>
      <c r="D93" s="19"/>
      <c r="E93" s="19"/>
      <c r="F93" s="19"/>
      <c r="G93" s="19"/>
      <c r="H93" s="693"/>
      <c r="I93" s="693"/>
      <c r="J93" s="20"/>
      <c r="K93" s="19"/>
      <c r="L93" s="20"/>
      <c r="M93" s="20"/>
      <c r="N93" s="19"/>
      <c r="O93" s="20"/>
      <c r="P93" s="35"/>
    </row>
    <row r="94" spans="2:16" x14ac:dyDescent="0.25">
      <c r="B94" s="34"/>
      <c r="C94" s="722" t="s">
        <v>42</v>
      </c>
      <c r="D94" s="722"/>
      <c r="E94" s="722"/>
      <c r="F94" s="722"/>
      <c r="G94" s="722"/>
      <c r="H94" s="722"/>
      <c r="I94" s="722"/>
      <c r="J94" s="722"/>
      <c r="K94" s="722"/>
      <c r="L94" s="722"/>
      <c r="M94" s="722"/>
      <c r="N94" s="19"/>
      <c r="O94" s="20"/>
      <c r="P94" s="35"/>
    </row>
    <row r="95" spans="2:16" ht="15.75" thickBot="1" x14ac:dyDescent="0.3">
      <c r="B95" s="36"/>
      <c r="C95" s="386" t="s">
        <v>269</v>
      </c>
      <c r="D95" s="37"/>
      <c r="E95" s="27"/>
      <c r="F95" s="27"/>
      <c r="G95" s="27"/>
      <c r="H95" s="38"/>
      <c r="I95" s="38"/>
      <c r="J95" s="38"/>
      <c r="K95" s="27"/>
      <c r="L95" s="38"/>
      <c r="M95" s="38"/>
      <c r="N95" s="27"/>
      <c r="O95" s="38"/>
      <c r="P95" s="39"/>
    </row>
    <row r="96" spans="2:16" x14ac:dyDescent="0.25">
      <c r="B96" s="19"/>
      <c r="C96" s="19"/>
      <c r="D96" s="19"/>
      <c r="E96" s="19"/>
      <c r="F96" s="19"/>
      <c r="G96" s="19"/>
      <c r="H96" s="693"/>
      <c r="I96" s="693"/>
      <c r="J96" s="20"/>
      <c r="K96" s="19"/>
      <c r="L96" s="20"/>
      <c r="M96" s="20"/>
      <c r="N96" s="19"/>
      <c r="O96" s="20"/>
      <c r="P96" s="20"/>
    </row>
    <row r="97" spans="1:16" x14ac:dyDescent="0.25">
      <c r="B97" s="19"/>
      <c r="C97" s="19"/>
      <c r="D97" s="19"/>
      <c r="E97" s="19"/>
      <c r="F97" s="19"/>
      <c r="G97" s="19"/>
      <c r="H97" s="20"/>
      <c r="I97" s="20"/>
      <c r="J97" s="20"/>
      <c r="K97" s="19"/>
      <c r="L97" s="20"/>
      <c r="M97" s="20"/>
      <c r="N97" s="19"/>
      <c r="O97" s="20"/>
      <c r="P97" s="20"/>
    </row>
    <row r="98" spans="1:16" ht="15" customHeight="1" thickBot="1" x14ac:dyDescent="0.3"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20"/>
      <c r="M98" s="20"/>
      <c r="N98" s="19"/>
      <c r="O98" s="20"/>
      <c r="P98" s="20"/>
    </row>
    <row r="99" spans="1:16" ht="18" customHeight="1" x14ac:dyDescent="0.25">
      <c r="B99" s="723" t="s">
        <v>277</v>
      </c>
      <c r="C99" s="724"/>
      <c r="D99" s="724"/>
      <c r="E99" s="724"/>
      <c r="F99" s="724"/>
      <c r="G99" s="724"/>
      <c r="H99" s="724"/>
      <c r="I99" s="724"/>
      <c r="J99" s="724"/>
      <c r="K99" s="724"/>
      <c r="L99" s="724"/>
      <c r="M99" s="724"/>
      <c r="N99" s="724"/>
      <c r="O99" s="724"/>
      <c r="P99" s="725"/>
    </row>
    <row r="100" spans="1:16" ht="18" customHeight="1" x14ac:dyDescent="0.25">
      <c r="B100" s="726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8"/>
    </row>
    <row r="101" spans="1:16" ht="18" customHeight="1" thickBot="1" x14ac:dyDescent="0.3">
      <c r="A101" s="1" t="s">
        <v>253</v>
      </c>
      <c r="B101" s="729"/>
      <c r="C101" s="730"/>
      <c r="D101" s="730"/>
      <c r="E101" s="730"/>
      <c r="F101" s="730"/>
      <c r="G101" s="730"/>
      <c r="H101" s="730"/>
      <c r="I101" s="730"/>
      <c r="J101" s="730"/>
      <c r="K101" s="730"/>
      <c r="L101" s="730"/>
      <c r="M101" s="730"/>
      <c r="N101" s="730"/>
      <c r="O101" s="730"/>
      <c r="P101" s="731"/>
    </row>
    <row r="102" spans="1:16" ht="18" customHeight="1" thickBot="1" x14ac:dyDescent="0.3">
      <c r="B102" s="41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42"/>
    </row>
    <row r="103" spans="1:16" ht="18" customHeight="1" thickBot="1" x14ac:dyDescent="0.3">
      <c r="B103" s="711" t="s">
        <v>7</v>
      </c>
      <c r="C103" s="712"/>
      <c r="D103" s="712"/>
      <c r="E103" s="712"/>
      <c r="F103" s="713"/>
      <c r="G103" s="732" t="s">
        <v>167</v>
      </c>
      <c r="H103" s="714"/>
      <c r="I103" s="714"/>
      <c r="J103" s="715"/>
      <c r="K103" s="732" t="s">
        <v>258</v>
      </c>
      <c r="L103" s="714"/>
      <c r="M103" s="714"/>
      <c r="N103" s="715"/>
      <c r="O103" s="714" t="s">
        <v>263</v>
      </c>
      <c r="P103" s="715"/>
    </row>
    <row r="104" spans="1:16" ht="18" customHeight="1" thickBot="1" x14ac:dyDescent="0.3">
      <c r="B104" s="716" t="s">
        <v>15</v>
      </c>
      <c r="C104" s="717"/>
      <c r="D104" s="717"/>
      <c r="E104" s="717"/>
      <c r="F104" s="718"/>
      <c r="G104" s="719">
        <f>'Tri-Year Comparison'!B8</f>
        <v>45607079.783169195</v>
      </c>
      <c r="H104" s="720"/>
      <c r="I104" s="521">
        <f>'Tri-Year Comparison'!B36</f>
        <v>0.60580015591862535</v>
      </c>
      <c r="J104" s="425"/>
      <c r="K104" s="721">
        <f>'Tri-Year Comparison'!C8</f>
        <v>46933758.015609145</v>
      </c>
      <c r="L104" s="719"/>
      <c r="M104" s="521">
        <f>'Tri-Year Comparison'!C36</f>
        <v>0.61661833614378514</v>
      </c>
      <c r="N104" s="425"/>
      <c r="O104" s="524">
        <f>'Tri-Year Comparison'!D8</f>
        <v>49027405.527619049</v>
      </c>
      <c r="P104" s="523">
        <f>'Tri-Year Comparison'!D36</f>
        <v>0.61581514172311436</v>
      </c>
    </row>
    <row r="105" spans="1:16" ht="18" customHeight="1" thickBot="1" x14ac:dyDescent="0.3">
      <c r="B105" s="736" t="s">
        <v>16</v>
      </c>
      <c r="C105" s="737"/>
      <c r="D105" s="737"/>
      <c r="E105" s="737"/>
      <c r="F105" s="738"/>
      <c r="G105" s="719">
        <f>'Tri-Year Comparison'!B9</f>
        <v>5239346.0678048767</v>
      </c>
      <c r="H105" s="720"/>
      <c r="I105" s="521">
        <f>'Tri-Year Comparison'!B37</f>
        <v>6.9594384904230602E-2</v>
      </c>
      <c r="J105" s="425"/>
      <c r="K105" s="721">
        <f>'Tri-Year Comparison'!C9</f>
        <v>5397356.5716143828</v>
      </c>
      <c r="L105" s="719"/>
      <c r="M105" s="521">
        <f>'Tri-Year Comparison'!C37</f>
        <v>7.0910772319930759E-2</v>
      </c>
      <c r="N105" s="425"/>
      <c r="O105" s="524">
        <f>'Tri-Year Comparison'!D9</f>
        <v>5621685.3399999999</v>
      </c>
      <c r="P105" s="523">
        <f>'Tri-Year Comparison'!D37</f>
        <v>7.0611914236918372E-2</v>
      </c>
    </row>
    <row r="106" spans="1:16" ht="18" customHeight="1" thickBot="1" x14ac:dyDescent="0.3">
      <c r="B106" s="736" t="s">
        <v>17</v>
      </c>
      <c r="C106" s="737"/>
      <c r="D106" s="737"/>
      <c r="E106" s="737"/>
      <c r="F106" s="738"/>
      <c r="G106" s="719">
        <f>'Tri-Year Comparison'!B10</f>
        <v>12234584.302439028</v>
      </c>
      <c r="H106" s="720"/>
      <c r="I106" s="521">
        <f>'Tri-Year Comparison'!B38</f>
        <v>0.16251233609463292</v>
      </c>
      <c r="J106" s="425"/>
      <c r="K106" s="721">
        <f>'Tri-Year Comparison'!C10</f>
        <v>11169651.970882701</v>
      </c>
      <c r="L106" s="719"/>
      <c r="M106" s="521">
        <f>'Tri-Year Comparison'!C38</f>
        <v>0.14674751191456348</v>
      </c>
      <c r="N106" s="425"/>
      <c r="O106" s="524">
        <f>'Tri-Year Comparison'!D10</f>
        <v>11862659.391904762</v>
      </c>
      <c r="P106" s="523">
        <f>'Tri-Year Comparison'!D38</f>
        <v>0.14900248536552801</v>
      </c>
    </row>
    <row r="107" spans="1:16" ht="18" customHeight="1" thickBot="1" x14ac:dyDescent="0.3">
      <c r="B107" s="733" t="s">
        <v>18</v>
      </c>
      <c r="C107" s="734"/>
      <c r="D107" s="734"/>
      <c r="E107" s="734"/>
      <c r="F107" s="735"/>
      <c r="G107" s="719">
        <f>'Tri-Year Comparison'!B11</f>
        <v>1545498.7263414634</v>
      </c>
      <c r="H107" s="720"/>
      <c r="I107" s="521">
        <f>'Tri-Year Comparison'!B39</f>
        <v>2.0528904149114444E-2</v>
      </c>
      <c r="J107" s="425"/>
      <c r="K107" s="721">
        <f>'Tri-Year Comparison'!C11</f>
        <v>1858049.137049942</v>
      </c>
      <c r="L107" s="719"/>
      <c r="M107" s="521">
        <f>'Tri-Year Comparison'!C39</f>
        <v>2.4411153417122359E-2</v>
      </c>
      <c r="N107" s="425"/>
      <c r="O107" s="524">
        <f>'Tri-Year Comparison'!D11</f>
        <v>2202160.7057142858</v>
      </c>
      <c r="P107" s="523">
        <f>'Tri-Year Comparison'!D39</f>
        <v>2.7660527667990896E-2</v>
      </c>
    </row>
    <row r="108" spans="1:16" ht="18" customHeight="1" thickBot="1" x14ac:dyDescent="0.3">
      <c r="B108" s="716" t="s">
        <v>19</v>
      </c>
      <c r="C108" s="717"/>
      <c r="D108" s="717"/>
      <c r="E108" s="717"/>
      <c r="F108" s="718"/>
      <c r="G108" s="719">
        <f>'Tri-Year Comparison'!B12</f>
        <v>2030677.1114634152</v>
      </c>
      <c r="H108" s="720"/>
      <c r="I108" s="521">
        <f>'Tri-Year Comparison'!B40</f>
        <v>2.697354262964469E-2</v>
      </c>
      <c r="J108" s="425"/>
      <c r="K108" s="721">
        <f>'Tri-Year Comparison'!C12</f>
        <v>2041158.1968292678</v>
      </c>
      <c r="L108" s="719"/>
      <c r="M108" s="521">
        <f>'Tri-Year Comparison'!C40</f>
        <v>2.6816850479276001E-2</v>
      </c>
      <c r="N108" s="425"/>
      <c r="O108" s="524">
        <f>'Tri-Year Comparison'!D12</f>
        <v>2186663.33</v>
      </c>
      <c r="P108" s="523">
        <f>'Tri-Year Comparison'!D40</f>
        <v>2.7465870852703106E-2</v>
      </c>
    </row>
    <row r="109" spans="1:16" ht="18" customHeight="1" thickBot="1" x14ac:dyDescent="0.3">
      <c r="B109" s="736" t="s">
        <v>72</v>
      </c>
      <c r="C109" s="737"/>
      <c r="D109" s="737"/>
      <c r="E109" s="737"/>
      <c r="F109" s="738"/>
      <c r="G109" s="719">
        <f>'Tri-Year Comparison'!B13</f>
        <v>805741.15024390235</v>
      </c>
      <c r="H109" s="720"/>
      <c r="I109" s="521">
        <f>'Tri-Year Comparison'!B41</f>
        <v>1.0702682933625217E-2</v>
      </c>
      <c r="J109" s="425"/>
      <c r="K109" s="721">
        <f>'Tri-Year Comparison'!C13</f>
        <v>738522.74730545864</v>
      </c>
      <c r="L109" s="719"/>
      <c r="M109" s="521">
        <f>'Tri-Year Comparison'!C41</f>
        <v>9.7027531333923299E-3</v>
      </c>
      <c r="N109" s="425"/>
      <c r="O109" s="524">
        <f>'Tri-Year Comparison'!D13</f>
        <v>772416.85761904763</v>
      </c>
      <c r="P109" s="523">
        <f>'Tri-Year Comparison'!D41</f>
        <v>9.7020430007464954E-3</v>
      </c>
    </row>
    <row r="110" spans="1:16" ht="18" customHeight="1" thickBot="1" x14ac:dyDescent="0.3">
      <c r="B110" s="733" t="s">
        <v>21</v>
      </c>
      <c r="C110" s="734"/>
      <c r="D110" s="734"/>
      <c r="E110" s="734"/>
      <c r="F110" s="735"/>
      <c r="G110" s="719">
        <f>'Tri-Year Comparison'!B14</f>
        <v>483536.43268292688</v>
      </c>
      <c r="H110" s="720"/>
      <c r="I110" s="521">
        <f>'Tri-Year Comparison'!B42</f>
        <v>6.422828378934149E-3</v>
      </c>
      <c r="J110" s="425"/>
      <c r="K110" s="721">
        <f>'Tri-Year Comparison'!C14</f>
        <v>414359.4602439024</v>
      </c>
      <c r="L110" s="719"/>
      <c r="M110" s="521">
        <f>'Tri-Year Comparison'!C42</f>
        <v>5.4438777490619381E-3</v>
      </c>
      <c r="N110" s="425"/>
      <c r="O110" s="524">
        <f>'Tri-Year Comparison'!D14</f>
        <v>361437.05761904764</v>
      </c>
      <c r="P110" s="523">
        <f>'Tri-Year Comparison'!D42</f>
        <v>4.5398774515260079E-3</v>
      </c>
    </row>
    <row r="111" spans="1:16" ht="18" customHeight="1" thickBot="1" x14ac:dyDescent="0.3">
      <c r="B111" s="736" t="s">
        <v>22</v>
      </c>
      <c r="C111" s="737"/>
      <c r="D111" s="737"/>
      <c r="E111" s="737"/>
      <c r="F111" s="738"/>
      <c r="G111" s="719">
        <f>'Tri-Year Comparison'!B15</f>
        <v>98131.926585365858</v>
      </c>
      <c r="H111" s="720"/>
      <c r="I111" s="521">
        <f>'Tri-Year Comparison'!B43</f>
        <v>1.3034892106367334E-3</v>
      </c>
      <c r="J111" s="425"/>
      <c r="K111" s="721">
        <f>'Tri-Year Comparison'!C15</f>
        <v>177435.65484320553</v>
      </c>
      <c r="L111" s="719"/>
      <c r="M111" s="521">
        <f>'Tri-Year Comparison'!C43</f>
        <v>2.3311595509912706E-3</v>
      </c>
      <c r="N111" s="425"/>
      <c r="O111" s="524">
        <f>'Tri-Year Comparison'!D15</f>
        <v>122073.84857142856</v>
      </c>
      <c r="P111" s="523">
        <f>'Tri-Year Comparison'!D43</f>
        <v>1.533324546744602E-3</v>
      </c>
    </row>
    <row r="112" spans="1:16" ht="18" customHeight="1" thickBot="1" x14ac:dyDescent="0.3">
      <c r="B112" s="733" t="s">
        <v>23</v>
      </c>
      <c r="C112" s="734"/>
      <c r="D112" s="734"/>
      <c r="E112" s="734"/>
      <c r="F112" s="735"/>
      <c r="G112" s="719">
        <f>'Tri-Year Comparison'!B16</f>
        <v>250002.43414634143</v>
      </c>
      <c r="H112" s="720"/>
      <c r="I112" s="521">
        <f>'Tri-Year Comparison'!B44</f>
        <v>3.3207895420171384E-3</v>
      </c>
      <c r="J112" s="425"/>
      <c r="K112" s="721">
        <f>'Tri-Year Comparison'!C16</f>
        <v>175066.6416144018</v>
      </c>
      <c r="L112" s="719"/>
      <c r="M112" s="521">
        <f>'Tri-Year Comparison'!C44</f>
        <v>2.3000353227766502E-3</v>
      </c>
      <c r="N112" s="425"/>
      <c r="O112" s="524">
        <f>'Tri-Year Comparison'!D16</f>
        <v>185687.49047619046</v>
      </c>
      <c r="P112" s="523">
        <f>'Tri-Year Comparison'!D44</f>
        <v>2.3323520189006807E-3</v>
      </c>
    </row>
    <row r="113" spans="2:16" ht="18" customHeight="1" thickBot="1" x14ac:dyDescent="0.3">
      <c r="B113" s="736" t="s">
        <v>24</v>
      </c>
      <c r="C113" s="737"/>
      <c r="D113" s="737"/>
      <c r="E113" s="737"/>
      <c r="F113" s="738"/>
      <c r="G113" s="719">
        <f>'Tri-Year Comparison'!B17</f>
        <v>256516.48585365849</v>
      </c>
      <c r="H113" s="720"/>
      <c r="I113" s="521">
        <f>'Tri-Year Comparison'!B45</f>
        <v>3.4073158786893445E-3</v>
      </c>
      <c r="J113" s="425"/>
      <c r="K113" s="721">
        <f>'Tri-Year Comparison'!C17</f>
        <v>221430.25401858299</v>
      </c>
      <c r="L113" s="719"/>
      <c r="M113" s="521">
        <f>'Tri-Year Comparison'!C45</f>
        <v>2.9091630540095423E-3</v>
      </c>
      <c r="N113" s="425"/>
      <c r="O113" s="524">
        <f>'Tri-Year Comparison'!D17</f>
        <v>323204.34619047621</v>
      </c>
      <c r="P113" s="523">
        <f>'Tri-Year Comparison'!D45</f>
        <v>4.0596504773782269E-3</v>
      </c>
    </row>
    <row r="114" spans="2:16" ht="18" customHeight="1" thickBot="1" x14ac:dyDescent="0.3">
      <c r="B114" s="736" t="s">
        <v>25</v>
      </c>
      <c r="C114" s="737"/>
      <c r="D114" s="737"/>
      <c r="E114" s="737"/>
      <c r="F114" s="738"/>
      <c r="G114" s="719">
        <f>'Tri-Year Comparison'!B18</f>
        <v>3413012.6109756101</v>
      </c>
      <c r="H114" s="720"/>
      <c r="I114" s="521">
        <f>'Tri-Year Comparison'!B46</f>
        <v>4.533514493169296E-2</v>
      </c>
      <c r="J114" s="425"/>
      <c r="K114" s="721">
        <f>'Tri-Year Comparison'!C18</f>
        <v>3492867.0046341461</v>
      </c>
      <c r="L114" s="719"/>
      <c r="M114" s="521">
        <f>'Tri-Year Comparison'!C46</f>
        <v>4.5889481938623758E-2</v>
      </c>
      <c r="N114" s="425"/>
      <c r="O114" s="524">
        <f>'Tri-Year Comparison'!D18</f>
        <v>3334653.81</v>
      </c>
      <c r="P114" s="523">
        <f>'Tri-Year Comparison'!D46</f>
        <v>4.1885355476251739E-2</v>
      </c>
    </row>
    <row r="115" spans="2:16" ht="18" customHeight="1" thickBot="1" x14ac:dyDescent="0.3">
      <c r="B115" s="739" t="s">
        <v>26</v>
      </c>
      <c r="C115" s="740"/>
      <c r="D115" s="740"/>
      <c r="E115" s="740"/>
      <c r="F115" s="741"/>
      <c r="G115" s="719">
        <f>'Tri-Year Comparison'!B19</f>
        <v>438785.89536585362</v>
      </c>
      <c r="H115" s="720"/>
      <c r="I115" s="521">
        <f>'Tri-Year Comparison'!B47</f>
        <v>5.8284057012925553E-3</v>
      </c>
      <c r="J115" s="425"/>
      <c r="K115" s="721">
        <f>'Tri-Year Comparison'!C19</f>
        <v>530307.41947735194</v>
      </c>
      <c r="L115" s="719"/>
      <c r="M115" s="521">
        <f>'Tri-Year Comparison'!C47</f>
        <v>6.9672085183137677E-3</v>
      </c>
      <c r="N115" s="425"/>
      <c r="O115" s="524">
        <f>'Tri-Year Comparison'!D19</f>
        <v>492109.25095238094</v>
      </c>
      <c r="P115" s="523">
        <f>'Tri-Year Comparison'!D47</f>
        <v>6.181202632633236E-3</v>
      </c>
    </row>
    <row r="116" spans="2:16" ht="18" customHeight="1" thickBot="1" x14ac:dyDescent="0.3">
      <c r="B116" s="736" t="s">
        <v>28</v>
      </c>
      <c r="C116" s="737"/>
      <c r="D116" s="737"/>
      <c r="E116" s="737"/>
      <c r="F116" s="738"/>
      <c r="G116" s="719">
        <f>'Tri-Year Comparison'!B20</f>
        <v>255798.31341463412</v>
      </c>
      <c r="H116" s="720"/>
      <c r="I116" s="521">
        <f>'Tri-Year Comparison'!B48</f>
        <v>3.3977763734720431E-3</v>
      </c>
      <c r="J116" s="425"/>
      <c r="K116" s="721">
        <f>'Tri-Year Comparison'!C20</f>
        <v>264348.15560975601</v>
      </c>
      <c r="L116" s="719"/>
      <c r="M116" s="521">
        <f>'Tri-Year Comparison'!C48</f>
        <v>3.4730208439851607E-3</v>
      </c>
      <c r="N116" s="425"/>
      <c r="O116" s="524">
        <f>'Tri-Year Comparison'!D20</f>
        <v>232124.44</v>
      </c>
      <c r="P116" s="523">
        <f>'Tri-Year Comparison'!D48</f>
        <v>2.9156293990607283E-3</v>
      </c>
    </row>
    <row r="117" spans="2:16" ht="18" customHeight="1" thickBot="1" x14ac:dyDescent="0.3">
      <c r="B117" s="736" t="s">
        <v>29</v>
      </c>
      <c r="C117" s="737"/>
      <c r="D117" s="737"/>
      <c r="E117" s="737"/>
      <c r="F117" s="738"/>
      <c r="G117" s="719">
        <f>'Tri-Year Comparison'!B21</f>
        <v>71758.814390243904</v>
      </c>
      <c r="H117" s="720"/>
      <c r="I117" s="521">
        <f>'Tri-Year Comparison'!B49</f>
        <v>9.5317440083476142E-4</v>
      </c>
      <c r="J117" s="425"/>
      <c r="K117" s="721">
        <f>'Tri-Year Comparison'!C21</f>
        <v>80524.81146341459</v>
      </c>
      <c r="L117" s="719"/>
      <c r="M117" s="521">
        <f>'Tri-Year Comparison'!C49</f>
        <v>1.057939473893166E-3</v>
      </c>
      <c r="N117" s="425"/>
      <c r="O117" s="524">
        <f>'Tri-Year Comparison'!D21</f>
        <v>75630.25</v>
      </c>
      <c r="P117" s="523">
        <f>'Tri-Year Comparison'!D49</f>
        <v>9.4996365035199498E-4</v>
      </c>
    </row>
    <row r="118" spans="2:16" ht="18" customHeight="1" thickBot="1" x14ac:dyDescent="0.3">
      <c r="B118" s="733" t="s">
        <v>30</v>
      </c>
      <c r="C118" s="734"/>
      <c r="D118" s="734"/>
      <c r="E118" s="734"/>
      <c r="F118" s="735"/>
      <c r="G118" s="719">
        <f>'Tri-Year Comparison'!B22</f>
        <v>66869.898292682919</v>
      </c>
      <c r="H118" s="720"/>
      <c r="I118" s="521">
        <f>'Tri-Year Comparison'!B50</f>
        <v>8.8823478733053292E-4</v>
      </c>
      <c r="J118" s="425"/>
      <c r="K118" s="721">
        <f>'Tri-Year Comparison'!C22</f>
        <v>86766.549999999988</v>
      </c>
      <c r="L118" s="719"/>
      <c r="M118" s="521">
        <f>'Tri-Year Comparison'!C50</f>
        <v>1.1399437836651176E-3</v>
      </c>
      <c r="N118" s="425"/>
      <c r="O118" s="524">
        <f>'Tri-Year Comparison'!D22</f>
        <v>143912.76999999999</v>
      </c>
      <c r="P118" s="523">
        <f>'Tri-Year Comparison'!D50</f>
        <v>1.8076351766848195E-3</v>
      </c>
    </row>
    <row r="119" spans="2:16" ht="18" customHeight="1" thickBot="1" x14ac:dyDescent="0.3">
      <c r="B119" s="736" t="s">
        <v>31</v>
      </c>
      <c r="C119" s="737"/>
      <c r="D119" s="737"/>
      <c r="E119" s="737"/>
      <c r="F119" s="738"/>
      <c r="G119" s="719">
        <f>'Tri-Year Comparison'!B23</f>
        <v>140269.50414634144</v>
      </c>
      <c r="H119" s="720"/>
      <c r="I119" s="521">
        <f>'Tri-Year Comparison'!B51</f>
        <v>1.8632038684888818E-3</v>
      </c>
      <c r="J119" s="425"/>
      <c r="K119" s="721">
        <f>'Tri-Year Comparison'!C23</f>
        <v>144918.9604878049</v>
      </c>
      <c r="L119" s="719"/>
      <c r="M119" s="521">
        <f>'Tri-Year Comparison'!C51</f>
        <v>1.9039534030485716E-3</v>
      </c>
      <c r="N119" s="425"/>
      <c r="O119" s="524">
        <f>'Tri-Year Comparison'!D23</f>
        <v>125634.61</v>
      </c>
      <c r="P119" s="523">
        <f>'Tri-Year Comparison'!D51</f>
        <v>1.578049956547139E-3</v>
      </c>
    </row>
    <row r="120" spans="2:16" ht="18" customHeight="1" thickBot="1" x14ac:dyDescent="0.3">
      <c r="B120" s="733" t="s">
        <v>32</v>
      </c>
      <c r="C120" s="734"/>
      <c r="D120" s="734"/>
      <c r="E120" s="734"/>
      <c r="F120" s="735"/>
      <c r="G120" s="719">
        <f>'Tri-Year Comparison'!B24</f>
        <v>44636.61</v>
      </c>
      <c r="H120" s="720"/>
      <c r="I120" s="521">
        <f>'Tri-Year Comparison'!B52</f>
        <v>5.9290937780361931E-4</v>
      </c>
      <c r="J120" s="425"/>
      <c r="K120" s="721">
        <f>'Tri-Year Comparison'!C24</f>
        <v>23153.61</v>
      </c>
      <c r="L120" s="719"/>
      <c r="M120" s="521">
        <f>'Tri-Year Comparison'!C52</f>
        <v>3.0419342233736979E-4</v>
      </c>
      <c r="N120" s="425"/>
      <c r="O120" s="524">
        <f>'Tri-Year Comparison'!D24</f>
        <v>48382.61</v>
      </c>
      <c r="P120" s="523">
        <f>'Tri-Year Comparison'!D52</f>
        <v>6.0771610313541124E-4</v>
      </c>
    </row>
    <row r="121" spans="2:16" ht="18" customHeight="1" thickBot="1" x14ac:dyDescent="0.3">
      <c r="B121" s="736" t="s">
        <v>33</v>
      </c>
      <c r="C121" s="737"/>
      <c r="D121" s="737"/>
      <c r="E121" s="737"/>
      <c r="F121" s="738"/>
      <c r="G121" s="742">
        <f>'Tri-Year Comparison'!B25</f>
        <v>0</v>
      </c>
      <c r="H121" s="743"/>
      <c r="I121" s="521">
        <f>'Tri-Year Comparison'!B53</f>
        <v>0</v>
      </c>
      <c r="J121" s="425"/>
      <c r="K121" s="744">
        <f>'Tri-Year Comparison'!C25</f>
        <v>0</v>
      </c>
      <c r="L121" s="742"/>
      <c r="M121" s="521">
        <f>'Tri-Year Comparison'!C53</f>
        <v>0</v>
      </c>
      <c r="N121" s="425"/>
      <c r="O121" s="522">
        <f>'Tri-Year Comparison'!D25</f>
        <v>0</v>
      </c>
      <c r="P121" s="523">
        <f>'Tri-Year Comparison'!D53</f>
        <v>0</v>
      </c>
    </row>
    <row r="122" spans="2:16" ht="15.75" thickBot="1" x14ac:dyDescent="0.3">
      <c r="B122" s="733" t="s">
        <v>34</v>
      </c>
      <c r="C122" s="734"/>
      <c r="D122" s="734"/>
      <c r="E122" s="734"/>
      <c r="F122" s="734"/>
      <c r="G122" s="719">
        <f>'Tri-Year Comparison'!B26</f>
        <v>75420.871951219509</v>
      </c>
      <c r="H122" s="720"/>
      <c r="I122" s="521">
        <f>'Tri-Year Comparison'!B54</f>
        <v>1.001817617018945E-3</v>
      </c>
      <c r="J122" s="425"/>
      <c r="K122" s="721">
        <f>'Tri-Year Comparison'!C26</f>
        <v>32186.075470383264</v>
      </c>
      <c r="L122" s="719"/>
      <c r="M122" s="521">
        <f>'Tri-Year Comparison'!C54</f>
        <v>4.2286245855159321E-4</v>
      </c>
      <c r="N122" s="425"/>
      <c r="O122" s="524">
        <f>'Tri-Year Comparison'!D26</f>
        <v>51224.03952380953</v>
      </c>
      <c r="P122" s="523">
        <f>'Tri-Year Comparison'!D54</f>
        <v>6.4340625043303402E-4</v>
      </c>
    </row>
    <row r="123" spans="2:16" ht="15.75" thickBot="1" x14ac:dyDescent="0.3">
      <c r="B123" s="716" t="s">
        <v>35</v>
      </c>
      <c r="C123" s="717"/>
      <c r="D123" s="717"/>
      <c r="E123" s="717"/>
      <c r="F123" s="718"/>
      <c r="G123" s="719">
        <f>'Tri-Year Comparison'!B27</f>
        <v>289321.74829268293</v>
      </c>
      <c r="H123" s="720"/>
      <c r="I123" s="521">
        <f>'Tri-Year Comparison'!B55</f>
        <v>3.843069125663217E-3</v>
      </c>
      <c r="J123" s="425"/>
      <c r="K123" s="721">
        <f>'Tri-Year Comparison'!C27</f>
        <v>208105.63783972128</v>
      </c>
      <c r="L123" s="719"/>
      <c r="M123" s="521">
        <f>'Tri-Year Comparison'!C55</f>
        <v>2.7341035018800981E-3</v>
      </c>
      <c r="N123" s="425"/>
      <c r="O123" s="524">
        <f>'Tri-Year Comparison'!D27</f>
        <v>56366.821428571435</v>
      </c>
      <c r="P123" s="523">
        <f>'Tri-Year Comparison'!D55</f>
        <v>7.0800283541340631E-4</v>
      </c>
    </row>
    <row r="124" spans="2:16" ht="15.75" thickBot="1" x14ac:dyDescent="0.3">
      <c r="B124" s="736" t="s">
        <v>36</v>
      </c>
      <c r="C124" s="737"/>
      <c r="D124" s="737"/>
      <c r="E124" s="737"/>
      <c r="F124" s="737"/>
      <c r="G124" s="719">
        <f>'Tri-Year Comparison'!B28</f>
        <v>297620.81926829269</v>
      </c>
      <c r="H124" s="720"/>
      <c r="I124" s="521">
        <f>'Tri-Year Comparison'!B56</f>
        <v>3.9533059247502632E-3</v>
      </c>
      <c r="J124" s="425"/>
      <c r="K124" s="721">
        <f>'Tri-Year Comparison'!C28</f>
        <v>196604.78645760735</v>
      </c>
      <c r="L124" s="719"/>
      <c r="M124" s="521">
        <f>'Tri-Year Comparison'!C56</f>
        <v>2.5830046735885828E-3</v>
      </c>
      <c r="N124" s="425"/>
      <c r="O124" s="524">
        <f>'Tri-Year Comparison'!D28</f>
        <v>423301.19904761901</v>
      </c>
      <c r="P124" s="523">
        <f>'Tri-Year Comparison'!D56</f>
        <v>5.3169300940516867E-3</v>
      </c>
    </row>
    <row r="125" spans="2:16" ht="15.75" thickBot="1" x14ac:dyDescent="0.3">
      <c r="B125" s="736" t="s">
        <v>37</v>
      </c>
      <c r="C125" s="737"/>
      <c r="D125" s="737"/>
      <c r="E125" s="737"/>
      <c r="F125" s="738"/>
      <c r="G125" s="719">
        <f>'Tri-Year Comparison'!B29</f>
        <v>125565.23853658537</v>
      </c>
      <c r="H125" s="720"/>
      <c r="I125" s="521">
        <f>'Tri-Year Comparison'!B57</f>
        <v>1.6678866843716374E-3</v>
      </c>
      <c r="J125" s="425"/>
      <c r="K125" s="721">
        <f>'Tri-Year Comparison'!C29</f>
        <v>162582.82219512196</v>
      </c>
      <c r="L125" s="719"/>
      <c r="M125" s="521">
        <f>'Tri-Year Comparison'!C57</f>
        <v>2.136022205470431E-3</v>
      </c>
      <c r="N125" s="425"/>
      <c r="O125" s="524">
        <f>'Tri-Year Comparison'!D29</f>
        <v>12675.03</v>
      </c>
      <c r="P125" s="523">
        <f>'Tri-Year Comparison'!D57</f>
        <v>1.5920637267655531E-4</v>
      </c>
    </row>
    <row r="126" spans="2:16" ht="15.75" thickBot="1" x14ac:dyDescent="0.3">
      <c r="B126" s="739" t="s">
        <v>101</v>
      </c>
      <c r="C126" s="740"/>
      <c r="D126" s="740"/>
      <c r="E126" s="740"/>
      <c r="F126" s="741"/>
      <c r="G126" s="719">
        <f>'Tri-Year Comparison'!B30</f>
        <v>138338.24634146332</v>
      </c>
      <c r="H126" s="720"/>
      <c r="I126" s="521">
        <f>'Tri-Year Comparison'!B58</f>
        <v>1.8375509153755367E-3</v>
      </c>
      <c r="J126" s="425"/>
      <c r="K126" s="721">
        <f>'Tri-Year Comparison'!C30</f>
        <v>169630.28060394892</v>
      </c>
      <c r="L126" s="719"/>
      <c r="M126" s="521">
        <f>'Tri-Year Comparison'!C58</f>
        <v>2.2286121079591295E-3</v>
      </c>
      <c r="N126" s="425"/>
      <c r="O126" s="524">
        <f>'Tri-Year Comparison'!D30</f>
        <v>388655.74</v>
      </c>
      <c r="P126" s="523">
        <f>'Tri-Year Comparison'!D58</f>
        <v>4.8817612727798188E-3</v>
      </c>
    </row>
    <row r="127" spans="2:16" ht="15.75" thickBot="1" x14ac:dyDescent="0.3">
      <c r="B127" s="736" t="s">
        <v>38</v>
      </c>
      <c r="C127" s="737"/>
      <c r="D127" s="737"/>
      <c r="E127" s="737"/>
      <c r="F127" s="737"/>
      <c r="G127" s="719">
        <f>'Tri-Year Comparison'!B31</f>
        <v>1375521.4173170733</v>
      </c>
      <c r="H127" s="720"/>
      <c r="I127" s="521">
        <f>'Tri-Year Comparison'!B59</f>
        <v>1.8271090651754661E-2</v>
      </c>
      <c r="J127" s="425"/>
      <c r="K127" s="721">
        <f>'Tri-Year Comparison'!C31</f>
        <v>1595977.4225572553</v>
      </c>
      <c r="L127" s="719"/>
      <c r="M127" s="521">
        <f>'Tri-Year Comparison'!C59</f>
        <v>2.0968040583773589E-2</v>
      </c>
      <c r="N127" s="425"/>
      <c r="O127" s="524">
        <f>'Tri-Year Comparison'!D31</f>
        <v>1563771.2542857158</v>
      </c>
      <c r="P127" s="523">
        <f>'Tri-Year Comparison'!D59</f>
        <v>1.9641953438429414E-2</v>
      </c>
    </row>
    <row r="128" spans="2:16" ht="15.75" thickBot="1" x14ac:dyDescent="0.3">
      <c r="B128" s="745" t="s">
        <v>39</v>
      </c>
      <c r="C128" s="746"/>
      <c r="D128" s="746"/>
      <c r="E128" s="746"/>
      <c r="F128" s="747"/>
      <c r="G128" s="748">
        <f>SUM(G104:H127)</f>
        <v>75284034.409022838</v>
      </c>
      <c r="H128" s="749"/>
      <c r="I128" s="444">
        <f>SUM(I104:I127)</f>
        <v>1.0000000000000002</v>
      </c>
      <c r="J128" s="422"/>
      <c r="K128" s="750">
        <f>SUM(K104:L127)</f>
        <v>76114762.186807513</v>
      </c>
      <c r="L128" s="750"/>
      <c r="M128" s="444">
        <f>SUM(M104:M127)</f>
        <v>0.99999999999999978</v>
      </c>
      <c r="N128" s="422"/>
      <c r="O128" s="445">
        <f>SUM(O104:O127)</f>
        <v>79613835.720952407</v>
      </c>
      <c r="P128" s="422">
        <f>SUM(P104:P127)</f>
        <v>0.99999999999999967</v>
      </c>
    </row>
    <row r="129" spans="2:16" x14ac:dyDescent="0.25">
      <c r="B129" s="34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43"/>
    </row>
    <row r="130" spans="2:16" x14ac:dyDescent="0.25">
      <c r="B130" s="44" t="s">
        <v>42</v>
      </c>
      <c r="C130" s="26"/>
      <c r="D130" s="26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43"/>
    </row>
    <row r="131" spans="2:16" x14ac:dyDescent="0.25">
      <c r="B131" s="44" t="s">
        <v>43</v>
      </c>
      <c r="C131" s="26"/>
      <c r="D131" s="26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43"/>
    </row>
    <row r="132" spans="2:16" ht="15.75" thickBot="1" x14ac:dyDescent="0.3">
      <c r="B132" s="385" t="s">
        <v>269</v>
      </c>
      <c r="C132" s="37"/>
      <c r="D132" s="3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45"/>
    </row>
  </sheetData>
  <sheetProtection algorithmName="SHA-512" hashValue="kMa/9Ktaen1BOk8/pf1l5WGniNFvdVWobQKQLFqiCthKlZfFkRbIr99SANCy8fmfH51CrXyw08OOjAg/Cf4/uw==" saltValue="DE+1CzWlwL7YOSqjo5DUCQ==" spinCount="100000" sheet="1" objects="1" scenarios="1"/>
  <mergeCells count="271">
    <mergeCell ref="B127:F127"/>
    <mergeCell ref="G127:H127"/>
    <mergeCell ref="K127:L127"/>
    <mergeCell ref="B128:F128"/>
    <mergeCell ref="G128:H128"/>
    <mergeCell ref="K128:L128"/>
    <mergeCell ref="B125:F125"/>
    <mergeCell ref="G125:H125"/>
    <mergeCell ref="K125:L125"/>
    <mergeCell ref="B126:F126"/>
    <mergeCell ref="G126:H126"/>
    <mergeCell ref="K126:L126"/>
    <mergeCell ref="B123:F123"/>
    <mergeCell ref="G123:H123"/>
    <mergeCell ref="K123:L123"/>
    <mergeCell ref="B124:F124"/>
    <mergeCell ref="G124:H124"/>
    <mergeCell ref="K124:L124"/>
    <mergeCell ref="B121:F121"/>
    <mergeCell ref="G121:H121"/>
    <mergeCell ref="K121:L121"/>
    <mergeCell ref="B122:F122"/>
    <mergeCell ref="G122:H122"/>
    <mergeCell ref="K122:L122"/>
    <mergeCell ref="B119:F119"/>
    <mergeCell ref="G119:H119"/>
    <mergeCell ref="K119:L119"/>
    <mergeCell ref="B120:F120"/>
    <mergeCell ref="G120:H120"/>
    <mergeCell ref="K120:L120"/>
    <mergeCell ref="B117:F117"/>
    <mergeCell ref="G117:H117"/>
    <mergeCell ref="K117:L117"/>
    <mergeCell ref="B118:F118"/>
    <mergeCell ref="G118:H118"/>
    <mergeCell ref="K118:L118"/>
    <mergeCell ref="B115:F115"/>
    <mergeCell ref="G115:H115"/>
    <mergeCell ref="K115:L115"/>
    <mergeCell ref="B116:F116"/>
    <mergeCell ref="G116:H116"/>
    <mergeCell ref="K116:L116"/>
    <mergeCell ref="B113:F113"/>
    <mergeCell ref="G113:H113"/>
    <mergeCell ref="K113:L113"/>
    <mergeCell ref="B114:F114"/>
    <mergeCell ref="G114:H114"/>
    <mergeCell ref="K114:L114"/>
    <mergeCell ref="B111:F111"/>
    <mergeCell ref="G111:H111"/>
    <mergeCell ref="K111:L111"/>
    <mergeCell ref="B112:F112"/>
    <mergeCell ref="G112:H112"/>
    <mergeCell ref="K112:L112"/>
    <mergeCell ref="B109:F109"/>
    <mergeCell ref="G109:H109"/>
    <mergeCell ref="K109:L109"/>
    <mergeCell ref="B110:F110"/>
    <mergeCell ref="G110:H110"/>
    <mergeCell ref="K110:L110"/>
    <mergeCell ref="B107:F107"/>
    <mergeCell ref="G107:H107"/>
    <mergeCell ref="K107:L107"/>
    <mergeCell ref="B108:F108"/>
    <mergeCell ref="G108:H108"/>
    <mergeCell ref="K108:L108"/>
    <mergeCell ref="B105:F105"/>
    <mergeCell ref="G105:H105"/>
    <mergeCell ref="K105:L105"/>
    <mergeCell ref="B106:F106"/>
    <mergeCell ref="G106:H106"/>
    <mergeCell ref="K106:L106"/>
    <mergeCell ref="B103:F103"/>
    <mergeCell ref="O103:P103"/>
    <mergeCell ref="B104:F104"/>
    <mergeCell ref="G104:H104"/>
    <mergeCell ref="K104:L104"/>
    <mergeCell ref="H93:I93"/>
    <mergeCell ref="C94:M94"/>
    <mergeCell ref="H96:I96"/>
    <mergeCell ref="B99:P101"/>
    <mergeCell ref="G103:J103"/>
    <mergeCell ref="K103:N103"/>
    <mergeCell ref="L90:M90"/>
    <mergeCell ref="O90:P90"/>
    <mergeCell ref="O91:P91"/>
    <mergeCell ref="L92:M92"/>
    <mergeCell ref="O92:P92"/>
    <mergeCell ref="H88:I88"/>
    <mergeCell ref="L88:M88"/>
    <mergeCell ref="O88:P88"/>
    <mergeCell ref="H89:I89"/>
    <mergeCell ref="L89:M89"/>
    <mergeCell ref="O89:P89"/>
    <mergeCell ref="H91:I91"/>
    <mergeCell ref="H92:I92"/>
    <mergeCell ref="L91:M91"/>
    <mergeCell ref="H86:I86"/>
    <mergeCell ref="L86:M86"/>
    <mergeCell ref="O86:P86"/>
    <mergeCell ref="H87:I87"/>
    <mergeCell ref="L87:M87"/>
    <mergeCell ref="O87:P87"/>
    <mergeCell ref="H84:I84"/>
    <mergeCell ref="L84:M84"/>
    <mergeCell ref="O84:P84"/>
    <mergeCell ref="H85:I85"/>
    <mergeCell ref="L85:M85"/>
    <mergeCell ref="O85:P85"/>
    <mergeCell ref="H79:I79"/>
    <mergeCell ref="C81:P81"/>
    <mergeCell ref="H82:I82"/>
    <mergeCell ref="L82:M82"/>
    <mergeCell ref="O82:P82"/>
    <mergeCell ref="H83:I83"/>
    <mergeCell ref="L83:M83"/>
    <mergeCell ref="O83:P83"/>
    <mergeCell ref="O77:P77"/>
    <mergeCell ref="O78:P78"/>
    <mergeCell ref="G78:J78"/>
    <mergeCell ref="G77:J77"/>
    <mergeCell ref="K77:N77"/>
    <mergeCell ref="K78:N78"/>
    <mergeCell ref="O75:P75"/>
    <mergeCell ref="O76:P76"/>
    <mergeCell ref="H70:I70"/>
    <mergeCell ref="L70:M70"/>
    <mergeCell ref="H73:I73"/>
    <mergeCell ref="L73:M73"/>
    <mergeCell ref="O73:P73"/>
    <mergeCell ref="O74:P74"/>
    <mergeCell ref="G74:J74"/>
    <mergeCell ref="G75:J75"/>
    <mergeCell ref="G76:J76"/>
    <mergeCell ref="K74:N74"/>
    <mergeCell ref="K75:N75"/>
    <mergeCell ref="K76:N76"/>
    <mergeCell ref="O68:P68"/>
    <mergeCell ref="O69:P69"/>
    <mergeCell ref="O66:P66"/>
    <mergeCell ref="O67:P67"/>
    <mergeCell ref="K66:N66"/>
    <mergeCell ref="K67:N67"/>
    <mergeCell ref="K68:N68"/>
    <mergeCell ref="K69:N69"/>
    <mergeCell ref="G69:J69"/>
    <mergeCell ref="G68:J68"/>
    <mergeCell ref="G67:J67"/>
    <mergeCell ref="G66:J66"/>
    <mergeCell ref="B56:P60"/>
    <mergeCell ref="H64:I64"/>
    <mergeCell ref="L64:M64"/>
    <mergeCell ref="O64:P64"/>
    <mergeCell ref="O65:P65"/>
    <mergeCell ref="H46:I46"/>
    <mergeCell ref="L46:M46"/>
    <mergeCell ref="O46:P46"/>
    <mergeCell ref="H47:I47"/>
    <mergeCell ref="K47:M47"/>
    <mergeCell ref="O47:P47"/>
    <mergeCell ref="K65:N65"/>
    <mergeCell ref="G65:J65"/>
    <mergeCell ref="C65:F65"/>
    <mergeCell ref="H44:I44"/>
    <mergeCell ref="L44:M44"/>
    <mergeCell ref="O44:P44"/>
    <mergeCell ref="H45:I45"/>
    <mergeCell ref="L45:M45"/>
    <mergeCell ref="O45:P45"/>
    <mergeCell ref="H42:I42"/>
    <mergeCell ref="L42:M42"/>
    <mergeCell ref="O42:P42"/>
    <mergeCell ref="H43:I43"/>
    <mergeCell ref="L43:M43"/>
    <mergeCell ref="O43:P43"/>
    <mergeCell ref="H39:I39"/>
    <mergeCell ref="L39:M39"/>
    <mergeCell ref="O39:P39"/>
    <mergeCell ref="H40:I40"/>
    <mergeCell ref="K40:M40"/>
    <mergeCell ref="O40:P40"/>
    <mergeCell ref="H37:I37"/>
    <mergeCell ref="L37:M37"/>
    <mergeCell ref="O37:P37"/>
    <mergeCell ref="H38:I38"/>
    <mergeCell ref="L38:M38"/>
    <mergeCell ref="O38:P38"/>
    <mergeCell ref="H35:I35"/>
    <mergeCell ref="L35:M35"/>
    <mergeCell ref="O35:P35"/>
    <mergeCell ref="H36:I36"/>
    <mergeCell ref="L36:M36"/>
    <mergeCell ref="O36:P36"/>
    <mergeCell ref="H32:I32"/>
    <mergeCell ref="L32:M32"/>
    <mergeCell ref="O32:P32"/>
    <mergeCell ref="H33:I33"/>
    <mergeCell ref="K33:M33"/>
    <mergeCell ref="O33:P33"/>
    <mergeCell ref="H30:I30"/>
    <mergeCell ref="L30:M30"/>
    <mergeCell ref="O30:P30"/>
    <mergeCell ref="H31:I31"/>
    <mergeCell ref="L31:M31"/>
    <mergeCell ref="O31:P31"/>
    <mergeCell ref="H28:I28"/>
    <mergeCell ref="L28:M28"/>
    <mergeCell ref="O28:P28"/>
    <mergeCell ref="H29:I29"/>
    <mergeCell ref="L29:M29"/>
    <mergeCell ref="O29:P29"/>
    <mergeCell ref="H25:I25"/>
    <mergeCell ref="L25:M25"/>
    <mergeCell ref="O25:P25"/>
    <mergeCell ref="H26:I26"/>
    <mergeCell ref="K26:M26"/>
    <mergeCell ref="O26:P26"/>
    <mergeCell ref="H23:I23"/>
    <mergeCell ref="L23:M23"/>
    <mergeCell ref="O23:P23"/>
    <mergeCell ref="H24:I24"/>
    <mergeCell ref="L24:M24"/>
    <mergeCell ref="O24:P24"/>
    <mergeCell ref="L21:M21"/>
    <mergeCell ref="O21:P21"/>
    <mergeCell ref="H22:I22"/>
    <mergeCell ref="L22:M22"/>
    <mergeCell ref="O22:P22"/>
    <mergeCell ref="H18:I18"/>
    <mergeCell ref="L18:M18"/>
    <mergeCell ref="O18:P18"/>
    <mergeCell ref="H19:I19"/>
    <mergeCell ref="K19:M19"/>
    <mergeCell ref="O19:P19"/>
    <mergeCell ref="B2:P5"/>
    <mergeCell ref="H11:I11"/>
    <mergeCell ref="L11:M11"/>
    <mergeCell ref="O11:P11"/>
    <mergeCell ref="H12:I12"/>
    <mergeCell ref="K12:M12"/>
    <mergeCell ref="O12:P12"/>
    <mergeCell ref="H9:I9"/>
    <mergeCell ref="L9:M9"/>
    <mergeCell ref="O9:P9"/>
    <mergeCell ref="H10:I10"/>
    <mergeCell ref="L10:M10"/>
    <mergeCell ref="O10:P10"/>
    <mergeCell ref="C66:F66"/>
    <mergeCell ref="C67:F67"/>
    <mergeCell ref="C68:F68"/>
    <mergeCell ref="C69:F69"/>
    <mergeCell ref="C64:F64"/>
    <mergeCell ref="H7:I7"/>
    <mergeCell ref="L7:M7"/>
    <mergeCell ref="O7:P7"/>
    <mergeCell ref="H8:I8"/>
    <mergeCell ref="L8:M8"/>
    <mergeCell ref="O8:P8"/>
    <mergeCell ref="H16:I16"/>
    <mergeCell ref="L16:M16"/>
    <mergeCell ref="O16:P16"/>
    <mergeCell ref="H17:I17"/>
    <mergeCell ref="L17:M17"/>
    <mergeCell ref="O17:P17"/>
    <mergeCell ref="H14:I14"/>
    <mergeCell ref="L14:M14"/>
    <mergeCell ref="O14:P14"/>
    <mergeCell ref="H15:I15"/>
    <mergeCell ref="L15:M15"/>
    <mergeCell ref="O15:P15"/>
    <mergeCell ref="H21:I21"/>
  </mergeCells>
  <pageMargins left="0.39370078740157483" right="0.19685039370078741" top="0.19685039370078741" bottom="0.19685039370078741" header="0" footer="0"/>
  <pageSetup paperSize="9" scale="9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13A5B-A570-44E8-BDB4-354D07E8B56C}">
  <sheetPr>
    <tabColor rgb="FFFFFFFF"/>
  </sheetPr>
  <dimension ref="A1:AP62"/>
  <sheetViews>
    <sheetView topLeftCell="P1" workbookViewId="0">
      <selection activeCell="Y4" sqref="Y4"/>
    </sheetView>
  </sheetViews>
  <sheetFormatPr defaultRowHeight="15" x14ac:dyDescent="0.25"/>
  <cols>
    <col min="8" max="8" width="12.7109375" style="581" bestFit="1" customWidth="1"/>
    <col min="9" max="9" width="18.5703125" customWidth="1"/>
    <col min="10" max="12" width="21.85546875" customWidth="1"/>
    <col min="13" max="13" width="12.7109375" style="581" bestFit="1" customWidth="1"/>
    <col min="14" max="14" width="17.28515625" customWidth="1"/>
    <col min="15" max="15" width="20.7109375" customWidth="1"/>
    <col min="19" max="19" width="17.28515625" customWidth="1"/>
    <col min="20" max="20" width="20.140625" customWidth="1"/>
    <col min="23" max="23" width="12.7109375" style="581" bestFit="1" customWidth="1"/>
    <col min="24" max="24" width="33" customWidth="1"/>
    <col min="25" max="25" width="56.85546875" customWidth="1"/>
    <col min="26" max="26" width="55.7109375" customWidth="1"/>
    <col min="27" max="27" width="12.7109375" style="581" bestFit="1" customWidth="1"/>
    <col min="28" max="28" width="9.42578125" customWidth="1"/>
    <col min="29" max="29" width="27.28515625" customWidth="1"/>
    <col min="30" max="30" width="20" customWidth="1"/>
    <col min="31" max="31" width="24.85546875" customWidth="1"/>
    <col min="33" max="33" width="12.7109375" style="581" bestFit="1" customWidth="1"/>
    <col min="34" max="34" width="10.28515625" bestFit="1" customWidth="1"/>
    <col min="35" max="38" width="20.7109375" style="570" customWidth="1"/>
    <col min="40" max="40" width="14.5703125" customWidth="1"/>
  </cols>
  <sheetData>
    <row r="1" spans="1:42" ht="30.75" customHeight="1" x14ac:dyDescent="0.25">
      <c r="A1" s="578" t="s">
        <v>245</v>
      </c>
      <c r="I1" s="578" t="s">
        <v>242</v>
      </c>
      <c r="N1" s="584" t="s">
        <v>244</v>
      </c>
      <c r="S1" s="585" t="s">
        <v>243</v>
      </c>
      <c r="X1" s="589" t="s">
        <v>279</v>
      </c>
      <c r="Z1" s="588"/>
      <c r="AB1" s="592" t="s">
        <v>238</v>
      </c>
      <c r="AH1" s="594" t="s">
        <v>251</v>
      </c>
    </row>
    <row r="2" spans="1:42" ht="113.25" thickBot="1" x14ac:dyDescent="0.35">
      <c r="I2" s="579" t="s">
        <v>50</v>
      </c>
      <c r="J2" s="580" t="s">
        <v>51</v>
      </c>
      <c r="K2" s="580" t="s">
        <v>52</v>
      </c>
      <c r="L2" s="580" t="s">
        <v>49</v>
      </c>
      <c r="N2" s="582" t="s">
        <v>186</v>
      </c>
      <c r="O2" s="582" t="s">
        <v>185</v>
      </c>
      <c r="P2" s="561"/>
      <c r="Q2" s="561"/>
      <c r="R2" s="561"/>
      <c r="S2" s="582" t="s">
        <v>186</v>
      </c>
      <c r="T2" s="582" t="s">
        <v>187</v>
      </c>
      <c r="U2" s="561"/>
      <c r="V2" s="561"/>
      <c r="X2" s="582"/>
      <c r="Y2" s="582"/>
      <c r="Z2" s="582"/>
      <c r="AB2" s="593" t="s">
        <v>239</v>
      </c>
      <c r="AC2" s="593" t="s">
        <v>7</v>
      </c>
      <c r="AD2" s="593" t="s">
        <v>238</v>
      </c>
      <c r="AE2" s="593" t="s">
        <v>241</v>
      </c>
      <c r="AH2" s="582" t="s">
        <v>204</v>
      </c>
      <c r="AI2" s="590" t="s">
        <v>250</v>
      </c>
      <c r="AJ2" s="590" t="s">
        <v>205</v>
      </c>
      <c r="AK2" s="590" t="s">
        <v>206</v>
      </c>
      <c r="AL2" s="590" t="s">
        <v>207</v>
      </c>
      <c r="AM2" s="586"/>
      <c r="AN2" s="590" t="s">
        <v>237</v>
      </c>
      <c r="AO2" s="590"/>
      <c r="AP2" s="590"/>
    </row>
    <row r="3" spans="1:42" ht="19.5" thickBot="1" x14ac:dyDescent="0.35">
      <c r="A3" s="752" t="s">
        <v>66</v>
      </c>
      <c r="B3" s="752"/>
      <c r="C3" s="752"/>
      <c r="D3" s="752"/>
      <c r="E3" s="565">
        <v>2023</v>
      </c>
      <c r="F3" s="565">
        <v>2024</v>
      </c>
      <c r="G3" s="565">
        <v>2025</v>
      </c>
      <c r="I3" s="577" t="s">
        <v>113</v>
      </c>
      <c r="J3" s="605">
        <v>1915939.36</v>
      </c>
      <c r="K3" s="605">
        <v>62312408.869999997</v>
      </c>
      <c r="L3" s="605">
        <f t="shared" ref="L3:L29" si="0">J3-K3</f>
        <v>-60396469.509999998</v>
      </c>
      <c r="N3" s="577" t="s">
        <v>113</v>
      </c>
      <c r="O3" s="605">
        <v>62312408.869999997</v>
      </c>
      <c r="P3" s="583"/>
      <c r="R3" s="561"/>
      <c r="S3" s="65" t="s">
        <v>113</v>
      </c>
      <c r="T3" s="605">
        <v>1915939.36</v>
      </c>
      <c r="U3" s="583"/>
      <c r="X3" s="582" t="s">
        <v>7</v>
      </c>
      <c r="Y3" s="582" t="s">
        <v>195</v>
      </c>
      <c r="AB3" s="572">
        <f t="shared" ref="AB3:AB26" si="1">RANK(AD3,$AD$3:$AD$26,1)</f>
        <v>1</v>
      </c>
      <c r="AC3" s="573" t="s">
        <v>15</v>
      </c>
      <c r="AD3" s="574">
        <f>INFLOWS!AX8-OUTFLOWS!AX8</f>
        <v>-48689165.881904766</v>
      </c>
      <c r="AE3" s="575"/>
      <c r="AH3" t="s">
        <v>208</v>
      </c>
      <c r="AI3" s="571">
        <v>183927.2</v>
      </c>
      <c r="AJ3" s="571">
        <v>515112.53</v>
      </c>
      <c r="AK3" s="571">
        <v>699039.73</v>
      </c>
      <c r="AL3" s="571">
        <v>573212.57999999996</v>
      </c>
      <c r="AM3" s="591"/>
      <c r="AN3" t="s">
        <v>240</v>
      </c>
    </row>
    <row r="4" spans="1:42" ht="15.75" thickBot="1" x14ac:dyDescent="0.3">
      <c r="A4" s="751" t="s">
        <v>67</v>
      </c>
      <c r="B4" s="751"/>
      <c r="C4" s="751"/>
      <c r="D4" s="751"/>
      <c r="E4" s="751">
        <v>5</v>
      </c>
      <c r="F4" s="751">
        <v>5</v>
      </c>
      <c r="G4" s="751">
        <v>5</v>
      </c>
      <c r="I4" s="577" t="s">
        <v>116</v>
      </c>
      <c r="J4" s="605">
        <v>2063041</v>
      </c>
      <c r="K4" s="605">
        <v>64550584</v>
      </c>
      <c r="L4" s="605">
        <f t="shared" si="0"/>
        <v>-62487543</v>
      </c>
      <c r="N4" s="577" t="s">
        <v>116</v>
      </c>
      <c r="O4" s="605">
        <v>64550584</v>
      </c>
      <c r="P4" s="563">
        <f t="shared" ref="P4:P29" si="2">((O4-O3)/O3)</f>
        <v>3.5918610283056499E-2</v>
      </c>
      <c r="R4" s="561"/>
      <c r="S4" s="65" t="s">
        <v>116</v>
      </c>
      <c r="T4" s="605">
        <v>2063041</v>
      </c>
      <c r="U4" s="563">
        <f t="shared" ref="U4:U29" si="3">((T4-T3)/T3)</f>
        <v>7.6777816183075803E-2</v>
      </c>
      <c r="X4" s="577" t="s">
        <v>15</v>
      </c>
      <c r="Y4" s="637">
        <f>'DATA TABLES'!O65</f>
        <v>22131</v>
      </c>
      <c r="AB4" s="572">
        <f t="shared" si="1"/>
        <v>2</v>
      </c>
      <c r="AC4" s="573" t="s">
        <v>17</v>
      </c>
      <c r="AD4" s="574">
        <f>INFLOWS!AX10-OUTFLOWS!AX10</f>
        <v>-11826014.931904761</v>
      </c>
      <c r="AE4" s="576"/>
      <c r="AH4" t="s">
        <v>209</v>
      </c>
      <c r="AI4" s="571">
        <v>178571.4</v>
      </c>
      <c r="AJ4" s="571">
        <v>536411.79</v>
      </c>
      <c r="AK4" s="571">
        <v>714983.19</v>
      </c>
      <c r="AL4" s="571">
        <v>586286.22</v>
      </c>
      <c r="AM4" s="586"/>
      <c r="AN4" s="563">
        <f t="shared" ref="AN4:AN38" si="4">(AK4-AK3)/AK3</f>
        <v>2.2807659301424775E-2</v>
      </c>
      <c r="AO4" s="563"/>
      <c r="AP4" s="563"/>
    </row>
    <row r="5" spans="1:42" ht="15.75" thickBot="1" x14ac:dyDescent="0.3">
      <c r="A5" s="751"/>
      <c r="B5" s="751"/>
      <c r="C5" s="751"/>
      <c r="D5" s="751"/>
      <c r="E5" s="751"/>
      <c r="F5" s="751"/>
      <c r="G5" s="751"/>
      <c r="I5" s="577" t="s">
        <v>117</v>
      </c>
      <c r="J5" s="605">
        <v>2147193</v>
      </c>
      <c r="K5" s="605">
        <v>64626957</v>
      </c>
      <c r="L5" s="605">
        <f t="shared" si="0"/>
        <v>-62479764</v>
      </c>
      <c r="N5" s="577" t="s">
        <v>117</v>
      </c>
      <c r="O5" s="605">
        <v>64626957</v>
      </c>
      <c r="P5" s="563">
        <f t="shared" si="2"/>
        <v>1.1831496365702903E-3</v>
      </c>
      <c r="R5" s="561"/>
      <c r="S5" s="65" t="s">
        <v>117</v>
      </c>
      <c r="T5" s="605">
        <v>2147193</v>
      </c>
      <c r="U5" s="563">
        <f t="shared" si="3"/>
        <v>4.0790270285466938E-2</v>
      </c>
      <c r="X5" s="577" t="s">
        <v>17</v>
      </c>
      <c r="Y5" s="637">
        <f>'DATA TABLES'!O66</f>
        <v>6764</v>
      </c>
      <c r="AB5" s="572">
        <f t="shared" si="1"/>
        <v>3</v>
      </c>
      <c r="AC5" s="573" t="s">
        <v>16</v>
      </c>
      <c r="AD5" s="574">
        <f>INFLOWS!AX9-OUTFLOWS!AX9</f>
        <v>-5590296.4133333331</v>
      </c>
      <c r="AE5" s="576"/>
      <c r="AH5" t="s">
        <v>220</v>
      </c>
      <c r="AI5" s="571">
        <v>171763.8</v>
      </c>
      <c r="AJ5" s="571">
        <v>518304.60903414444</v>
      </c>
      <c r="AK5" s="571">
        <v>690068.40903414448</v>
      </c>
      <c r="AL5" s="571">
        <v>565856.09540799842</v>
      </c>
      <c r="AM5" s="586"/>
      <c r="AN5" s="563">
        <f t="shared" si="4"/>
        <v>-3.4846666766886455E-2</v>
      </c>
      <c r="AO5" s="563"/>
      <c r="AP5" s="563"/>
    </row>
    <row r="6" spans="1:42" ht="15.75" thickBot="1" x14ac:dyDescent="0.3">
      <c r="A6" s="751" t="s">
        <v>92</v>
      </c>
      <c r="B6" s="751"/>
      <c r="C6" s="751"/>
      <c r="D6" s="751"/>
      <c r="E6" s="751">
        <v>3</v>
      </c>
      <c r="F6" s="751">
        <v>3</v>
      </c>
      <c r="G6" s="751">
        <v>3</v>
      </c>
      <c r="I6" s="577" t="s">
        <v>121</v>
      </c>
      <c r="J6" s="605">
        <v>1998148</v>
      </c>
      <c r="K6" s="605">
        <v>72470062</v>
      </c>
      <c r="L6" s="605">
        <f t="shared" si="0"/>
        <v>-70471914</v>
      </c>
      <c r="N6" s="577" t="s">
        <v>121</v>
      </c>
      <c r="O6" s="605">
        <v>72470062</v>
      </c>
      <c r="P6" s="563">
        <f t="shared" si="2"/>
        <v>0.12135965182454746</v>
      </c>
      <c r="R6" s="561"/>
      <c r="S6" s="65" t="s">
        <v>121</v>
      </c>
      <c r="T6" s="605">
        <v>1998148</v>
      </c>
      <c r="U6" s="563">
        <f t="shared" si="3"/>
        <v>-6.9413881285939366E-2</v>
      </c>
      <c r="X6" s="577" t="s">
        <v>16</v>
      </c>
      <c r="Y6" s="637">
        <f>'DATA TABLES'!O67</f>
        <v>2694</v>
      </c>
      <c r="AB6" s="572">
        <f t="shared" si="1"/>
        <v>5</v>
      </c>
      <c r="AC6" s="573" t="s">
        <v>19</v>
      </c>
      <c r="AD6" s="574">
        <f>INFLOWS!AX12-OUTFLOWS!AX12</f>
        <v>-2173472.88</v>
      </c>
      <c r="AE6" s="576"/>
      <c r="AH6" t="s">
        <v>221</v>
      </c>
      <c r="AI6" s="571">
        <v>191003.19999999998</v>
      </c>
      <c r="AJ6" s="571">
        <v>557916.47471706802</v>
      </c>
      <c r="AK6" s="571">
        <v>748919.67471706797</v>
      </c>
      <c r="AL6" s="571">
        <v>614114.13326799567</v>
      </c>
      <c r="AM6" s="586"/>
      <c r="AN6" s="563">
        <f t="shared" si="4"/>
        <v>8.5283234114853584E-2</v>
      </c>
      <c r="AO6" s="563"/>
      <c r="AP6" s="563"/>
    </row>
    <row r="7" spans="1:42" ht="15.75" thickBot="1" x14ac:dyDescent="0.3">
      <c r="A7" s="751"/>
      <c r="B7" s="751"/>
      <c r="C7" s="751"/>
      <c r="D7" s="751"/>
      <c r="E7" s="751"/>
      <c r="F7" s="751"/>
      <c r="G7" s="751"/>
      <c r="I7" s="577" t="s">
        <v>122</v>
      </c>
      <c r="J7" s="605">
        <v>1716641</v>
      </c>
      <c r="K7" s="605">
        <v>63587882</v>
      </c>
      <c r="L7" s="605">
        <f t="shared" si="0"/>
        <v>-61871241</v>
      </c>
      <c r="N7" s="577" t="s">
        <v>122</v>
      </c>
      <c r="O7" s="605">
        <v>63587882</v>
      </c>
      <c r="P7" s="563">
        <f t="shared" si="2"/>
        <v>-0.12256343867899547</v>
      </c>
      <c r="R7" s="561"/>
      <c r="S7" s="65" t="s">
        <v>122</v>
      </c>
      <c r="T7" s="605">
        <v>1716641</v>
      </c>
      <c r="U7" s="563">
        <f t="shared" si="3"/>
        <v>-0.14088395854561322</v>
      </c>
      <c r="X7" s="577" t="s">
        <v>25</v>
      </c>
      <c r="Y7" s="637">
        <f>'DATA TABLES'!O68</f>
        <v>1651</v>
      </c>
      <c r="AB7" s="572">
        <f t="shared" si="1"/>
        <v>6</v>
      </c>
      <c r="AC7" s="573" t="s">
        <v>25</v>
      </c>
      <c r="AD7" s="574">
        <f>INFLOWS!AX18-OUTFLOWS!AX18</f>
        <v>-2066888.8776190476</v>
      </c>
      <c r="AE7" s="576"/>
      <c r="AH7" t="s">
        <v>210</v>
      </c>
      <c r="AI7" s="571">
        <v>180047.59999999998</v>
      </c>
      <c r="AJ7" s="571">
        <v>525157.81202926231</v>
      </c>
      <c r="AK7" s="571">
        <v>705205.41202926228</v>
      </c>
      <c r="AL7" s="571">
        <v>578268.43786399509</v>
      </c>
      <c r="AM7" s="586"/>
      <c r="AN7" s="563">
        <f t="shared" si="4"/>
        <v>-5.8369761355675918E-2</v>
      </c>
      <c r="AO7" s="563"/>
      <c r="AP7" s="563"/>
    </row>
    <row r="8" spans="1:42" ht="15.75" thickBot="1" x14ac:dyDescent="0.3">
      <c r="I8" s="577" t="s">
        <v>123</v>
      </c>
      <c r="J8" s="605">
        <v>1174158.7000000002</v>
      </c>
      <c r="K8" s="605">
        <v>37945479.210000001</v>
      </c>
      <c r="L8" s="605">
        <f t="shared" si="0"/>
        <v>-36771320.509999998</v>
      </c>
      <c r="N8" s="577" t="s">
        <v>123</v>
      </c>
      <c r="O8" s="605">
        <v>37945479.210000001</v>
      </c>
      <c r="P8" s="563">
        <f t="shared" si="2"/>
        <v>-0.40325926864492828</v>
      </c>
      <c r="R8" s="561"/>
      <c r="S8" s="65" t="s">
        <v>123</v>
      </c>
      <c r="T8" s="605">
        <v>1174158.7000000002</v>
      </c>
      <c r="U8" s="563">
        <f t="shared" si="3"/>
        <v>-0.31601383166311409</v>
      </c>
      <c r="X8" s="577" t="s">
        <v>18</v>
      </c>
      <c r="Y8" s="637">
        <f>'DATA TABLES'!O69</f>
        <v>1171</v>
      </c>
      <c r="AB8" s="572">
        <f t="shared" si="1"/>
        <v>4</v>
      </c>
      <c r="AC8" s="573" t="s">
        <v>18</v>
      </c>
      <c r="AD8" s="574">
        <f>INFLOWS!AX11-OUTFLOWS!AX11</f>
        <v>-2184453.365714286</v>
      </c>
      <c r="AE8" s="576"/>
      <c r="AH8" t="s">
        <v>211</v>
      </c>
      <c r="AI8" s="571">
        <v>183634.4</v>
      </c>
      <c r="AJ8" s="571">
        <v>537223.11448291829</v>
      </c>
      <c r="AK8" s="571">
        <v>720857.51448291831</v>
      </c>
      <c r="AL8" s="571">
        <v>591103.16187599301</v>
      </c>
      <c r="AM8" s="586"/>
      <c r="AN8" s="563">
        <f t="shared" si="4"/>
        <v>2.2195096898953676E-2</v>
      </c>
      <c r="AO8" s="563"/>
      <c r="AP8" s="563"/>
    </row>
    <row r="9" spans="1:42" ht="15.75" thickBot="1" x14ac:dyDescent="0.3">
      <c r="I9" s="577" t="s">
        <v>124</v>
      </c>
      <c r="J9" s="605">
        <v>1653916.6</v>
      </c>
      <c r="K9" s="605">
        <v>86016514.790000007</v>
      </c>
      <c r="L9" s="605">
        <f t="shared" si="0"/>
        <v>-84362598.190000013</v>
      </c>
      <c r="N9" s="577" t="s">
        <v>124</v>
      </c>
      <c r="O9" s="605">
        <v>86016514.790000007</v>
      </c>
      <c r="P9" s="563">
        <f t="shared" si="2"/>
        <v>1.2668448674468593</v>
      </c>
      <c r="R9" s="561"/>
      <c r="S9" s="65" t="s">
        <v>124</v>
      </c>
      <c r="T9" s="605">
        <v>1653916.6</v>
      </c>
      <c r="U9" s="563">
        <f t="shared" si="3"/>
        <v>0.40859715130501512</v>
      </c>
      <c r="AB9" s="572">
        <f t="shared" si="1"/>
        <v>7</v>
      </c>
      <c r="AC9" s="573" t="s">
        <v>38</v>
      </c>
      <c r="AD9" s="574">
        <f>INFLOWS!AX31-OUTFLOWS!AX31</f>
        <v>-1215570.912380954</v>
      </c>
      <c r="AE9" s="576"/>
      <c r="AH9" t="s">
        <v>222</v>
      </c>
      <c r="AI9" s="571">
        <v>177595.39999999997</v>
      </c>
      <c r="AJ9" s="571">
        <v>522300.32192682649</v>
      </c>
      <c r="AK9" s="571">
        <v>699895.72192682652</v>
      </c>
      <c r="AL9" s="571">
        <v>573914.49197999772</v>
      </c>
      <c r="AM9" s="586"/>
      <c r="AN9" s="563">
        <f t="shared" si="4"/>
        <v>-2.9078967944348885E-2</v>
      </c>
      <c r="AO9" s="563"/>
      <c r="AP9" s="563"/>
    </row>
    <row r="10" spans="1:42" ht="19.5" thickBot="1" x14ac:dyDescent="0.35">
      <c r="I10" s="577" t="s">
        <v>125</v>
      </c>
      <c r="J10" s="605">
        <v>1828326.75</v>
      </c>
      <c r="K10" s="605">
        <v>74115931.810000017</v>
      </c>
      <c r="L10" s="605">
        <f t="shared" si="0"/>
        <v>-72287605.060000017</v>
      </c>
      <c r="N10" s="577" t="s">
        <v>125</v>
      </c>
      <c r="O10" s="605">
        <v>74115931.810000017</v>
      </c>
      <c r="P10" s="563">
        <f t="shared" si="2"/>
        <v>-0.13835230372974275</v>
      </c>
      <c r="R10" s="561"/>
      <c r="S10" s="65" t="s">
        <v>125</v>
      </c>
      <c r="T10" s="605">
        <v>1828326.75</v>
      </c>
      <c r="U10" s="563">
        <f t="shared" si="3"/>
        <v>0.10545280820084876</v>
      </c>
      <c r="X10" s="582" t="s">
        <v>7</v>
      </c>
      <c r="Y10" s="582" t="s">
        <v>196</v>
      </c>
      <c r="AB10" s="572">
        <f t="shared" si="1"/>
        <v>8</v>
      </c>
      <c r="AC10" s="573" t="s">
        <v>20</v>
      </c>
      <c r="AD10" s="574">
        <f>INFLOWS!AX13-OUTFLOWS!AX13</f>
        <v>-764405.69047619053</v>
      </c>
      <c r="AE10" s="576"/>
      <c r="AH10" t="s">
        <v>223</v>
      </c>
      <c r="AI10" s="571">
        <v>194346</v>
      </c>
      <c r="AJ10" s="571">
        <v>561442.25727804354</v>
      </c>
      <c r="AK10" s="571">
        <v>755788.25727804354</v>
      </c>
      <c r="AL10" s="571">
        <v>619746.37096799561</v>
      </c>
      <c r="AM10" s="586"/>
      <c r="AN10" s="563">
        <f t="shared" si="4"/>
        <v>7.9858375469625376E-2</v>
      </c>
      <c r="AO10" s="563"/>
      <c r="AP10" s="563"/>
    </row>
    <row r="11" spans="1:42" ht="15.75" thickBot="1" x14ac:dyDescent="0.3">
      <c r="I11" s="577" t="s">
        <v>138</v>
      </c>
      <c r="J11" s="605">
        <v>1994160.55</v>
      </c>
      <c r="K11" s="605">
        <v>67638561.140000001</v>
      </c>
      <c r="L11" s="605">
        <f t="shared" si="0"/>
        <v>-65644400.590000004</v>
      </c>
      <c r="N11" s="577" t="s">
        <v>138</v>
      </c>
      <c r="O11" s="605">
        <v>67638561.140000001</v>
      </c>
      <c r="P11" s="563">
        <f t="shared" si="2"/>
        <v>-8.7395118860612686E-2</v>
      </c>
      <c r="R11" s="561"/>
      <c r="S11" s="65" t="s">
        <v>138</v>
      </c>
      <c r="T11" s="605">
        <v>1994160.55</v>
      </c>
      <c r="U11" s="563">
        <f t="shared" si="3"/>
        <v>9.0702496148459266E-2</v>
      </c>
      <c r="X11" s="577" t="s">
        <v>15</v>
      </c>
      <c r="Y11" s="637">
        <f>'DATA TABLES'!O74</f>
        <v>104522</v>
      </c>
      <c r="AB11" s="572">
        <f t="shared" si="1"/>
        <v>12</v>
      </c>
      <c r="AC11" s="573" t="s">
        <v>21</v>
      </c>
      <c r="AD11" s="574">
        <f>INFLOWS!AX14-OUTFLOWS!AX14</f>
        <v>-357000.87142857147</v>
      </c>
      <c r="AE11" s="576"/>
      <c r="AH11" t="s">
        <v>212</v>
      </c>
      <c r="AI11" s="571">
        <v>191149.6</v>
      </c>
      <c r="AJ11" s="571">
        <v>539040.11</v>
      </c>
      <c r="AK11" s="571">
        <v>730189.71</v>
      </c>
      <c r="AL11" s="571">
        <v>598755.56000000006</v>
      </c>
      <c r="AM11" s="586"/>
      <c r="AN11" s="563">
        <f t="shared" si="4"/>
        <v>-3.3869998682218537E-2</v>
      </c>
      <c r="AO11" s="563"/>
      <c r="AP11" s="563"/>
    </row>
    <row r="12" spans="1:42" ht="15.75" thickBot="1" x14ac:dyDescent="0.3">
      <c r="I12" s="577" t="s">
        <v>139</v>
      </c>
      <c r="J12" s="605">
        <v>2215105.9400000004</v>
      </c>
      <c r="K12" s="605">
        <v>68174852.670000002</v>
      </c>
      <c r="L12" s="605">
        <f t="shared" si="0"/>
        <v>-65959746.730000004</v>
      </c>
      <c r="N12" s="577" t="s">
        <v>139</v>
      </c>
      <c r="O12" s="605">
        <v>68174852.670000002</v>
      </c>
      <c r="P12" s="563">
        <f t="shared" si="2"/>
        <v>7.9287838321984924E-3</v>
      </c>
      <c r="R12" s="561"/>
      <c r="S12" s="65" t="s">
        <v>139</v>
      </c>
      <c r="T12" s="605">
        <v>2215105.9400000004</v>
      </c>
      <c r="U12" s="563">
        <f t="shared" si="3"/>
        <v>0.11079618940410808</v>
      </c>
      <c r="X12" s="577" t="s">
        <v>17</v>
      </c>
      <c r="Y12" s="637">
        <f>'DATA TABLES'!O75</f>
        <v>14714</v>
      </c>
      <c r="AB12" s="572">
        <f t="shared" si="1"/>
        <v>11</v>
      </c>
      <c r="AC12" s="573" t="s">
        <v>26</v>
      </c>
      <c r="AD12" s="574">
        <f>INFLOWS!AX19-OUTFLOWS!AX19</f>
        <v>-370420.82523809525</v>
      </c>
      <c r="AE12" s="576"/>
      <c r="AH12" t="s">
        <v>213</v>
      </c>
      <c r="AI12" s="571">
        <v>199811.6</v>
      </c>
      <c r="AJ12" s="571">
        <v>549768.46</v>
      </c>
      <c r="AK12" s="571">
        <v>749580.06</v>
      </c>
      <c r="AL12" s="571">
        <v>614655.65</v>
      </c>
      <c r="AM12" s="586"/>
      <c r="AN12" s="563">
        <f t="shared" si="4"/>
        <v>2.655522220382987E-2</v>
      </c>
      <c r="AO12" s="563"/>
      <c r="AP12" s="563"/>
    </row>
    <row r="13" spans="1:42" ht="15.75" thickBot="1" x14ac:dyDescent="0.3">
      <c r="I13" s="577" t="s">
        <v>142</v>
      </c>
      <c r="J13" s="605">
        <v>2472709.6400000006</v>
      </c>
      <c r="K13" s="605">
        <v>66974215.379999995</v>
      </c>
      <c r="L13" s="605">
        <f t="shared" si="0"/>
        <v>-64501505.739999995</v>
      </c>
      <c r="N13" s="577" t="s">
        <v>142</v>
      </c>
      <c r="O13" s="605">
        <v>66974215.379999995</v>
      </c>
      <c r="P13" s="563">
        <f t="shared" si="2"/>
        <v>-1.7611146089477961E-2</v>
      </c>
      <c r="R13" s="561"/>
      <c r="S13" s="65" t="s">
        <v>142</v>
      </c>
      <c r="T13" s="605">
        <v>2472709.6400000006</v>
      </c>
      <c r="U13" s="563">
        <f t="shared" si="3"/>
        <v>0.11629407666163369</v>
      </c>
      <c r="X13" s="577" t="s">
        <v>16</v>
      </c>
      <c r="Y13" s="637">
        <f>'DATA TABLES'!O76</f>
        <v>11557</v>
      </c>
      <c r="AB13" s="572">
        <f t="shared" si="1"/>
        <v>9</v>
      </c>
      <c r="AC13" s="573" t="s">
        <v>36</v>
      </c>
      <c r="AD13" s="574">
        <f>INFLOWS!AX28-OUTFLOWS!AX28</f>
        <v>-422088.69904761901</v>
      </c>
      <c r="AE13" s="576"/>
      <c r="AH13" t="s">
        <v>224</v>
      </c>
      <c r="AI13" s="571">
        <v>203398.39999999997</v>
      </c>
      <c r="AJ13" s="571">
        <v>515103.70923902531</v>
      </c>
      <c r="AK13" s="571">
        <v>718502.10923902527</v>
      </c>
      <c r="AL13" s="571">
        <v>589171.72957600071</v>
      </c>
      <c r="AM13" s="586"/>
      <c r="AN13" s="563">
        <f t="shared" si="4"/>
        <v>-4.1460482234512451E-2</v>
      </c>
      <c r="AO13" s="563"/>
      <c r="AP13" s="563"/>
    </row>
    <row r="14" spans="1:42" ht="15.75" thickBot="1" x14ac:dyDescent="0.3">
      <c r="I14" s="577" t="s">
        <v>145</v>
      </c>
      <c r="J14" s="605">
        <v>2675231.7199999997</v>
      </c>
      <c r="K14" s="605">
        <v>75367863.969999984</v>
      </c>
      <c r="L14" s="605">
        <f t="shared" si="0"/>
        <v>-72692632.249999985</v>
      </c>
      <c r="N14" s="577" t="s">
        <v>145</v>
      </c>
      <c r="O14" s="605">
        <v>75367863.969999984</v>
      </c>
      <c r="P14" s="563">
        <f t="shared" si="2"/>
        <v>0.12532656847677712</v>
      </c>
      <c r="R14" s="561"/>
      <c r="S14" s="65" t="s">
        <v>145</v>
      </c>
      <c r="T14" s="605">
        <v>2675231.7199999997</v>
      </c>
      <c r="U14" s="563">
        <f t="shared" si="3"/>
        <v>8.190289580461986E-2</v>
      </c>
      <c r="X14" s="577" t="s">
        <v>25</v>
      </c>
      <c r="Y14" s="637">
        <f>'DATA TABLES'!O77</f>
        <v>5245</v>
      </c>
      <c r="AB14" s="572">
        <f t="shared" si="1"/>
        <v>13</v>
      </c>
      <c r="AC14" s="573" t="s">
        <v>28</v>
      </c>
      <c r="AD14" s="574">
        <f>INFLOWS!AX20-OUTFLOWS!AX20</f>
        <v>-229026.86000000002</v>
      </c>
      <c r="AE14" s="576"/>
      <c r="AH14" t="s">
        <v>225</v>
      </c>
      <c r="AI14" s="571">
        <v>294032.19999999995</v>
      </c>
      <c r="AJ14" s="571">
        <v>461897.83920000156</v>
      </c>
      <c r="AK14" s="571">
        <v>755930.0392000014</v>
      </c>
      <c r="AL14" s="571">
        <v>619862.63214400108</v>
      </c>
      <c r="AM14" s="586"/>
      <c r="AN14" s="563">
        <f t="shared" si="4"/>
        <v>5.2091607637194719E-2</v>
      </c>
      <c r="AO14" s="563"/>
      <c r="AP14" s="563"/>
    </row>
    <row r="15" spans="1:42" ht="15.75" thickBot="1" x14ac:dyDescent="0.3">
      <c r="I15" s="577" t="s">
        <v>148</v>
      </c>
      <c r="J15" s="605">
        <f>INFLOWS!$AG$32</f>
        <v>2335170.5299999993</v>
      </c>
      <c r="K15" s="605">
        <f>OUTFLOWS!$AG$32</f>
        <v>68950386.850000009</v>
      </c>
      <c r="L15" s="605">
        <f t="shared" si="0"/>
        <v>-66615216.320000008</v>
      </c>
      <c r="N15" s="577" t="s">
        <v>148</v>
      </c>
      <c r="O15" s="605">
        <f>OUTFLOWS!$AG$32</f>
        <v>68950386.850000009</v>
      </c>
      <c r="P15" s="563">
        <f t="shared" si="2"/>
        <v>-8.5148719652641841E-2</v>
      </c>
      <c r="R15" s="561"/>
      <c r="S15" s="65" t="s">
        <v>148</v>
      </c>
      <c r="T15" s="605">
        <f>INFLOWS!$AG$32</f>
        <v>2335170.5299999993</v>
      </c>
      <c r="U15" s="563">
        <f t="shared" si="3"/>
        <v>-0.12711466728571849</v>
      </c>
      <c r="X15" s="577" t="s">
        <v>19</v>
      </c>
      <c r="Y15" s="637" cm="1">
        <f t="array" ref="Y15:Z15">'DATA TABLES'!O78:P78</f>
        <v>5798</v>
      </c>
      <c r="Z15">
        <v>0</v>
      </c>
      <c r="AB15" s="572">
        <f t="shared" si="1"/>
        <v>14</v>
      </c>
      <c r="AC15" s="573" t="s">
        <v>23</v>
      </c>
      <c r="AD15" s="574">
        <f>INFLOWS!AX16-OUTFLOWS!AX16</f>
        <v>-185687.49047619046</v>
      </c>
      <c r="AE15" s="576"/>
      <c r="AH15" t="s">
        <v>214</v>
      </c>
      <c r="AI15" s="571">
        <v>203666.8</v>
      </c>
      <c r="AJ15" s="571">
        <v>543101.912160974</v>
      </c>
      <c r="AK15" s="571">
        <v>746768.71216097404</v>
      </c>
      <c r="AL15" s="571">
        <v>612350.34397199878</v>
      </c>
      <c r="AM15" s="586"/>
      <c r="AN15" s="563">
        <f t="shared" si="4"/>
        <v>-1.2119278986085485E-2</v>
      </c>
      <c r="AO15" s="563"/>
      <c r="AP15" s="563"/>
    </row>
    <row r="16" spans="1:42" ht="15.75" thickBot="1" x14ac:dyDescent="0.3">
      <c r="I16" s="577" t="s">
        <v>150</v>
      </c>
      <c r="J16" s="605">
        <f>INFLOWS!$AH$32</f>
        <v>2381724.85</v>
      </c>
      <c r="K16" s="605">
        <f>OUTFLOWS!$AH$32</f>
        <v>75828211.109999985</v>
      </c>
      <c r="L16" s="605">
        <f t="shared" si="0"/>
        <v>-73446486.25999999</v>
      </c>
      <c r="N16" s="577" t="s">
        <v>150</v>
      </c>
      <c r="O16" s="605">
        <f>OUTFLOWS!$AH$32</f>
        <v>75828211.109999985</v>
      </c>
      <c r="P16" s="563">
        <f t="shared" si="2"/>
        <v>9.9750336063560097E-2</v>
      </c>
      <c r="R16" s="561"/>
      <c r="S16" s="65" t="s">
        <v>150</v>
      </c>
      <c r="T16" s="605">
        <f>INFLOWS!$AH$32</f>
        <v>2381724.85</v>
      </c>
      <c r="U16" s="563">
        <f t="shared" si="3"/>
        <v>1.9936154298761544E-2</v>
      </c>
      <c r="AB16" s="572">
        <f t="shared" si="1"/>
        <v>20</v>
      </c>
      <c r="AC16" s="573" t="s">
        <v>35</v>
      </c>
      <c r="AD16" s="574">
        <f>INFLOWS!AX27-OUTFLOWS!AX27</f>
        <v>-56054.107142857152</v>
      </c>
      <c r="AE16" s="576"/>
      <c r="AH16" t="s">
        <v>215</v>
      </c>
      <c r="AI16" s="571">
        <v>218904.59999999998</v>
      </c>
      <c r="AJ16" s="571">
        <v>594828.42400000012</v>
      </c>
      <c r="AK16" s="571">
        <v>813733.02399999998</v>
      </c>
      <c r="AL16" s="571">
        <v>667261.07967999997</v>
      </c>
      <c r="AM16" s="586"/>
      <c r="AN16" s="563">
        <f t="shared" si="4"/>
        <v>8.9672090901139756E-2</v>
      </c>
      <c r="AO16" s="563"/>
      <c r="AP16" s="563"/>
    </row>
    <row r="17" spans="9:42" ht="15.75" thickBot="1" x14ac:dyDescent="0.3">
      <c r="I17" s="577" t="s">
        <v>152</v>
      </c>
      <c r="J17" s="605">
        <f>INFLOWS!$AI$32</f>
        <v>2605187.0497560976</v>
      </c>
      <c r="K17" s="605">
        <f>OUTFLOWS!$AI$32</f>
        <v>63113020.205121815</v>
      </c>
      <c r="L17" s="605">
        <f t="shared" si="0"/>
        <v>-60507833.15536572</v>
      </c>
      <c r="N17" s="577" t="s">
        <v>152</v>
      </c>
      <c r="O17" s="605">
        <f>OUTFLOWS!$AI$32</f>
        <v>63113020.205121815</v>
      </c>
      <c r="P17" s="563">
        <f t="shared" si="2"/>
        <v>-0.16768417345930675</v>
      </c>
      <c r="R17" s="561"/>
      <c r="S17" s="65" t="s">
        <v>152</v>
      </c>
      <c r="T17" s="605">
        <f>INFLOWS!$AI$32</f>
        <v>2605187.0497560976</v>
      </c>
      <c r="U17" s="563">
        <f t="shared" si="3"/>
        <v>9.3823684022987588E-2</v>
      </c>
      <c r="AB17" s="572">
        <f t="shared" si="1"/>
        <v>23</v>
      </c>
      <c r="AC17" s="573" t="s">
        <v>37</v>
      </c>
      <c r="AD17" s="574">
        <f>INFLOWS!AX29-OUTFLOWS!AX29</f>
        <v>-12578.03</v>
      </c>
      <c r="AE17" s="576"/>
      <c r="AH17" t="s">
        <v>226</v>
      </c>
      <c r="AI17" s="571">
        <v>221966.8</v>
      </c>
      <c r="AJ17" s="571">
        <v>585681.66959999991</v>
      </c>
      <c r="AK17" s="571">
        <v>807648.46959999995</v>
      </c>
      <c r="AL17" s="571">
        <v>662271.74507199996</v>
      </c>
      <c r="AM17" s="586"/>
      <c r="AN17" s="563">
        <f t="shared" si="4"/>
        <v>-7.477334974179471E-3</v>
      </c>
      <c r="AO17" s="563"/>
      <c r="AP17" s="563"/>
    </row>
    <row r="18" spans="9:42" ht="15.75" thickBot="1" x14ac:dyDescent="0.3">
      <c r="I18" s="577" t="s">
        <v>160</v>
      </c>
      <c r="J18" s="605">
        <f>INFLOWS!$AJ$32</f>
        <v>2650456.5612195125</v>
      </c>
      <c r="K18" s="605">
        <f>OUTFLOWS!$AJ$32</f>
        <v>82206782.936339259</v>
      </c>
      <c r="L18" s="605">
        <f t="shared" si="0"/>
        <v>-79556326.375119746</v>
      </c>
      <c r="N18" s="577" t="s">
        <v>160</v>
      </c>
      <c r="O18" s="605">
        <f>OUTFLOWS!$AJ$32</f>
        <v>82206782.936339259</v>
      </c>
      <c r="P18" s="563">
        <f t="shared" si="2"/>
        <v>0.30253286357016912</v>
      </c>
      <c r="R18" s="561"/>
      <c r="S18" s="65" t="s">
        <v>160</v>
      </c>
      <c r="T18" s="605">
        <f>INFLOWS!$AJ$32</f>
        <v>2650456.5612195125</v>
      </c>
      <c r="U18" s="563">
        <f t="shared" si="3"/>
        <v>1.7376683746241212E-2</v>
      </c>
      <c r="AB18" s="572">
        <f t="shared" si="1"/>
        <v>10</v>
      </c>
      <c r="AC18" s="573" t="s">
        <v>101</v>
      </c>
      <c r="AD18" s="574">
        <f>INFLOWS!AX30-OUTFLOWS!AX30</f>
        <v>-388235.74</v>
      </c>
      <c r="AE18" s="576"/>
      <c r="AH18" t="s">
        <v>227</v>
      </c>
      <c r="AI18" s="571">
        <v>247537.99999999997</v>
      </c>
      <c r="AJ18" s="571">
        <v>624939.52260000003</v>
      </c>
      <c r="AK18" s="571">
        <v>872477.52260000003</v>
      </c>
      <c r="AL18" s="571">
        <v>715431.56853200006</v>
      </c>
      <c r="AM18" s="586"/>
      <c r="AN18" s="563">
        <f t="shared" si="4"/>
        <v>8.0268898462851831E-2</v>
      </c>
      <c r="AO18" s="563"/>
      <c r="AP18" s="563"/>
    </row>
    <row r="19" spans="9:42" ht="15.75" thickBot="1" x14ac:dyDescent="0.3">
      <c r="I19" s="577" t="s">
        <v>162</v>
      </c>
      <c r="J19" s="605">
        <f>INFLOWS!$AL$32</f>
        <v>2402227.5687804874</v>
      </c>
      <c r="K19" s="605">
        <f>OUTFLOWS!$AL$32</f>
        <v>75586096.522925645</v>
      </c>
      <c r="L19" s="605">
        <f t="shared" si="0"/>
        <v>-73183868.954145163</v>
      </c>
      <c r="N19" s="577" t="s">
        <v>162</v>
      </c>
      <c r="O19" s="605">
        <f>OUTFLOWS!$AL$32</f>
        <v>75586096.522925645</v>
      </c>
      <c r="P19" s="563">
        <f t="shared" si="2"/>
        <v>-8.0536984624987193E-2</v>
      </c>
      <c r="R19" s="561"/>
      <c r="S19" s="65" t="s">
        <v>162</v>
      </c>
      <c r="T19" s="605">
        <f>INFLOWS!$AL$32</f>
        <v>2402227.5687804874</v>
      </c>
      <c r="U19" s="563">
        <f t="shared" si="3"/>
        <v>-9.3655182307463058E-2</v>
      </c>
      <c r="AB19" s="572">
        <f t="shared" si="1"/>
        <v>17</v>
      </c>
      <c r="AC19" s="573" t="s">
        <v>31</v>
      </c>
      <c r="AD19" s="574">
        <f>INFLOWS!AX23-OUTFLOWS!AX23</f>
        <v>-123148.92</v>
      </c>
      <c r="AE19" s="576"/>
      <c r="AH19" t="s">
        <v>216</v>
      </c>
      <c r="AI19" s="571">
        <v>235813.8</v>
      </c>
      <c r="AJ19" s="571">
        <v>595137.99320000003</v>
      </c>
      <c r="AK19" s="571">
        <v>830951.79319999996</v>
      </c>
      <c r="AL19" s="571">
        <v>681380.47042399994</v>
      </c>
      <c r="AM19" s="586"/>
      <c r="AN19" s="563">
        <f t="shared" si="4"/>
        <v>-4.7595185347873013E-2</v>
      </c>
      <c r="AO19" s="563"/>
      <c r="AP19" s="563"/>
    </row>
    <row r="20" spans="9:42" ht="15.75" thickBot="1" x14ac:dyDescent="0.3">
      <c r="I20" s="577" t="s">
        <v>166</v>
      </c>
      <c r="J20" s="605">
        <f>INFLOWS!$AM$32</f>
        <v>2393374.2948780488</v>
      </c>
      <c r="K20" s="605">
        <f>OUTFLOWS!$AM$32</f>
        <v>77411717.409023792</v>
      </c>
      <c r="L20" s="605">
        <f t="shared" si="0"/>
        <v>-75018343.114145741</v>
      </c>
      <c r="N20" s="577" t="s">
        <v>166</v>
      </c>
      <c r="O20" s="605">
        <f>OUTFLOWS!$AM$32</f>
        <v>77411717.409023792</v>
      </c>
      <c r="P20" s="563">
        <f t="shared" si="2"/>
        <v>2.4152866334940664E-2</v>
      </c>
      <c r="R20" s="561"/>
      <c r="S20" s="65" t="s">
        <v>166</v>
      </c>
      <c r="T20" s="605">
        <f>INFLOWS!$AM$32</f>
        <v>2393374.2948780488</v>
      </c>
      <c r="U20" s="563">
        <f t="shared" si="3"/>
        <v>-3.685443468177757E-3</v>
      </c>
      <c r="AB20" s="572">
        <f t="shared" si="1"/>
        <v>15</v>
      </c>
      <c r="AC20" s="573" t="s">
        <v>24</v>
      </c>
      <c r="AD20" s="574">
        <f>INFLOWS!AX17-OUTFLOWS!AX17</f>
        <v>-160685.6419047619</v>
      </c>
      <c r="AE20" s="576"/>
      <c r="AH20" t="s">
        <v>217</v>
      </c>
      <c r="AI20" s="571">
        <v>246379</v>
      </c>
      <c r="AJ20" s="571">
        <v>617540.84</v>
      </c>
      <c r="AK20" s="571">
        <v>863919.84</v>
      </c>
      <c r="AL20" s="571">
        <v>708414.27</v>
      </c>
      <c r="AM20" s="586"/>
      <c r="AN20" s="563">
        <f t="shared" si="4"/>
        <v>3.9675041404074574E-2</v>
      </c>
      <c r="AO20" s="563"/>
      <c r="AP20" s="563"/>
    </row>
    <row r="21" spans="9:42" ht="15.75" thickBot="1" x14ac:dyDescent="0.3">
      <c r="I21" s="577" t="s">
        <v>168</v>
      </c>
      <c r="J21" s="605">
        <f>INFLOWS!$AN$32</f>
        <v>2654797.5402438999</v>
      </c>
      <c r="K21" s="605">
        <f>OUTFLOWS!$AN$32</f>
        <v>75284034.409022793</v>
      </c>
      <c r="L21" s="605">
        <f t="shared" si="0"/>
        <v>-72629236.868778899</v>
      </c>
      <c r="N21" s="577" t="s">
        <v>168</v>
      </c>
      <c r="O21" s="605">
        <f>OUTFLOWS!$AN$32</f>
        <v>75284034.409022793</v>
      </c>
      <c r="P21" s="563">
        <f t="shared" si="2"/>
        <v>-2.7485283510232224E-2</v>
      </c>
      <c r="R21" s="561"/>
      <c r="S21" s="65" t="s">
        <v>168</v>
      </c>
      <c r="T21" s="605">
        <f>INFLOWS!$AN$32</f>
        <v>2654797.5402438999</v>
      </c>
      <c r="U21" s="563">
        <f t="shared" si="3"/>
        <v>0.10922789883943813</v>
      </c>
      <c r="AB21" s="572">
        <f t="shared" si="1"/>
        <v>16</v>
      </c>
      <c r="AC21" s="573" t="s">
        <v>30</v>
      </c>
      <c r="AD21" s="574">
        <f>INFLOWS!AX22-OUTFLOWS!AX22</f>
        <v>-138217.40999999997</v>
      </c>
      <c r="AE21" s="576"/>
      <c r="AH21" t="s">
        <v>228</v>
      </c>
      <c r="AI21" s="571">
        <v>250758.79999999996</v>
      </c>
      <c r="AJ21" s="571">
        <v>635416.99699999997</v>
      </c>
      <c r="AK21" s="571">
        <v>886175.7969999999</v>
      </c>
      <c r="AL21" s="571">
        <v>726664.15353999985</v>
      </c>
      <c r="AM21" s="586"/>
      <c r="AN21" s="563">
        <f t="shared" si="4"/>
        <v>2.5761599594703064E-2</v>
      </c>
      <c r="AO21" s="563"/>
      <c r="AP21" s="563"/>
    </row>
    <row r="22" spans="9:42" ht="15.75" thickBot="1" x14ac:dyDescent="0.3">
      <c r="I22" s="577" t="s">
        <v>171</v>
      </c>
      <c r="J22" s="605">
        <f>INFLOWS!$AO$32</f>
        <v>2473121.0192682901</v>
      </c>
      <c r="K22" s="605">
        <f>OUTFLOWS!$AO$32</f>
        <v>82079147.371705204</v>
      </c>
      <c r="L22" s="605">
        <f t="shared" si="0"/>
        <v>-79606026.352436915</v>
      </c>
      <c r="N22" s="577" t="s">
        <v>171</v>
      </c>
      <c r="O22" s="605">
        <f>OUTFLOWS!$AO$32</f>
        <v>82079147.371705204</v>
      </c>
      <c r="P22" s="563">
        <f t="shared" si="2"/>
        <v>9.0259681432110078E-2</v>
      </c>
      <c r="R22" s="561"/>
      <c r="S22" s="65" t="s">
        <v>171</v>
      </c>
      <c r="T22" s="605">
        <f>INFLOWS!$AO$32</f>
        <v>2473121.0192682901</v>
      </c>
      <c r="U22" s="563">
        <f t="shared" si="3"/>
        <v>-6.8433286614737077E-2</v>
      </c>
      <c r="AB22" s="572">
        <f t="shared" si="1"/>
        <v>18</v>
      </c>
      <c r="AC22" s="573" t="s">
        <v>22</v>
      </c>
      <c r="AD22" s="574">
        <f>INFLOWS!AX15-OUTFLOWS!AX15</f>
        <v>-110657.69523809523</v>
      </c>
      <c r="AE22" s="576"/>
      <c r="AH22" t="s">
        <v>229</v>
      </c>
      <c r="AI22" s="571">
        <v>272889.59999999998</v>
      </c>
      <c r="AJ22" s="571">
        <v>658476.09920000006</v>
      </c>
      <c r="AK22" s="571">
        <v>931365.69920000003</v>
      </c>
      <c r="AL22" s="571">
        <v>763719.87334399996</v>
      </c>
      <c r="AM22" s="586"/>
      <c r="AN22" s="563">
        <f t="shared" si="4"/>
        <v>5.099428618224848E-2</v>
      </c>
      <c r="AO22" s="563"/>
      <c r="AP22" s="563"/>
    </row>
    <row r="23" spans="9:42" ht="15.75" thickBot="1" x14ac:dyDescent="0.3">
      <c r="I23" s="577" t="s">
        <v>177</v>
      </c>
      <c r="J23" s="605">
        <f>INFLOWS!$AQ$32</f>
        <v>2419087.3697560998</v>
      </c>
      <c r="K23" s="605">
        <f>OUTFLOWS!$AQ$32</f>
        <v>78090402.143169358</v>
      </c>
      <c r="L23" s="605">
        <f t="shared" si="0"/>
        <v>-75671314.773413256</v>
      </c>
      <c r="N23" s="577" t="s">
        <v>177</v>
      </c>
      <c r="O23" s="605">
        <f>OUTFLOWS!$AQ$32</f>
        <v>78090402.143169358</v>
      </c>
      <c r="P23" s="563">
        <f t="shared" si="2"/>
        <v>-4.8596328741968259E-2</v>
      </c>
      <c r="R23" s="561"/>
      <c r="S23" s="65" t="s">
        <v>177</v>
      </c>
      <c r="T23" s="605">
        <f>INFLOWS!$AQ$32</f>
        <v>2419087.3697560998</v>
      </c>
      <c r="U23" s="563">
        <f t="shared" si="3"/>
        <v>-2.1848364512375151E-2</v>
      </c>
      <c r="AB23" s="572">
        <f t="shared" si="1"/>
        <v>19</v>
      </c>
      <c r="AC23" s="573" t="s">
        <v>29</v>
      </c>
      <c r="AD23" s="574">
        <f>INFLOWS!AX21-OUTFLOWS!AX21</f>
        <v>-64264.401428571429</v>
      </c>
      <c r="AE23" s="576"/>
      <c r="AH23" t="s">
        <v>218</v>
      </c>
      <c r="AI23" s="571">
        <v>266826.19999999995</v>
      </c>
      <c r="AJ23" s="571">
        <v>621150.28020000015</v>
      </c>
      <c r="AK23" s="571">
        <v>887976.48020000011</v>
      </c>
      <c r="AL23" s="571">
        <v>728140.7137640001</v>
      </c>
      <c r="AM23" s="586"/>
      <c r="AN23" s="563">
        <f>(AK23-AK22)/AK22</f>
        <v>-4.6586661970984385E-2</v>
      </c>
      <c r="AO23" s="563"/>
      <c r="AP23" s="563"/>
    </row>
    <row r="24" spans="9:42" ht="15.75" thickBot="1" x14ac:dyDescent="0.3">
      <c r="I24" s="577" t="s">
        <v>232</v>
      </c>
      <c r="J24" s="605">
        <f>INFLOWS!$AR$32</f>
        <v>2456751.4454048802</v>
      </c>
      <c r="K24" s="605">
        <f>OUTFLOWS!$AR$32</f>
        <v>79664627.148444146</v>
      </c>
      <c r="L24" s="605">
        <f t="shared" si="0"/>
        <v>-77207875.703039259</v>
      </c>
      <c r="N24" s="577" t="s">
        <v>232</v>
      </c>
      <c r="O24" s="605">
        <f>OUTFLOWS!$AR$32</f>
        <v>79664627.148444146</v>
      </c>
      <c r="P24" s="563">
        <f t="shared" si="2"/>
        <v>2.0159007535761379E-2</v>
      </c>
      <c r="R24" s="561"/>
      <c r="S24" s="65" t="s">
        <v>232</v>
      </c>
      <c r="T24" s="605">
        <f>INFLOWS!$AR$32</f>
        <v>2456751.4454048802</v>
      </c>
      <c r="U24" s="563">
        <f t="shared" si="3"/>
        <v>1.5569539207084471E-2</v>
      </c>
      <c r="AB24" s="572">
        <f t="shared" si="1"/>
        <v>22</v>
      </c>
      <c r="AC24" s="573" t="s">
        <v>32</v>
      </c>
      <c r="AD24" s="574">
        <f>INFLOWS!AX24-OUTFLOWS!AX24</f>
        <v>-48382.61</v>
      </c>
      <c r="AE24" s="576"/>
      <c r="AH24" t="s">
        <v>219</v>
      </c>
      <c r="AI24" s="571">
        <v>281002.59999999998</v>
      </c>
      <c r="AJ24" s="571">
        <v>653410.4898000001</v>
      </c>
      <c r="AK24" s="571">
        <v>934413.08980000019</v>
      </c>
      <c r="AL24" s="571">
        <v>766218.73363599996</v>
      </c>
      <c r="AM24" s="586"/>
      <c r="AN24" s="563">
        <f>(AK24-AK23)/AK23</f>
        <v>5.2294864374719821E-2</v>
      </c>
      <c r="AO24" s="563"/>
      <c r="AP24" s="563"/>
    </row>
    <row r="25" spans="9:42" ht="15.75" thickBot="1" x14ac:dyDescent="0.3">
      <c r="I25" s="577" t="s">
        <v>233</v>
      </c>
      <c r="J25" s="605">
        <f>INFLOWS!$AS$32</f>
        <v>2494321.0582280499</v>
      </c>
      <c r="K25" s="605">
        <f>OUTFLOWS!$AS$32</f>
        <v>76114762.186807513</v>
      </c>
      <c r="L25" s="605">
        <f t="shared" si="0"/>
        <v>-73620441.128579468</v>
      </c>
      <c r="N25" s="577" t="s">
        <v>233</v>
      </c>
      <c r="O25" s="605">
        <f>OUTFLOWS!$AS$32</f>
        <v>76114762.186807513</v>
      </c>
      <c r="P25" s="563">
        <f t="shared" si="2"/>
        <v>-4.4560115181634434E-2</v>
      </c>
      <c r="R25" s="561"/>
      <c r="S25" s="65" t="s">
        <v>233</v>
      </c>
      <c r="T25" s="605">
        <f>INFLOWS!$AS$32</f>
        <v>2494321.0582280499</v>
      </c>
      <c r="U25" s="563">
        <f t="shared" si="3"/>
        <v>1.5292394716380473E-2</v>
      </c>
      <c r="AB25" s="572">
        <f t="shared" si="1"/>
        <v>21</v>
      </c>
      <c r="AC25" s="573" t="s">
        <v>34</v>
      </c>
      <c r="AD25" s="574">
        <f>INFLOWS!AX26-OUTFLOWS!AX26</f>
        <v>-51224.03952380953</v>
      </c>
      <c r="AE25" s="576"/>
      <c r="AH25" t="s">
        <v>230</v>
      </c>
      <c r="AI25" s="571">
        <v>281356.40000000002</v>
      </c>
      <c r="AJ25" s="571">
        <v>650398.56460000016</v>
      </c>
      <c r="AK25" s="571">
        <v>931754.96460000006</v>
      </c>
      <c r="AL25" s="571">
        <v>764039.07097200002</v>
      </c>
      <c r="AM25" s="586"/>
      <c r="AN25" s="563">
        <f>(AK25-AK24)/AK24</f>
        <v>-2.844700303341283E-3</v>
      </c>
      <c r="AO25" s="563"/>
      <c r="AP25" s="563"/>
    </row>
    <row r="26" spans="9:42" ht="15.75" thickBot="1" x14ac:dyDescent="0.3">
      <c r="I26" s="577" t="s">
        <v>234</v>
      </c>
      <c r="J26" s="605">
        <f>INFLOWS!$AT$32</f>
        <v>2392508.84333333</v>
      </c>
      <c r="K26" s="605">
        <f>OUTFLOWS!$AT$32</f>
        <v>84389298.999523818</v>
      </c>
      <c r="L26" s="605">
        <f t="shared" si="0"/>
        <v>-81996790.156190485</v>
      </c>
      <c r="N26" s="577" t="s">
        <v>234</v>
      </c>
      <c r="O26" s="605">
        <f>OUTFLOWS!$AT$32</f>
        <v>84389298.999523818</v>
      </c>
      <c r="P26" s="563">
        <f t="shared" si="2"/>
        <v>0.10871132714581978</v>
      </c>
      <c r="R26" s="561"/>
      <c r="S26" s="65" t="s">
        <v>234</v>
      </c>
      <c r="T26" s="605">
        <f>INFLOWS!$AT$32</f>
        <v>2392508.84333333</v>
      </c>
      <c r="U26" s="563">
        <f t="shared" si="3"/>
        <v>-4.0817606281625451E-2</v>
      </c>
      <c r="AB26" s="572">
        <f t="shared" si="1"/>
        <v>24</v>
      </c>
      <c r="AC26" s="573" t="s">
        <v>33</v>
      </c>
      <c r="AD26" s="574">
        <f>INFLOWS!AX25-OUTFLOWS!AX25</f>
        <v>0</v>
      </c>
      <c r="AE26" s="576"/>
      <c r="AH26" t="s">
        <v>231</v>
      </c>
      <c r="AI26" s="571">
        <v>274548.8</v>
      </c>
      <c r="AJ26" s="571">
        <v>716971.6618</v>
      </c>
      <c r="AK26" s="571">
        <v>991520.46179999993</v>
      </c>
      <c r="AL26" s="571">
        <v>813046.77867599996</v>
      </c>
      <c r="AM26" s="586"/>
      <c r="AN26" s="563">
        <f t="shared" si="4"/>
        <v>6.4142934001598845E-2</v>
      </c>
      <c r="AO26" s="563"/>
      <c r="AP26" s="563"/>
    </row>
    <row r="27" spans="9:42" ht="15.75" thickBot="1" x14ac:dyDescent="0.3">
      <c r="I27" s="577" t="s">
        <v>235</v>
      </c>
      <c r="J27" s="605">
        <f>INFLOWS!$AV$32</f>
        <v>1954712.31560889</v>
      </c>
      <c r="K27" s="605">
        <f>OUTFLOWS!$AV$32</f>
        <v>74989335.339999974</v>
      </c>
      <c r="L27" s="605">
        <f t="shared" si="0"/>
        <v>-73034623.024391085</v>
      </c>
      <c r="N27" s="577" t="s">
        <v>235</v>
      </c>
      <c r="O27" s="605">
        <f>OUTFLOWS!$AV$32</f>
        <v>74989335.339999974</v>
      </c>
      <c r="P27" s="563">
        <f t="shared" si="2"/>
        <v>-0.11138809980607714</v>
      </c>
      <c r="R27" s="561"/>
      <c r="S27" s="65" t="s">
        <v>235</v>
      </c>
      <c r="T27" s="605">
        <f>INFLOWS!$AV$32</f>
        <v>1954712.31560889</v>
      </c>
      <c r="U27" s="563">
        <f t="shared" si="3"/>
        <v>-0.18298637806265577</v>
      </c>
      <c r="AH27" t="s">
        <v>113</v>
      </c>
      <c r="AI27" s="571">
        <v>295715.8</v>
      </c>
      <c r="AJ27" s="571">
        <v>692978.93520000007</v>
      </c>
      <c r="AK27" s="571">
        <v>988694.73520000011</v>
      </c>
      <c r="AL27" s="571">
        <v>810729.68286400009</v>
      </c>
      <c r="AM27" s="586"/>
      <c r="AN27" s="563">
        <f t="shared" si="4"/>
        <v>-2.8498923712275324E-3</v>
      </c>
      <c r="AO27" s="563"/>
      <c r="AP27" s="563"/>
    </row>
    <row r="28" spans="9:42" ht="15.75" thickBot="1" x14ac:dyDescent="0.3">
      <c r="I28" s="577" t="s">
        <v>236</v>
      </c>
      <c r="J28" s="605">
        <f>INFLOWS!$AW$32</f>
        <v>2371960.7923809523</v>
      </c>
      <c r="K28" s="605">
        <f>OUTFLOWS!$AW$32</f>
        <v>83379898.817619056</v>
      </c>
      <c r="L28" s="605">
        <f t="shared" si="0"/>
        <v>-81007938.025238097</v>
      </c>
      <c r="N28" s="577" t="s">
        <v>236</v>
      </c>
      <c r="O28" s="605">
        <f>OUTFLOWS!$AW$32</f>
        <v>83379898.817619056</v>
      </c>
      <c r="P28" s="563">
        <f t="shared" si="2"/>
        <v>0.11189008996514577</v>
      </c>
      <c r="R28" s="561"/>
      <c r="S28" s="65" t="s">
        <v>236</v>
      </c>
      <c r="T28" s="605">
        <f>INFLOWS!$AW$32</f>
        <v>2371960.7923809523</v>
      </c>
      <c r="U28" s="563">
        <f t="shared" si="3"/>
        <v>0.2134577418069267</v>
      </c>
      <c r="AH28" t="s">
        <v>116</v>
      </c>
      <c r="AI28" s="571">
        <v>304841.40000000002</v>
      </c>
      <c r="AJ28" s="571">
        <v>719806.34180000005</v>
      </c>
      <c r="AK28" s="571">
        <v>1024647.7418</v>
      </c>
      <c r="AL28" s="571">
        <v>840211.14827599993</v>
      </c>
      <c r="AM28" s="586"/>
      <c r="AN28" s="563">
        <f t="shared" si="4"/>
        <v>3.6364112521269795E-2</v>
      </c>
      <c r="AO28" s="563"/>
      <c r="AP28" s="563"/>
    </row>
    <row r="29" spans="9:42" ht="15.75" thickBot="1" x14ac:dyDescent="0.3">
      <c r="I29" s="577" t="s">
        <v>246</v>
      </c>
      <c r="J29" s="605">
        <f>INFLOWS!$AX$32</f>
        <v>2385893.4261904764</v>
      </c>
      <c r="K29" s="605">
        <f>OUTFLOWS!$AX$32</f>
        <v>79613835.720952407</v>
      </c>
      <c r="L29" s="605">
        <f t="shared" si="0"/>
        <v>-77227942.294761926</v>
      </c>
      <c r="N29" s="577" t="s">
        <v>246</v>
      </c>
      <c r="O29" s="605">
        <f>OUTFLOWS!$AX$32</f>
        <v>79613835.720952407</v>
      </c>
      <c r="P29" s="563">
        <f t="shared" si="2"/>
        <v>-4.5167518191696822E-2</v>
      </c>
      <c r="R29" s="561"/>
      <c r="S29" s="65" t="s">
        <v>246</v>
      </c>
      <c r="T29" s="605">
        <f>INFLOWS!$AX$32</f>
        <v>2385893.4261904764</v>
      </c>
      <c r="U29" s="563">
        <f t="shared" si="3"/>
        <v>5.8738887481941358E-3</v>
      </c>
      <c r="AH29" t="s">
        <v>117</v>
      </c>
      <c r="AI29" s="571">
        <v>307562</v>
      </c>
      <c r="AJ29" s="571">
        <v>717446.34220000007</v>
      </c>
      <c r="AK29" s="571">
        <v>1025008.3422000001</v>
      </c>
      <c r="AL29" s="571">
        <v>840506.84060400003</v>
      </c>
      <c r="AM29" s="586"/>
      <c r="AN29" s="563">
        <f t="shared" si="4"/>
        <v>3.5192621355573865E-4</v>
      </c>
      <c r="AO29" s="563"/>
      <c r="AP29" s="563"/>
    </row>
    <row r="30" spans="9:42" ht="15.75" thickBot="1" x14ac:dyDescent="0.3">
      <c r="I30" s="577" t="s">
        <v>247</v>
      </c>
      <c r="J30" s="605"/>
      <c r="K30" s="605"/>
      <c r="L30" s="605"/>
      <c r="N30" s="577" t="s">
        <v>247</v>
      </c>
      <c r="O30" s="605"/>
      <c r="P30" s="563"/>
      <c r="R30" s="561"/>
      <c r="S30" s="65" t="s">
        <v>247</v>
      </c>
      <c r="T30" s="562"/>
      <c r="U30" s="563"/>
      <c r="AH30" t="s">
        <v>121</v>
      </c>
      <c r="AI30" s="571">
        <v>358216.4</v>
      </c>
      <c r="AJ30" s="571">
        <v>780200.85714285728</v>
      </c>
      <c r="AK30" s="571">
        <v>1138417.2571428572</v>
      </c>
      <c r="AL30" s="571">
        <v>933502.15085714287</v>
      </c>
      <c r="AM30" s="586"/>
      <c r="AN30" s="563">
        <f t="shared" si="4"/>
        <v>0.11064194336159726</v>
      </c>
      <c r="AO30" s="563"/>
      <c r="AP30" s="563"/>
    </row>
    <row r="31" spans="9:42" ht="15.75" thickBot="1" x14ac:dyDescent="0.3">
      <c r="I31" s="577"/>
      <c r="J31" s="605"/>
      <c r="K31" s="605"/>
      <c r="L31" s="605"/>
      <c r="R31" s="561"/>
      <c r="AH31" t="s">
        <v>122</v>
      </c>
      <c r="AI31" s="571">
        <v>304658.39999999997</v>
      </c>
      <c r="AJ31" s="571">
        <v>697085.6982000001</v>
      </c>
      <c r="AK31" s="571">
        <v>1001744.0982000001</v>
      </c>
      <c r="AL31" s="571">
        <v>821430.16052400006</v>
      </c>
      <c r="AM31" s="586"/>
      <c r="AN31" s="563">
        <f t="shared" si="4"/>
        <v>-0.1200554173659248</v>
      </c>
      <c r="AO31" s="563"/>
      <c r="AP31" s="563"/>
    </row>
    <row r="32" spans="9:42" ht="15.75" thickBot="1" x14ac:dyDescent="0.3">
      <c r="I32" s="577"/>
      <c r="J32" s="605"/>
      <c r="K32" s="605"/>
      <c r="L32" s="605"/>
      <c r="N32" s="586"/>
      <c r="O32" s="586"/>
      <c r="P32" s="564">
        <f>((O32-O28)/O28)</f>
        <v>-1</v>
      </c>
      <c r="R32" s="561"/>
      <c r="S32" s="586"/>
      <c r="T32" s="586"/>
      <c r="U32" s="564">
        <f>((T32-T28)/T28)</f>
        <v>-1</v>
      </c>
      <c r="AH32" t="s">
        <v>123</v>
      </c>
      <c r="AI32" s="571">
        <v>215195.8</v>
      </c>
      <c r="AJ32" s="571">
        <v>319958.52079999994</v>
      </c>
      <c r="AK32" s="571">
        <v>535154.32079999987</v>
      </c>
      <c r="AL32" s="571">
        <v>438826.54305599991</v>
      </c>
      <c r="AM32" s="586"/>
      <c r="AN32" s="563">
        <f t="shared" si="4"/>
        <v>-0.46577741584742005</v>
      </c>
      <c r="AO32" s="563"/>
      <c r="AP32" s="563"/>
    </row>
    <row r="33" spans="9:42" ht="15.75" thickBot="1" x14ac:dyDescent="0.3">
      <c r="I33" s="577"/>
      <c r="J33" s="605"/>
      <c r="K33" s="605"/>
      <c r="L33" s="605"/>
      <c r="R33" s="561"/>
      <c r="AH33" t="s">
        <v>124</v>
      </c>
      <c r="AI33" s="571">
        <v>473677.2</v>
      </c>
      <c r="AJ33" s="571">
        <v>728551.88879999996</v>
      </c>
      <c r="AK33" s="571">
        <v>1202229.0888</v>
      </c>
      <c r="AL33" s="571">
        <v>985827.85281599988</v>
      </c>
      <c r="AM33" s="586"/>
      <c r="AN33" s="563">
        <f t="shared" si="4"/>
        <v>1.2465091695471935</v>
      </c>
      <c r="AO33" s="563"/>
      <c r="AP33" s="563"/>
    </row>
    <row r="34" spans="9:42" ht="15.75" thickBot="1" x14ac:dyDescent="0.3">
      <c r="I34" s="577"/>
      <c r="J34" s="605"/>
      <c r="K34" s="605"/>
      <c r="L34" s="605"/>
      <c r="R34" s="561"/>
      <c r="AH34" t="s">
        <v>125</v>
      </c>
      <c r="AI34" s="571">
        <v>379444.4</v>
      </c>
      <c r="AJ34" s="571">
        <v>751120.3236</v>
      </c>
      <c r="AK34" s="571">
        <v>1130564.7236000001</v>
      </c>
      <c r="AL34" s="571">
        <v>927063.07335199998</v>
      </c>
      <c r="AM34" s="586"/>
      <c r="AN34" s="563">
        <f t="shared" si="4"/>
        <v>-5.9609575136408799E-2</v>
      </c>
      <c r="AO34" s="563"/>
      <c r="AP34" s="563"/>
    </row>
    <row r="35" spans="9:42" ht="15.75" thickBot="1" x14ac:dyDescent="0.3">
      <c r="I35" s="577"/>
      <c r="J35" s="605"/>
      <c r="K35" s="605"/>
      <c r="L35" s="605"/>
      <c r="N35" s="587" t="s">
        <v>248</v>
      </c>
      <c r="R35" s="561"/>
      <c r="S35" s="587" t="s">
        <v>249</v>
      </c>
      <c r="AH35" t="s">
        <v>138</v>
      </c>
      <c r="AI35" s="571">
        <f>'[1]Fee Schedule '!B59</f>
        <v>356703.6</v>
      </c>
      <c r="AJ35" s="571">
        <f>'[1]Fee Schedule '!C59</f>
        <v>671413.44239999994</v>
      </c>
      <c r="AK35" s="571">
        <f>'[1]Fee Schedule '!D59</f>
        <v>1028117.0424</v>
      </c>
      <c r="AL35" s="571">
        <f>'[1]Fee Schedule '!E59</f>
        <v>843055.97476799996</v>
      </c>
      <c r="AM35" s="586"/>
      <c r="AN35" s="563">
        <f t="shared" si="4"/>
        <v>-9.0616378754310611E-2</v>
      </c>
      <c r="AO35" s="563"/>
      <c r="AP35" s="563"/>
    </row>
    <row r="36" spans="9:42" ht="15.75" thickBot="1" x14ac:dyDescent="0.3">
      <c r="I36" s="577"/>
      <c r="J36" s="605"/>
      <c r="K36" s="605"/>
      <c r="L36" s="605"/>
      <c r="R36" s="561"/>
      <c r="AH36" t="s">
        <v>139</v>
      </c>
      <c r="AI36" s="571">
        <f>'[2]Fee Schedule '!B59</f>
        <v>352909.39999999997</v>
      </c>
      <c r="AJ36" s="571">
        <f>'[2]Fee Schedule '!C59</f>
        <v>566905.2844</v>
      </c>
      <c r="AK36" s="571">
        <f>'[2]Fee Schedule '!D59</f>
        <v>919814.68440000003</v>
      </c>
      <c r="AL36" s="571">
        <f>'[2]Fee Schedule '!E59</f>
        <v>754248.04120799992</v>
      </c>
      <c r="AM36" s="586"/>
      <c r="AN36" s="563">
        <f t="shared" si="4"/>
        <v>-0.10534049484014273</v>
      </c>
      <c r="AO36" s="563"/>
      <c r="AP36" s="563"/>
    </row>
    <row r="37" spans="9:42" ht="15.75" thickBot="1" x14ac:dyDescent="0.3">
      <c r="I37" s="577"/>
      <c r="J37" s="605"/>
      <c r="K37" s="605"/>
      <c r="L37" s="605"/>
      <c r="R37" s="561"/>
      <c r="AH37" t="s">
        <v>142</v>
      </c>
      <c r="AI37" s="571">
        <f>'[3]Fee Schedule '!B59</f>
        <v>345601.6</v>
      </c>
      <c r="AJ37" s="571">
        <f>'[3]Fee Schedule '!C59</f>
        <v>673491.72620000003</v>
      </c>
      <c r="AK37" s="571">
        <f>'[3]Fee Schedule '!D59</f>
        <v>1019093.3262</v>
      </c>
      <c r="AL37" s="571">
        <f>'[3]Fee Schedule '!E59</f>
        <v>835656.52748400008</v>
      </c>
      <c r="AM37" s="586"/>
      <c r="AN37" s="563">
        <f t="shared" si="4"/>
        <v>0.10793330818017975</v>
      </c>
      <c r="AO37" s="563"/>
      <c r="AP37" s="563"/>
    </row>
    <row r="38" spans="9:42" ht="15.75" thickBot="1" x14ac:dyDescent="0.3">
      <c r="I38" s="577"/>
      <c r="J38" s="605"/>
      <c r="K38" s="605"/>
      <c r="L38" s="605"/>
      <c r="R38" s="561"/>
      <c r="AH38" t="s">
        <v>145</v>
      </c>
      <c r="AI38" s="571">
        <f>'[4]Fee Schedule '!B59</f>
        <v>397073.4</v>
      </c>
      <c r="AJ38" s="571">
        <f>'[4]Fee Schedule '!C59</f>
        <v>736516.69739999995</v>
      </c>
      <c r="AK38" s="571">
        <f>'[4]Fee Schedule '!D59</f>
        <v>1133590.0973999999</v>
      </c>
      <c r="AL38" s="571">
        <f>'[4]Fee Schedule '!E59</f>
        <v>929543.87986799993</v>
      </c>
      <c r="AM38" s="586"/>
      <c r="AN38" s="563">
        <f t="shared" si="4"/>
        <v>0.1123516053499594</v>
      </c>
      <c r="AO38" s="563"/>
      <c r="AP38" s="563"/>
    </row>
    <row r="39" spans="9:42" ht="15.75" thickBot="1" x14ac:dyDescent="0.3">
      <c r="I39" s="577"/>
      <c r="J39" s="605"/>
      <c r="K39" s="605"/>
      <c r="L39" s="605"/>
      <c r="R39" s="561"/>
      <c r="AH39" t="s">
        <v>148</v>
      </c>
      <c r="AI39" s="571">
        <f>'[5]Fee Schedule '!B59</f>
        <v>352787.39999999997</v>
      </c>
      <c r="AJ39" s="571">
        <f>'[5]Fee Schedule '!C59</f>
        <v>686536.81880000001</v>
      </c>
      <c r="AK39" s="571">
        <f>'[5]Fee Schedule '!D59</f>
        <v>1039324.2188</v>
      </c>
      <c r="AL39" s="571">
        <f>'[5]Fee Schedule '!E59</f>
        <v>852245.85941599985</v>
      </c>
      <c r="AM39" s="586"/>
      <c r="AN39" s="563">
        <f t="shared" ref="AN39:AN51" si="5">(AK39-AK38)/AK38</f>
        <v>-8.3156935488593153E-2</v>
      </c>
      <c r="AO39" s="563"/>
      <c r="AP39" s="563"/>
    </row>
    <row r="40" spans="9:42" ht="15.75" thickBot="1" x14ac:dyDescent="0.3">
      <c r="I40" s="577"/>
      <c r="J40" s="605"/>
      <c r="K40" s="605"/>
      <c r="L40" s="605"/>
      <c r="AH40" t="s">
        <v>150</v>
      </c>
      <c r="AI40" s="571">
        <f>'[6]Fee Schedule '!B59</f>
        <v>392071.4</v>
      </c>
      <c r="AJ40" s="571">
        <f>'[6]Fee Schedule '!C59</f>
        <v>755372.08458683174</v>
      </c>
      <c r="AK40" s="571">
        <f>'[6]Fee Schedule '!D59</f>
        <v>1147443.4845868316</v>
      </c>
      <c r="AL40" s="571">
        <f>'[6]Fee Schedule '!E59</f>
        <v>940903.65736120194</v>
      </c>
      <c r="AM40" s="586"/>
      <c r="AN40" s="563">
        <f t="shared" si="5"/>
        <v>0.10402842908025922</v>
      </c>
      <c r="AO40" s="563"/>
      <c r="AP40" s="563"/>
    </row>
    <row r="41" spans="9:42" ht="15.75" thickBot="1" x14ac:dyDescent="0.3">
      <c r="I41" s="577"/>
      <c r="J41" s="605"/>
      <c r="K41" s="605"/>
      <c r="L41" s="605"/>
      <c r="AH41" t="s">
        <v>152</v>
      </c>
      <c r="AI41" s="571">
        <f>'[7]Fee Schedule '!B59</f>
        <v>391522.4</v>
      </c>
      <c r="AJ41" s="571">
        <f>'[7]Fee Schedule '!C59</f>
        <v>754060.03359999997</v>
      </c>
      <c r="AK41" s="571">
        <f>'[7]Fee Schedule '!D59</f>
        <v>1145582.4336000001</v>
      </c>
      <c r="AL41" s="571">
        <f>'[7]Fee Schedule '!E59</f>
        <v>939377.59555199998</v>
      </c>
      <c r="AM41" s="586"/>
      <c r="AN41" s="563">
        <f t="shared" si="5"/>
        <v>-1.6219108059179616E-3</v>
      </c>
      <c r="AO41" s="563"/>
      <c r="AP41" s="563"/>
    </row>
    <row r="42" spans="9:42" ht="15.75" thickBot="1" x14ac:dyDescent="0.3">
      <c r="I42" s="577"/>
      <c r="J42" s="605"/>
      <c r="K42" s="605"/>
      <c r="L42" s="605"/>
      <c r="AH42" t="s">
        <v>160</v>
      </c>
      <c r="AI42" s="571">
        <f>'[8]Fee Schedule '!B59</f>
        <v>428256.6</v>
      </c>
      <c r="AJ42" s="571">
        <f>'[8]Fee Schedule '!C59</f>
        <v>813333.25254624104</v>
      </c>
      <c r="AK42" s="571">
        <f>'[8]Fee Schedule '!D59</f>
        <v>1241589.8525462409</v>
      </c>
      <c r="AL42" s="571">
        <f>'[8]Fee Schedule '!E59</f>
        <v>1018103.6790879176</v>
      </c>
      <c r="AM42" s="586"/>
      <c r="AN42" s="563">
        <f t="shared" si="5"/>
        <v>8.3806643791260724E-2</v>
      </c>
      <c r="AO42" s="563"/>
      <c r="AP42" s="563"/>
    </row>
    <row r="43" spans="9:42" ht="15.75" thickBot="1" x14ac:dyDescent="0.3">
      <c r="I43" s="577"/>
      <c r="J43" s="605"/>
      <c r="K43" s="605"/>
      <c r="L43" s="605"/>
      <c r="AH43" t="s">
        <v>162</v>
      </c>
      <c r="AI43" s="571">
        <f>'[9]Fee Schedule '!B59</f>
        <v>390839.19999999995</v>
      </c>
      <c r="AJ43" s="571">
        <f>'[9]Fee Schedule '!C59</f>
        <v>748519.04003403289</v>
      </c>
      <c r="AK43" s="571">
        <f>'[9]Fee Schedule '!D59</f>
        <v>1139358.2400340328</v>
      </c>
      <c r="AL43" s="571">
        <f>'[9]Fee Schedule '!E59</f>
        <v>934273.75682790694</v>
      </c>
      <c r="AM43" s="586"/>
      <c r="AN43" s="563">
        <f t="shared" si="5"/>
        <v>-8.2339278387748113E-2</v>
      </c>
      <c r="AO43" s="563"/>
      <c r="AP43" s="563"/>
    </row>
    <row r="44" spans="9:42" x14ac:dyDescent="0.25">
      <c r="AH44" t="s">
        <v>166</v>
      </c>
      <c r="AI44" s="571">
        <f>'[10]Fee Schedule '!B59</f>
        <v>415312.4</v>
      </c>
      <c r="AJ44" s="571">
        <f>'[10]Fee Schedule '!C59</f>
        <v>746496.65866331267</v>
      </c>
      <c r="AK44" s="571">
        <f>'[10]Fee Schedule '!D59</f>
        <v>1161809.0586633128</v>
      </c>
      <c r="AL44" s="571">
        <f>'[10]Fee Schedule '!E59</f>
        <v>952683.42810391635</v>
      </c>
      <c r="AM44" s="586"/>
      <c r="AN44" s="563">
        <f t="shared" si="5"/>
        <v>1.9704793312952523E-2</v>
      </c>
      <c r="AO44" s="563"/>
      <c r="AP44" s="563"/>
    </row>
    <row r="45" spans="9:42" x14ac:dyDescent="0.25">
      <c r="AH45" t="s">
        <v>168</v>
      </c>
      <c r="AI45" s="571">
        <f>'[11]Fee Schedule '!B59</f>
        <v>405906.2</v>
      </c>
      <c r="AJ45" s="571">
        <f>'[11]Fee Schedule '!C59</f>
        <v>728724.21852684999</v>
      </c>
      <c r="AK45" s="571">
        <f>'[11]Fee Schedule '!D59</f>
        <v>1134630.4185268499</v>
      </c>
      <c r="AL45" s="571">
        <f>'[11]Fee Schedule '!E59</f>
        <v>930396.94319201692</v>
      </c>
      <c r="AM45" s="586"/>
      <c r="AN45" s="563">
        <f t="shared" si="5"/>
        <v>-2.3393379431670552E-2</v>
      </c>
      <c r="AO45" s="563"/>
      <c r="AP45" s="563"/>
    </row>
    <row r="46" spans="9:42" x14ac:dyDescent="0.25">
      <c r="AH46" t="s">
        <v>171</v>
      </c>
      <c r="AI46" s="571">
        <f>'[12]Fee Schedule '!B59</f>
        <v>450582.6</v>
      </c>
      <c r="AJ46" s="571">
        <f>'[12]Fee Schedule '!C59</f>
        <v>779636.42180000001</v>
      </c>
      <c r="AK46" s="571">
        <f>'[12]Fee Schedule '!D59</f>
        <v>1230219.0218000002</v>
      </c>
      <c r="AL46" s="571">
        <f>'[12]Fee Schedule '!E59</f>
        <v>1008779.597876</v>
      </c>
      <c r="AM46" s="586"/>
      <c r="AN46" s="563">
        <f t="shared" si="5"/>
        <v>8.4246466261020891E-2</v>
      </c>
      <c r="AO46" s="563"/>
      <c r="AP46" s="563"/>
    </row>
    <row r="47" spans="9:42" x14ac:dyDescent="0.25">
      <c r="AH47" t="s">
        <v>177</v>
      </c>
      <c r="AI47" s="571">
        <f>'[13]Fee Schedule '!B59</f>
        <v>427829.6</v>
      </c>
      <c r="AJ47" s="571">
        <f>'[13]Fee Schedule '!C59</f>
        <v>738074.1338992191</v>
      </c>
      <c r="AK47" s="571">
        <f>'[13]Fee Schedule '!D59</f>
        <v>1165903.733899219</v>
      </c>
      <c r="AL47" s="571">
        <f>'[13]Fee Schedule '!E59</f>
        <v>956041.06179735949</v>
      </c>
      <c r="AM47" s="586"/>
      <c r="AN47" s="563">
        <f t="shared" si="5"/>
        <v>-5.2279542716449037E-2</v>
      </c>
      <c r="AO47" s="563"/>
      <c r="AP47" s="563"/>
    </row>
    <row r="48" spans="9:42" x14ac:dyDescent="0.25">
      <c r="AH48" t="s">
        <v>232</v>
      </c>
      <c r="AI48" s="571">
        <f>'[14]Fee Schedule '!B59</f>
        <v>436821</v>
      </c>
      <c r="AJ48" s="571">
        <f>'[14]Fee Schedule '!C59</f>
        <v>745188.85326666664</v>
      </c>
      <c r="AK48" s="571">
        <f>'[14]Fee Schedule '!D59</f>
        <v>1182009.8532666666</v>
      </c>
      <c r="AL48" s="571">
        <f>'[14]Fee Schedule '!E59</f>
        <v>969248.07967866678</v>
      </c>
      <c r="AM48" s="586"/>
      <c r="AN48" s="563">
        <f t="shared" si="5"/>
        <v>1.3814278914420133E-2</v>
      </c>
      <c r="AO48" s="563"/>
      <c r="AP48" s="563"/>
    </row>
    <row r="49" spans="34:42" x14ac:dyDescent="0.25">
      <c r="AH49" t="s">
        <v>233</v>
      </c>
      <c r="AI49" s="571">
        <f>'[15]Fee Schedule '!B59</f>
        <v>421949.19999999995</v>
      </c>
      <c r="AJ49" s="571">
        <f>'[15]Fee Schedule '!C59</f>
        <v>703624.56402478006</v>
      </c>
      <c r="AK49" s="571">
        <f>'[15]Fee Schedule '!D59</f>
        <v>1125573.7640247801</v>
      </c>
      <c r="AL49" s="571">
        <f>'[15]Fee Schedule '!E59</f>
        <v>922970.48650031968</v>
      </c>
      <c r="AM49" s="586"/>
      <c r="AN49" s="563">
        <f t="shared" si="5"/>
        <v>-4.7745870379943676E-2</v>
      </c>
      <c r="AO49" s="563"/>
      <c r="AP49" s="563"/>
    </row>
    <row r="50" spans="34:42" x14ac:dyDescent="0.25">
      <c r="AH50" t="s">
        <v>234</v>
      </c>
      <c r="AI50" s="571">
        <f>'[16]Fee Schedule '!B59</f>
        <v>477813</v>
      </c>
      <c r="AJ50" s="571">
        <f>'[16]Fee Schedule '!C59</f>
        <v>808971.35517142864</v>
      </c>
      <c r="AK50" s="571">
        <f>'[16]Fee Schedule '!D59</f>
        <v>1286784.3551714285</v>
      </c>
      <c r="AL50" s="571">
        <f>'[16]Fee Schedule '!E59</f>
        <v>1055163.1712405714</v>
      </c>
      <c r="AM50" s="586"/>
      <c r="AN50" s="563">
        <f t="shared" si="5"/>
        <v>0.14322525657509841</v>
      </c>
      <c r="AO50" s="563"/>
      <c r="AP50" s="563"/>
    </row>
    <row r="51" spans="34:42" x14ac:dyDescent="0.25">
      <c r="AH51" t="s">
        <v>235</v>
      </c>
      <c r="AI51" s="571">
        <f>'[17]Fee Schedule '!$B$59</f>
        <v>454071.79999999993</v>
      </c>
      <c r="AJ51" s="571">
        <f>'[17]Fee Schedule '!$C$59</f>
        <v>660599.04931428563</v>
      </c>
      <c r="AK51" s="571">
        <f>'[17]Fee Schedule '!$D$59</f>
        <v>1114670.8493142857</v>
      </c>
      <c r="AL51" s="571">
        <f>'[17]Fee Schedule '!$E$59</f>
        <v>914030.09643771418</v>
      </c>
      <c r="AM51" s="586"/>
      <c r="AN51" s="563">
        <f t="shared" si="5"/>
        <v>-0.13375473921907721</v>
      </c>
      <c r="AO51" s="563"/>
      <c r="AP51" s="563"/>
    </row>
    <row r="52" spans="34:42" x14ac:dyDescent="0.25">
      <c r="AH52" t="s">
        <v>236</v>
      </c>
      <c r="AI52" s="571">
        <f>'[18]Fee Schedule '!$B$59</f>
        <v>477691</v>
      </c>
      <c r="AJ52" s="571">
        <f>'[18]Fee Schedule '!$C$59</f>
        <v>710298.531304762</v>
      </c>
      <c r="AK52" s="571">
        <f>'[18]Fee Schedule '!$D$59</f>
        <v>1187989.5313047618</v>
      </c>
      <c r="AL52" s="571">
        <f>'[18]Fee Schedule '!$E$59</f>
        <v>974151.41566990479</v>
      </c>
      <c r="AM52" s="586"/>
      <c r="AN52" s="563">
        <f>(AK52-AK51)/AK51</f>
        <v>6.5776082720365114E-2</v>
      </c>
      <c r="AO52" s="563"/>
      <c r="AP52" s="563"/>
    </row>
    <row r="53" spans="34:42" x14ac:dyDescent="0.25">
      <c r="AM53" s="586"/>
    </row>
    <row r="54" spans="34:42" x14ac:dyDescent="0.25">
      <c r="AM54" s="586"/>
    </row>
    <row r="55" spans="34:42" x14ac:dyDescent="0.25">
      <c r="AM55" s="586"/>
    </row>
    <row r="56" spans="34:42" x14ac:dyDescent="0.25">
      <c r="AM56" s="586"/>
    </row>
    <row r="57" spans="34:42" x14ac:dyDescent="0.25">
      <c r="AM57" s="586"/>
    </row>
    <row r="58" spans="34:42" x14ac:dyDescent="0.25">
      <c r="AM58" s="586"/>
    </row>
    <row r="59" spans="34:42" x14ac:dyDescent="0.25">
      <c r="AM59" s="586"/>
    </row>
    <row r="60" spans="34:42" x14ac:dyDescent="0.25">
      <c r="AM60" s="586"/>
    </row>
    <row r="61" spans="34:42" x14ac:dyDescent="0.25">
      <c r="AM61" s="586"/>
    </row>
    <row r="62" spans="34:42" x14ac:dyDescent="0.25">
      <c r="AM62" s="586"/>
    </row>
  </sheetData>
  <sheetProtection algorithmName="SHA-512" hashValue="EjyWcG6Dr0+zr9YNumbdzM1uw1lqtmwzrnfPxF2bEp9BLjBPj1to26LRm2/tFn/nsiSQq8Rp4Q0w61O/0WQCLw==" saltValue="KOjoNW6ArmfHASkTWyJ6qQ==" spinCount="100000" sheet="1" objects="1" scenarios="1"/>
  <sortState xmlns:xlrd2="http://schemas.microsoft.com/office/spreadsheetml/2017/richdata2" ref="AB3:AD26">
    <sortCondition ref="AB2:AB26"/>
  </sortState>
  <mergeCells count="9">
    <mergeCell ref="A6:D7"/>
    <mergeCell ref="E6:E7"/>
    <mergeCell ref="F6:F7"/>
    <mergeCell ref="G6:G7"/>
    <mergeCell ref="A3:D3"/>
    <mergeCell ref="A4:D5"/>
    <mergeCell ref="E4:E5"/>
    <mergeCell ref="F4:F5"/>
    <mergeCell ref="G4:G5"/>
  </mergeCells>
  <phoneticPr fontId="51" type="noConversion"/>
  <conditionalFormatting sqref="AB3:AB2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hyperlinks>
    <hyperlink ref="S35" location="INFLOWS!A1" display="SOURCE: Inflows" xr:uid="{D53ADA3C-AD07-4BA7-95B5-E97B54E1D6E0}"/>
    <hyperlink ref="N35" location="OUTFLOWS!A1" display="SOURCE: Outflows" xr:uid="{4A209143-EDF4-4FE6-ABDF-27B085BA4716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9" tint="0.39997558519241921"/>
    <pageSetUpPr fitToPage="1"/>
  </sheetPr>
  <dimension ref="A1:T184"/>
  <sheetViews>
    <sheetView topLeftCell="A101" workbookViewId="0">
      <selection activeCell="B120" sqref="B120:F120"/>
    </sheetView>
  </sheetViews>
  <sheetFormatPr defaultColWidth="9.140625" defaultRowHeight="15" x14ac:dyDescent="0.25"/>
  <cols>
    <col min="1" max="1" width="1.7109375" style="1" customWidth="1"/>
    <col min="2" max="2" width="8.7109375" style="1" customWidth="1"/>
    <col min="3" max="5" width="5.140625" style="1" customWidth="1"/>
    <col min="6" max="7" width="1.7109375" style="1" customWidth="1"/>
    <col min="8" max="8" width="10.5703125" style="1" customWidth="1"/>
    <col min="9" max="9" width="9" style="1" customWidth="1"/>
    <col min="10" max="10" width="4.5703125" style="1" customWidth="1"/>
    <col min="11" max="11" width="6" style="1" customWidth="1"/>
    <col min="12" max="12" width="7.7109375" style="1" customWidth="1"/>
    <col min="13" max="13" width="13.140625" style="1" bestFit="1" customWidth="1"/>
    <col min="14" max="14" width="1.7109375" style="1" customWidth="1"/>
    <col min="15" max="15" width="13.42578125" style="1" customWidth="1"/>
    <col min="16" max="16" width="10" style="1" customWidth="1"/>
    <col min="17" max="17" width="9.140625" style="1"/>
    <col min="18" max="18" width="11" style="1" bestFit="1" customWidth="1"/>
    <col min="19" max="16384" width="9.140625" style="1"/>
  </cols>
  <sheetData>
    <row r="1" spans="1:18" ht="15" customHeight="1" x14ac:dyDescent="0.25">
      <c r="A1" s="391"/>
      <c r="B1" s="392"/>
      <c r="C1" s="392"/>
      <c r="D1" s="392"/>
      <c r="E1" s="392"/>
      <c r="F1" s="392"/>
      <c r="G1" s="818" t="s">
        <v>174</v>
      </c>
      <c r="H1" s="818"/>
      <c r="I1" s="818"/>
      <c r="J1" s="818"/>
      <c r="K1" s="818"/>
      <c r="L1" s="818"/>
      <c r="M1" s="818"/>
      <c r="N1" s="818"/>
      <c r="O1" s="818"/>
      <c r="P1" s="819"/>
    </row>
    <row r="2" spans="1:18" ht="15" customHeight="1" x14ac:dyDescent="0.25">
      <c r="A2" s="393"/>
      <c r="B2" s="394"/>
      <c r="C2" s="394"/>
      <c r="D2" s="394"/>
      <c r="E2" s="394"/>
      <c r="F2" s="394"/>
      <c r="G2" s="820"/>
      <c r="H2" s="820"/>
      <c r="I2" s="820"/>
      <c r="J2" s="820"/>
      <c r="K2" s="820"/>
      <c r="L2" s="820"/>
      <c r="M2" s="820"/>
      <c r="N2" s="820"/>
      <c r="O2" s="820"/>
      <c r="P2" s="821"/>
    </row>
    <row r="3" spans="1:18" ht="15" customHeight="1" thickBot="1" x14ac:dyDescent="0.3">
      <c r="A3" s="393"/>
      <c r="B3" s="394"/>
      <c r="C3" s="394"/>
      <c r="D3" s="394"/>
      <c r="E3" s="394"/>
      <c r="F3" s="394"/>
      <c r="G3" s="820"/>
      <c r="H3" s="820"/>
      <c r="I3" s="820"/>
      <c r="J3" s="820"/>
      <c r="K3" s="820"/>
      <c r="L3" s="820"/>
      <c r="M3" s="820"/>
      <c r="N3" s="820"/>
      <c r="O3" s="820"/>
      <c r="P3" s="821"/>
    </row>
    <row r="4" spans="1:18" ht="9" customHeight="1" thickBot="1" x14ac:dyDescent="0.3">
      <c r="A4" s="393"/>
      <c r="B4" s="394"/>
      <c r="C4" s="394"/>
      <c r="D4" s="394"/>
      <c r="E4" s="394"/>
      <c r="F4" s="394"/>
      <c r="G4" s="558"/>
      <c r="H4" s="559"/>
      <c r="I4" s="559"/>
      <c r="J4" s="559"/>
      <c r="K4" s="559"/>
      <c r="L4" s="559"/>
      <c r="M4" s="559"/>
      <c r="N4" s="560"/>
      <c r="O4" s="557"/>
      <c r="P4" s="556"/>
    </row>
    <row r="5" spans="1:18" ht="15.75" customHeight="1" thickBot="1" x14ac:dyDescent="0.3">
      <c r="A5" s="393"/>
      <c r="B5" s="394"/>
      <c r="C5" s="394"/>
      <c r="D5" s="394"/>
      <c r="E5" s="394"/>
      <c r="F5" s="394"/>
      <c r="G5" s="498"/>
      <c r="H5" s="797" t="s">
        <v>53</v>
      </c>
      <c r="I5" s="798"/>
      <c r="J5" s="798"/>
      <c r="K5" s="798"/>
      <c r="L5" s="798"/>
      <c r="M5" s="799"/>
      <c r="N5" s="498"/>
      <c r="O5" s="786" t="s">
        <v>179</v>
      </c>
      <c r="P5" s="787"/>
    </row>
    <row r="6" spans="1:18" x14ac:dyDescent="0.25">
      <c r="A6" s="393"/>
      <c r="B6" s="394"/>
      <c r="C6" s="394"/>
      <c r="D6" s="394"/>
      <c r="E6" s="394"/>
      <c r="F6" s="446"/>
      <c r="H6" s="536" t="s">
        <v>54</v>
      </c>
      <c r="I6" s="537"/>
      <c r="J6" s="537"/>
      <c r="K6" s="759" t="s">
        <v>169</v>
      </c>
      <c r="L6" s="759"/>
      <c r="M6" s="538" t="s">
        <v>178</v>
      </c>
      <c r="O6" s="760" t="s">
        <v>182</v>
      </c>
      <c r="P6" s="761"/>
      <c r="R6" s="265"/>
    </row>
    <row r="7" spans="1:18" x14ac:dyDescent="0.25">
      <c r="A7" s="393"/>
      <c r="B7" s="394"/>
      <c r="C7" s="394"/>
      <c r="D7" s="394"/>
      <c r="E7" s="394"/>
      <c r="F7" s="446"/>
      <c r="H7" s="539" t="s">
        <v>48</v>
      </c>
      <c r="I7" s="540"/>
      <c r="J7" s="540"/>
      <c r="K7" s="812">
        <f>L81</f>
        <v>2473121.02</v>
      </c>
      <c r="L7" s="813"/>
      <c r="M7" s="541">
        <f>L92</f>
        <v>1954712.31</v>
      </c>
      <c r="O7" s="762"/>
      <c r="P7" s="761"/>
    </row>
    <row r="8" spans="1:18" x14ac:dyDescent="0.25">
      <c r="A8" s="393"/>
      <c r="B8" s="394"/>
      <c r="C8" s="394"/>
      <c r="D8" s="394"/>
      <c r="E8" s="394"/>
      <c r="F8" s="446"/>
      <c r="H8" s="539" t="s">
        <v>47</v>
      </c>
      <c r="I8" s="540"/>
      <c r="J8" s="540"/>
      <c r="K8" s="814">
        <f>H81</f>
        <v>82079147.370000005</v>
      </c>
      <c r="L8" s="815"/>
      <c r="M8" s="541">
        <f>H92</f>
        <v>74989335.340000004</v>
      </c>
      <c r="O8" s="762"/>
      <c r="P8" s="761"/>
    </row>
    <row r="9" spans="1:18" ht="15" hidden="1" customHeight="1" x14ac:dyDescent="0.25">
      <c r="A9" s="393"/>
      <c r="B9" s="394"/>
      <c r="C9" s="394"/>
      <c r="D9" s="394"/>
      <c r="E9" s="394"/>
      <c r="F9" s="446"/>
      <c r="H9" s="542"/>
      <c r="I9" s="543"/>
      <c r="J9" s="543"/>
      <c r="K9" s="544"/>
      <c r="L9" s="545"/>
      <c r="M9" s="546"/>
      <c r="O9" s="762"/>
      <c r="P9" s="761"/>
    </row>
    <row r="10" spans="1:18" ht="14.25" customHeight="1" x14ac:dyDescent="0.25">
      <c r="A10" s="393"/>
      <c r="B10" s="394"/>
      <c r="C10" s="394"/>
      <c r="D10" s="394"/>
      <c r="E10" s="394"/>
      <c r="F10" s="446"/>
      <c r="H10" s="547" t="s">
        <v>49</v>
      </c>
      <c r="I10" s="548"/>
      <c r="J10" s="548"/>
      <c r="K10" s="816">
        <f>K7-K8</f>
        <v>-79606026.350000009</v>
      </c>
      <c r="L10" s="817"/>
      <c r="M10" s="549">
        <f>M7-M8</f>
        <v>-73034623.030000001</v>
      </c>
      <c r="O10" s="762"/>
      <c r="P10" s="761"/>
    </row>
    <row r="11" spans="1:18" ht="8.25" customHeight="1" x14ac:dyDescent="0.25">
      <c r="A11" s="393"/>
      <c r="B11" s="394"/>
      <c r="C11" s="394"/>
      <c r="D11" s="394"/>
      <c r="E11" s="394"/>
      <c r="F11" s="446"/>
      <c r="H11" s="550"/>
      <c r="I11" s="551"/>
      <c r="J11" s="551"/>
      <c r="K11" s="551"/>
      <c r="L11" s="551"/>
      <c r="M11" s="552"/>
      <c r="O11" s="762"/>
      <c r="P11" s="761"/>
    </row>
    <row r="12" spans="1:18" ht="18.75" customHeight="1" x14ac:dyDescent="0.25">
      <c r="A12" s="393"/>
      <c r="B12" s="394"/>
      <c r="C12" s="394"/>
      <c r="D12" s="394"/>
      <c r="E12" s="394"/>
      <c r="F12" s="446"/>
      <c r="H12" s="800" t="s">
        <v>42</v>
      </c>
      <c r="I12" s="801"/>
      <c r="J12" s="801"/>
      <c r="K12" s="801"/>
      <c r="L12" s="801"/>
      <c r="M12" s="802"/>
      <c r="O12" s="762"/>
      <c r="P12" s="761"/>
      <c r="R12" s="280"/>
    </row>
    <row r="13" spans="1:18" ht="10.5" customHeight="1" thickBot="1" x14ac:dyDescent="0.3">
      <c r="A13" s="395"/>
      <c r="B13" s="394"/>
      <c r="C13" s="394"/>
      <c r="D13" s="394"/>
      <c r="E13" s="394"/>
      <c r="F13" s="446"/>
      <c r="H13" s="553" t="s">
        <v>175</v>
      </c>
      <c r="I13" s="554"/>
      <c r="J13" s="554"/>
      <c r="K13" s="554"/>
      <c r="L13" s="554"/>
      <c r="M13" s="555"/>
      <c r="O13" s="762"/>
      <c r="P13" s="761"/>
    </row>
    <row r="14" spans="1:18" ht="21" customHeight="1" x14ac:dyDescent="0.25">
      <c r="A14" s="396"/>
      <c r="B14" s="778"/>
      <c r="C14" s="778"/>
      <c r="D14" s="778"/>
      <c r="E14" s="778"/>
      <c r="F14" s="447"/>
      <c r="G14" s="3"/>
      <c r="O14" s="762"/>
      <c r="P14" s="761"/>
    </row>
    <row r="15" spans="1:18" ht="12" customHeight="1" x14ac:dyDescent="0.25">
      <c r="A15" s="397"/>
      <c r="B15" s="778" t="s">
        <v>2</v>
      </c>
      <c r="C15" s="778"/>
      <c r="D15" s="778"/>
      <c r="E15" s="778"/>
      <c r="F15" s="448"/>
      <c r="G15" s="4"/>
      <c r="O15" s="762"/>
      <c r="P15" s="761"/>
    </row>
    <row r="16" spans="1:18" ht="22.5" customHeight="1" thickBot="1" x14ac:dyDescent="0.3">
      <c r="A16" s="397"/>
      <c r="B16" s="811" t="s">
        <v>3</v>
      </c>
      <c r="C16" s="811"/>
      <c r="D16" s="811"/>
      <c r="E16" s="811"/>
      <c r="F16" s="448"/>
      <c r="G16" s="5"/>
      <c r="O16" s="762"/>
      <c r="P16" s="761"/>
    </row>
    <row r="17" spans="1:16" ht="17.25" customHeight="1" x14ac:dyDescent="0.25">
      <c r="A17" s="393"/>
      <c r="B17" s="394"/>
      <c r="C17" s="394"/>
      <c r="D17" s="394"/>
      <c r="E17" s="394"/>
      <c r="F17" s="446"/>
      <c r="N17" s="33"/>
      <c r="O17" s="807" t="s">
        <v>88</v>
      </c>
      <c r="P17" s="808"/>
    </row>
    <row r="18" spans="1:16" ht="15" customHeight="1" thickBot="1" x14ac:dyDescent="0.3">
      <c r="A18" s="409"/>
      <c r="B18" s="502"/>
      <c r="C18" s="502"/>
      <c r="D18" s="502"/>
      <c r="E18" s="502"/>
      <c r="F18" s="506"/>
      <c r="N18" s="33"/>
      <c r="O18" s="809"/>
      <c r="P18" s="810"/>
    </row>
    <row r="19" spans="1:16" ht="15" customHeight="1" x14ac:dyDescent="0.25">
      <c r="A19" s="395"/>
      <c r="B19" s="778"/>
      <c r="C19" s="778"/>
      <c r="D19" s="778"/>
      <c r="E19" s="778"/>
      <c r="F19" s="446"/>
      <c r="N19" s="33"/>
      <c r="O19" s="760" t="s">
        <v>183</v>
      </c>
      <c r="P19" s="761"/>
    </row>
    <row r="20" spans="1:16" ht="15" customHeight="1" x14ac:dyDescent="0.25">
      <c r="A20" s="398"/>
      <c r="B20" s="778" t="s">
        <v>62</v>
      </c>
      <c r="C20" s="778"/>
      <c r="D20" s="778"/>
      <c r="E20" s="778"/>
      <c r="F20" s="447"/>
      <c r="N20" s="33"/>
      <c r="O20" s="762"/>
      <c r="P20" s="761"/>
    </row>
    <row r="21" spans="1:16" ht="16.5" customHeight="1" x14ac:dyDescent="0.25">
      <c r="A21" s="398"/>
      <c r="B21" s="794" t="s">
        <v>64</v>
      </c>
      <c r="C21" s="794"/>
      <c r="D21" s="794"/>
      <c r="E21" s="794"/>
      <c r="F21" s="449"/>
      <c r="N21" s="33"/>
      <c r="O21" s="762"/>
      <c r="P21" s="761"/>
    </row>
    <row r="22" spans="1:16" x14ac:dyDescent="0.25">
      <c r="A22" s="398"/>
      <c r="B22" s="794"/>
      <c r="C22" s="794"/>
      <c r="D22" s="794"/>
      <c r="E22" s="794"/>
      <c r="F22" s="449"/>
      <c r="N22" s="33"/>
      <c r="O22" s="762"/>
      <c r="P22" s="761"/>
    </row>
    <row r="23" spans="1:16" ht="15" customHeight="1" x14ac:dyDescent="0.25">
      <c r="A23" s="398"/>
      <c r="B23" s="794"/>
      <c r="C23" s="794"/>
      <c r="D23" s="794"/>
      <c r="E23" s="794"/>
      <c r="F23" s="449"/>
      <c r="N23" s="33"/>
      <c r="O23" s="762"/>
      <c r="P23" s="761"/>
    </row>
    <row r="24" spans="1:16" ht="15" customHeight="1" x14ac:dyDescent="0.25">
      <c r="A24" s="398"/>
      <c r="B24" s="795" t="s">
        <v>63</v>
      </c>
      <c r="C24" s="795"/>
      <c r="D24" s="795"/>
      <c r="E24" s="795"/>
      <c r="F24" s="449"/>
      <c r="N24" s="33"/>
      <c r="O24" s="762"/>
      <c r="P24" s="761"/>
    </row>
    <row r="25" spans="1:16" x14ac:dyDescent="0.25">
      <c r="A25" s="398"/>
      <c r="B25" s="795"/>
      <c r="C25" s="795"/>
      <c r="D25" s="795"/>
      <c r="E25" s="795"/>
      <c r="F25" s="449"/>
      <c r="N25" s="33"/>
      <c r="O25" s="762"/>
      <c r="P25" s="761"/>
    </row>
    <row r="26" spans="1:16" ht="15.75" thickBot="1" x14ac:dyDescent="0.3">
      <c r="A26" s="505"/>
      <c r="B26" s="796"/>
      <c r="C26" s="796"/>
      <c r="D26" s="796"/>
      <c r="E26" s="796"/>
      <c r="F26" s="504"/>
      <c r="G26" s="3"/>
      <c r="N26" s="33"/>
      <c r="O26" s="762"/>
      <c r="P26" s="761"/>
    </row>
    <row r="27" spans="1:16" ht="15" customHeight="1" x14ac:dyDescent="0.25">
      <c r="A27" s="399"/>
      <c r="B27" s="394"/>
      <c r="C27" s="394"/>
      <c r="D27" s="394"/>
      <c r="E27" s="394"/>
      <c r="F27" s="450"/>
      <c r="N27" s="33"/>
      <c r="O27" s="762"/>
      <c r="P27" s="761"/>
    </row>
    <row r="28" spans="1:16" ht="15" customHeight="1" thickBot="1" x14ac:dyDescent="0.3">
      <c r="A28" s="400"/>
      <c r="B28" s="394"/>
      <c r="C28" s="394"/>
      <c r="D28" s="394"/>
      <c r="E28" s="394"/>
      <c r="F28" s="450"/>
      <c r="N28" s="33"/>
      <c r="O28" s="762"/>
      <c r="P28" s="761"/>
    </row>
    <row r="29" spans="1:16" ht="16.5" customHeight="1" thickBot="1" x14ac:dyDescent="0.3">
      <c r="A29" s="401"/>
      <c r="B29" s="788" t="s">
        <v>66</v>
      </c>
      <c r="C29" s="789"/>
      <c r="D29" s="789"/>
      <c r="E29" s="790"/>
      <c r="F29" s="451"/>
      <c r="N29" s="33"/>
      <c r="O29" s="499"/>
      <c r="P29" s="500"/>
    </row>
    <row r="30" spans="1:16" ht="16.5" customHeight="1" thickBot="1" x14ac:dyDescent="0.3">
      <c r="A30" s="401"/>
      <c r="B30" s="791"/>
      <c r="C30" s="792"/>
      <c r="D30" s="792"/>
      <c r="E30" s="793"/>
      <c r="F30" s="452"/>
      <c r="N30" s="33"/>
      <c r="O30" s="763" t="s">
        <v>65</v>
      </c>
      <c r="P30" s="764"/>
    </row>
    <row r="31" spans="1:16" ht="15" customHeight="1" thickBot="1" x14ac:dyDescent="0.3">
      <c r="A31" s="401"/>
      <c r="B31" s="534"/>
      <c r="C31" s="535">
        <v>2022</v>
      </c>
      <c r="D31" s="535">
        <v>2023</v>
      </c>
      <c r="E31" s="535">
        <v>2024</v>
      </c>
      <c r="F31" s="452"/>
      <c r="N31" s="33"/>
      <c r="O31" s="765"/>
      <c r="P31" s="766"/>
    </row>
    <row r="32" spans="1:16" ht="16.5" customHeight="1" x14ac:dyDescent="0.25">
      <c r="A32" s="401"/>
      <c r="B32" s="803" t="s">
        <v>67</v>
      </c>
      <c r="C32" s="804">
        <v>5</v>
      </c>
      <c r="D32" s="804">
        <v>5</v>
      </c>
      <c r="E32" s="804">
        <v>5</v>
      </c>
      <c r="F32" s="452"/>
      <c r="N32" s="33"/>
      <c r="O32" s="765"/>
      <c r="P32" s="766"/>
    </row>
    <row r="33" spans="1:16" ht="15.75" thickBot="1" x14ac:dyDescent="0.3">
      <c r="A33" s="401"/>
      <c r="B33" s="785"/>
      <c r="C33" s="805"/>
      <c r="D33" s="805"/>
      <c r="E33" s="805"/>
      <c r="F33" s="452"/>
      <c r="N33" s="33"/>
      <c r="O33" s="767" t="s">
        <v>184</v>
      </c>
      <c r="P33" s="768"/>
    </row>
    <row r="34" spans="1:16" ht="16.5" customHeight="1" x14ac:dyDescent="0.25">
      <c r="A34" s="401"/>
      <c r="B34" s="784" t="s">
        <v>92</v>
      </c>
      <c r="C34" s="806">
        <v>3</v>
      </c>
      <c r="D34" s="806">
        <v>3</v>
      </c>
      <c r="E34" s="806">
        <v>3</v>
      </c>
      <c r="F34" s="452"/>
      <c r="O34" s="769"/>
      <c r="P34" s="768"/>
    </row>
    <row r="35" spans="1:16" ht="18.75" customHeight="1" thickBot="1" x14ac:dyDescent="0.3">
      <c r="A35" s="393"/>
      <c r="B35" s="785"/>
      <c r="C35" s="805"/>
      <c r="D35" s="805"/>
      <c r="E35" s="805"/>
      <c r="F35" s="452"/>
      <c r="O35" s="769"/>
      <c r="P35" s="768"/>
    </row>
    <row r="36" spans="1:16" ht="18" customHeight="1" x14ac:dyDescent="0.25">
      <c r="A36" s="393"/>
      <c r="B36" s="394"/>
      <c r="C36" s="394"/>
      <c r="D36" s="394"/>
      <c r="E36" s="394"/>
      <c r="F36" s="446"/>
      <c r="O36" s="769"/>
      <c r="P36" s="768"/>
    </row>
    <row r="37" spans="1:16" ht="15" customHeight="1" thickBot="1" x14ac:dyDescent="0.3">
      <c r="A37" s="501"/>
      <c r="B37" s="502"/>
      <c r="C37" s="502"/>
      <c r="D37" s="502"/>
      <c r="E37" s="502"/>
      <c r="F37" s="446"/>
      <c r="O37" s="769"/>
      <c r="P37" s="768"/>
    </row>
    <row r="38" spans="1:16" x14ac:dyDescent="0.25">
      <c r="A38" s="402"/>
      <c r="B38" s="778" t="s">
        <v>0</v>
      </c>
      <c r="C38" s="778"/>
      <c r="D38" s="778"/>
      <c r="E38" s="778"/>
      <c r="F38" s="503"/>
      <c r="G38" s="3"/>
      <c r="O38" s="769"/>
      <c r="P38" s="768"/>
    </row>
    <row r="39" spans="1:16" x14ac:dyDescent="0.25">
      <c r="A39" s="403"/>
      <c r="B39" s="779" t="s">
        <v>1</v>
      </c>
      <c r="C39" s="779"/>
      <c r="D39" s="779"/>
      <c r="E39" s="779"/>
      <c r="F39" s="453"/>
      <c r="G39" s="6"/>
      <c r="O39" s="769"/>
      <c r="P39" s="768"/>
    </row>
    <row r="40" spans="1:16" ht="10.5" customHeight="1" x14ac:dyDescent="0.25">
      <c r="A40" s="404"/>
      <c r="B40" s="420"/>
      <c r="C40" s="420"/>
      <c r="D40" s="420"/>
      <c r="E40" s="420"/>
      <c r="F40" s="454"/>
      <c r="G40" s="7"/>
      <c r="O40" s="769"/>
      <c r="P40" s="768"/>
    </row>
    <row r="41" spans="1:16" x14ac:dyDescent="0.25">
      <c r="A41" s="405"/>
      <c r="B41" s="781" t="s">
        <v>180</v>
      </c>
      <c r="C41" s="781"/>
      <c r="D41" s="781"/>
      <c r="E41" s="781"/>
      <c r="F41" s="455"/>
      <c r="G41" s="8"/>
      <c r="H41" s="773"/>
      <c r="I41" s="773"/>
      <c r="J41" s="773"/>
      <c r="K41" s="773"/>
      <c r="L41" s="773"/>
      <c r="M41" s="773"/>
      <c r="O41" s="769"/>
      <c r="P41" s="768"/>
    </row>
    <row r="42" spans="1:16" ht="11.25" customHeight="1" x14ac:dyDescent="0.25">
      <c r="A42" s="404"/>
      <c r="B42" s="420"/>
      <c r="C42" s="420"/>
      <c r="D42" s="420"/>
      <c r="E42" s="420"/>
      <c r="F42" s="456"/>
      <c r="G42" s="21"/>
      <c r="H42" s="772"/>
      <c r="I42" s="772"/>
      <c r="J42" s="772"/>
      <c r="K42" s="772"/>
      <c r="L42" s="772"/>
      <c r="M42" s="772"/>
      <c r="N42" s="9"/>
      <c r="O42" s="769"/>
      <c r="P42" s="768"/>
    </row>
    <row r="43" spans="1:16" ht="23.25" customHeight="1" x14ac:dyDescent="0.25">
      <c r="A43" s="406"/>
      <c r="B43" s="782" t="s">
        <v>181</v>
      </c>
      <c r="C43" s="782"/>
      <c r="D43" s="782"/>
      <c r="E43" s="781"/>
      <c r="F43" s="455"/>
      <c r="G43" s="22"/>
      <c r="H43" s="772" t="s">
        <v>89</v>
      </c>
      <c r="I43" s="772"/>
      <c r="J43" s="772"/>
      <c r="K43" s="772"/>
      <c r="L43" s="772"/>
      <c r="M43" s="772"/>
      <c r="N43" s="9"/>
      <c r="O43" s="769"/>
      <c r="P43" s="768"/>
    </row>
    <row r="44" spans="1:16" ht="12" customHeight="1" x14ac:dyDescent="0.25">
      <c r="A44" s="407"/>
      <c r="B44" s="780" t="s">
        <v>120</v>
      </c>
      <c r="C44" s="780"/>
      <c r="D44" s="780"/>
      <c r="E44" s="780"/>
      <c r="F44" s="457"/>
      <c r="G44" s="19"/>
      <c r="H44" s="777" t="s">
        <v>90</v>
      </c>
      <c r="I44" s="777"/>
      <c r="J44" s="777"/>
      <c r="K44" s="777"/>
      <c r="L44" s="777"/>
      <c r="M44" s="777"/>
      <c r="N44" s="9"/>
      <c r="O44" s="769"/>
      <c r="P44" s="768"/>
    </row>
    <row r="45" spans="1:16" ht="19.5" customHeight="1" x14ac:dyDescent="0.25">
      <c r="A45" s="408"/>
      <c r="B45" s="780"/>
      <c r="C45" s="780"/>
      <c r="D45" s="780"/>
      <c r="E45" s="780"/>
      <c r="F45" s="458"/>
      <c r="G45" s="23"/>
      <c r="H45" s="777"/>
      <c r="I45" s="777"/>
      <c r="J45" s="777"/>
      <c r="K45" s="777"/>
      <c r="L45" s="777"/>
      <c r="M45" s="777"/>
      <c r="N45" s="9"/>
      <c r="O45" s="769"/>
      <c r="P45" s="768"/>
    </row>
    <row r="46" spans="1:16" ht="3.75" customHeight="1" x14ac:dyDescent="0.25">
      <c r="A46" s="406"/>
      <c r="B46" s="780"/>
      <c r="C46" s="780"/>
      <c r="D46" s="780"/>
      <c r="E46" s="780"/>
      <c r="F46" s="459"/>
      <c r="G46" s="23"/>
      <c r="H46" s="24"/>
      <c r="I46" s="24"/>
      <c r="J46" s="24"/>
      <c r="K46" s="24"/>
      <c r="L46" s="24"/>
      <c r="M46" s="24"/>
      <c r="N46" s="9"/>
      <c r="O46" s="769"/>
      <c r="P46" s="768"/>
    </row>
    <row r="47" spans="1:16" ht="15" customHeight="1" thickBot="1" x14ac:dyDescent="0.3">
      <c r="A47" s="409"/>
      <c r="B47" s="783" t="s">
        <v>270</v>
      </c>
      <c r="C47" s="783"/>
      <c r="D47" s="783"/>
      <c r="E47" s="783"/>
      <c r="F47" s="460"/>
      <c r="G47" s="27"/>
      <c r="H47" s="28"/>
      <c r="I47" s="28"/>
      <c r="J47" s="28"/>
      <c r="K47" s="28"/>
      <c r="L47" s="28"/>
      <c r="M47" s="28"/>
      <c r="N47" s="29"/>
      <c r="O47" s="770"/>
      <c r="P47" s="771"/>
    </row>
    <row r="48" spans="1:16" x14ac:dyDescent="0.25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</row>
    <row r="49" spans="1:20" x14ac:dyDescent="0.25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</row>
    <row r="50" spans="1:20" ht="15.75" thickBot="1" x14ac:dyDescent="0.3">
      <c r="A50" s="40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</row>
    <row r="51" spans="1:20" ht="12" customHeight="1" x14ac:dyDescent="0.25">
      <c r="A51" s="664" t="s">
        <v>130</v>
      </c>
      <c r="B51" s="665"/>
      <c r="C51" s="665"/>
      <c r="D51" s="665"/>
      <c r="E51" s="665"/>
      <c r="F51" s="665"/>
      <c r="G51" s="665"/>
      <c r="H51" s="665"/>
      <c r="I51" s="665"/>
      <c r="J51" s="665"/>
      <c r="K51" s="665"/>
      <c r="L51" s="665"/>
      <c r="M51" s="665"/>
      <c r="N51" s="665"/>
      <c r="O51" s="665"/>
      <c r="P51" s="666"/>
    </row>
    <row r="52" spans="1:20" x14ac:dyDescent="0.25">
      <c r="A52" s="667"/>
      <c r="B52" s="668"/>
      <c r="C52" s="668"/>
      <c r="D52" s="668"/>
      <c r="E52" s="668"/>
      <c r="F52" s="668"/>
      <c r="G52" s="668"/>
      <c r="H52" s="668"/>
      <c r="I52" s="668"/>
      <c r="J52" s="668"/>
      <c r="K52" s="668"/>
      <c r="L52" s="668"/>
      <c r="M52" s="668"/>
      <c r="N52" s="668"/>
      <c r="O52" s="668"/>
      <c r="P52" s="669"/>
    </row>
    <row r="53" spans="1:20" x14ac:dyDescent="0.25">
      <c r="A53" s="667"/>
      <c r="B53" s="668"/>
      <c r="C53" s="668"/>
      <c r="D53" s="668"/>
      <c r="E53" s="668"/>
      <c r="F53" s="668"/>
      <c r="G53" s="668"/>
      <c r="H53" s="668"/>
      <c r="I53" s="668"/>
      <c r="J53" s="668"/>
      <c r="K53" s="668"/>
      <c r="L53" s="668"/>
      <c r="M53" s="668"/>
      <c r="N53" s="668"/>
      <c r="O53" s="668"/>
      <c r="P53" s="669"/>
    </row>
    <row r="54" spans="1:20" ht="12" customHeight="1" thickBot="1" x14ac:dyDescent="0.3">
      <c r="A54" s="670"/>
      <c r="B54" s="671"/>
      <c r="C54" s="671"/>
      <c r="D54" s="671"/>
      <c r="E54" s="671"/>
      <c r="F54" s="671"/>
      <c r="G54" s="671"/>
      <c r="H54" s="671"/>
      <c r="I54" s="671"/>
      <c r="J54" s="671"/>
      <c r="K54" s="671"/>
      <c r="L54" s="671"/>
      <c r="M54" s="671"/>
      <c r="N54" s="671"/>
      <c r="O54" s="671"/>
      <c r="P54" s="672"/>
      <c r="S54" s="12"/>
      <c r="T54" s="12"/>
    </row>
    <row r="55" spans="1:20" ht="4.5" customHeight="1" x14ac:dyDescent="0.25">
      <c r="A55" s="462"/>
      <c r="B55" s="463"/>
      <c r="C55" s="464"/>
      <c r="D55" s="464"/>
      <c r="E55" s="465"/>
      <c r="F55" s="464"/>
      <c r="G55" s="464"/>
      <c r="H55" s="464"/>
      <c r="I55" s="464"/>
      <c r="J55" s="465"/>
      <c r="K55" s="464"/>
      <c r="L55" s="464"/>
      <c r="M55" s="464"/>
      <c r="N55" s="465"/>
      <c r="O55" s="464"/>
      <c r="P55" s="466"/>
      <c r="S55" s="49"/>
      <c r="T55" s="49"/>
    </row>
    <row r="56" spans="1:20" ht="15.75" thickBot="1" x14ac:dyDescent="0.3">
      <c r="A56" s="467"/>
      <c r="B56" s="461" t="s">
        <v>50</v>
      </c>
      <c r="C56" s="461"/>
      <c r="D56" s="461"/>
      <c r="E56" s="468"/>
      <c r="F56" s="469"/>
      <c r="G56" s="469"/>
      <c r="H56" s="655" t="s">
        <v>52</v>
      </c>
      <c r="I56" s="655"/>
      <c r="J56" s="470"/>
      <c r="K56" s="471"/>
      <c r="L56" s="656" t="s">
        <v>51</v>
      </c>
      <c r="M56" s="656"/>
      <c r="N56" s="470"/>
      <c r="O56" s="656" t="s">
        <v>49</v>
      </c>
      <c r="P56" s="657"/>
      <c r="S56" s="49"/>
      <c r="T56" s="49"/>
    </row>
    <row r="57" spans="1:20" ht="15.75" thickBot="1" x14ac:dyDescent="0.3">
      <c r="A57" s="531"/>
      <c r="B57" s="525" t="s">
        <v>122</v>
      </c>
      <c r="C57" s="529"/>
      <c r="D57" s="529"/>
      <c r="E57" s="530"/>
      <c r="F57" s="11"/>
      <c r="G57" s="11"/>
      <c r="H57" s="658">
        <v>63587882</v>
      </c>
      <c r="I57" s="658"/>
      <c r="J57" s="434"/>
      <c r="K57" s="441"/>
      <c r="L57" s="659">
        <v>1716641</v>
      </c>
      <c r="M57" s="659"/>
      <c r="N57" s="32"/>
      <c r="O57" s="660">
        <f>L57-H57</f>
        <v>-61871241</v>
      </c>
      <c r="P57" s="661"/>
      <c r="S57" s="49"/>
      <c r="T57" s="49"/>
    </row>
    <row r="58" spans="1:20" ht="15.75" thickBot="1" x14ac:dyDescent="0.3">
      <c r="A58" s="532"/>
      <c r="B58" s="528" t="s">
        <v>123</v>
      </c>
      <c r="C58" s="526"/>
      <c r="D58" s="526"/>
      <c r="E58" s="527"/>
      <c r="F58" s="438"/>
      <c r="G58" s="438"/>
      <c r="H58" s="658">
        <v>37945479.210000001</v>
      </c>
      <c r="I58" s="658"/>
      <c r="J58" s="437"/>
      <c r="K58" s="441"/>
      <c r="L58" s="658">
        <v>1174158.7000000002</v>
      </c>
      <c r="M58" s="658"/>
      <c r="N58" s="436"/>
      <c r="O58" s="678">
        <f>L58-H58</f>
        <v>-36771320.509999998</v>
      </c>
      <c r="P58" s="663"/>
      <c r="S58" s="49"/>
      <c r="T58" s="49"/>
    </row>
    <row r="59" spans="1:20" ht="15.75" thickBot="1" x14ac:dyDescent="0.3">
      <c r="A59" s="532"/>
      <c r="B59" s="528" t="s">
        <v>124</v>
      </c>
      <c r="C59" s="526"/>
      <c r="D59" s="526"/>
      <c r="E59" s="527"/>
      <c r="F59" s="438"/>
      <c r="G59" s="438"/>
      <c r="H59" s="658">
        <v>86016514.790000007</v>
      </c>
      <c r="I59" s="658"/>
      <c r="J59" s="437"/>
      <c r="K59" s="441"/>
      <c r="L59" s="658">
        <v>1653916.6</v>
      </c>
      <c r="M59" s="658"/>
      <c r="N59" s="436"/>
      <c r="O59" s="678">
        <f>L59-H59</f>
        <v>-84362598.190000013</v>
      </c>
      <c r="P59" s="663"/>
      <c r="S59" s="266"/>
      <c r="T59" s="266"/>
    </row>
    <row r="60" spans="1:20" ht="15.75" thickBot="1" x14ac:dyDescent="0.3">
      <c r="A60" s="531"/>
      <c r="B60" s="525" t="s">
        <v>125</v>
      </c>
      <c r="C60" s="529"/>
      <c r="D60" s="529"/>
      <c r="E60" s="533"/>
      <c r="F60" s="11"/>
      <c r="G60" s="438"/>
      <c r="H60" s="659">
        <v>74115931.810000017</v>
      </c>
      <c r="I60" s="659"/>
      <c r="J60" s="435"/>
      <c r="K60" s="441"/>
      <c r="L60" s="659">
        <v>1828326.75</v>
      </c>
      <c r="M60" s="659"/>
      <c r="N60" s="433"/>
      <c r="O60" s="660">
        <f>L60-H60</f>
        <v>-72287605.060000017</v>
      </c>
      <c r="P60" s="661"/>
      <c r="S60" s="13"/>
      <c r="T60" s="14"/>
    </row>
    <row r="61" spans="1:20" ht="15.75" thickBot="1" x14ac:dyDescent="0.3">
      <c r="A61" s="423"/>
      <c r="B61" s="424" t="s">
        <v>126</v>
      </c>
      <c r="C61" s="424"/>
      <c r="D61" s="424"/>
      <c r="E61" s="439"/>
      <c r="F61" s="424"/>
      <c r="G61" s="424"/>
      <c r="H61" s="673">
        <f>SUM(H57:I60)</f>
        <v>261665807.81</v>
      </c>
      <c r="I61" s="673"/>
      <c r="J61" s="440"/>
      <c r="K61" s="674">
        <f>SUM(K57:M60)</f>
        <v>6373043.0500000007</v>
      </c>
      <c r="L61" s="675"/>
      <c r="M61" s="675"/>
      <c r="N61" s="439"/>
      <c r="O61" s="676">
        <f>L61-H61</f>
        <v>-261665807.81</v>
      </c>
      <c r="P61" s="677"/>
      <c r="S61" s="12"/>
      <c r="T61" s="12"/>
    </row>
    <row r="62" spans="1:20" ht="6" customHeight="1" x14ac:dyDescent="0.25">
      <c r="A62" s="462"/>
      <c r="B62" s="472"/>
      <c r="C62" s="472"/>
      <c r="D62" s="472"/>
      <c r="E62" s="473"/>
      <c r="F62" s="472"/>
      <c r="G62" s="472"/>
      <c r="H62" s="478"/>
      <c r="I62" s="478"/>
      <c r="J62" s="479"/>
      <c r="K62" s="480"/>
      <c r="L62" s="474"/>
      <c r="M62" s="474"/>
      <c r="N62" s="481"/>
      <c r="O62" s="475"/>
      <c r="P62" s="476"/>
      <c r="S62" s="49"/>
      <c r="T62" s="49"/>
    </row>
    <row r="63" spans="1:20" ht="15.75" thickBot="1" x14ac:dyDescent="0.3">
      <c r="A63" s="467"/>
      <c r="B63" s="461" t="s">
        <v>50</v>
      </c>
      <c r="C63" s="461"/>
      <c r="D63" s="461"/>
      <c r="E63" s="468"/>
      <c r="F63" s="469"/>
      <c r="G63" s="469"/>
      <c r="H63" s="655" t="s">
        <v>52</v>
      </c>
      <c r="I63" s="655"/>
      <c r="J63" s="470"/>
      <c r="K63" s="471"/>
      <c r="L63" s="656" t="s">
        <v>51</v>
      </c>
      <c r="M63" s="656"/>
      <c r="N63" s="477"/>
      <c r="O63" s="656" t="s">
        <v>49</v>
      </c>
      <c r="P63" s="657"/>
      <c r="S63" s="49"/>
      <c r="T63" s="49"/>
    </row>
    <row r="64" spans="1:20" ht="15.75" thickBot="1" x14ac:dyDescent="0.3">
      <c r="A64" s="531"/>
      <c r="B64" s="525" t="s">
        <v>138</v>
      </c>
      <c r="C64" s="529"/>
      <c r="D64" s="529"/>
      <c r="E64" s="530"/>
      <c r="F64" s="11"/>
      <c r="G64" s="11"/>
      <c r="H64" s="659">
        <v>67638561.140000001</v>
      </c>
      <c r="I64" s="659"/>
      <c r="J64" s="434"/>
      <c r="K64" s="49"/>
      <c r="L64" s="659">
        <v>1994160.55</v>
      </c>
      <c r="M64" s="659"/>
      <c r="N64" s="32"/>
      <c r="O64" s="660">
        <f>L64-H64</f>
        <v>-65644400.590000004</v>
      </c>
      <c r="P64" s="661"/>
      <c r="S64" s="49"/>
      <c r="T64" s="49"/>
    </row>
    <row r="65" spans="1:20" ht="15.75" thickBot="1" x14ac:dyDescent="0.3">
      <c r="A65" s="532"/>
      <c r="B65" s="528" t="s">
        <v>139</v>
      </c>
      <c r="C65" s="526"/>
      <c r="D65" s="526"/>
      <c r="E65" s="527"/>
      <c r="F65" s="438"/>
      <c r="G65" s="438"/>
      <c r="H65" s="658">
        <v>68174852.670000002</v>
      </c>
      <c r="I65" s="658"/>
      <c r="J65" s="437"/>
      <c r="K65" s="443"/>
      <c r="L65" s="658">
        <v>2215105.9400000004</v>
      </c>
      <c r="M65" s="658"/>
      <c r="N65" s="436"/>
      <c r="O65" s="662">
        <f>L65-H65</f>
        <v>-65959746.730000004</v>
      </c>
      <c r="P65" s="663"/>
      <c r="S65" s="49"/>
      <c r="T65" s="49"/>
    </row>
    <row r="66" spans="1:20" ht="15.75" thickBot="1" x14ac:dyDescent="0.3">
      <c r="A66" s="531"/>
      <c r="B66" s="525" t="s">
        <v>142</v>
      </c>
      <c r="C66" s="529"/>
      <c r="D66" s="529"/>
      <c r="E66" s="530"/>
      <c r="F66" s="11"/>
      <c r="G66" s="11"/>
      <c r="H66" s="659">
        <v>66974215.379999995</v>
      </c>
      <c r="I66" s="659"/>
      <c r="J66" s="434"/>
      <c r="K66" s="49"/>
      <c r="L66" s="659">
        <v>2472709.6400000006</v>
      </c>
      <c r="M66" s="659"/>
      <c r="N66" s="32"/>
      <c r="O66" s="660">
        <f>L66-H66</f>
        <v>-64501505.739999995</v>
      </c>
      <c r="P66" s="661"/>
      <c r="S66" s="266"/>
      <c r="T66" s="266"/>
    </row>
    <row r="67" spans="1:20" ht="15.75" thickBot="1" x14ac:dyDescent="0.3">
      <c r="A67" s="532"/>
      <c r="B67" s="528" t="s">
        <v>145</v>
      </c>
      <c r="C67" s="526"/>
      <c r="D67" s="526"/>
      <c r="E67" s="527"/>
      <c r="F67" s="438"/>
      <c r="G67" s="438"/>
      <c r="H67" s="658">
        <v>75367863.969999984</v>
      </c>
      <c r="I67" s="658"/>
      <c r="J67" s="437"/>
      <c r="K67" s="443"/>
      <c r="L67" s="658">
        <v>2675231.7199999997</v>
      </c>
      <c r="M67" s="658"/>
      <c r="N67" s="436"/>
      <c r="O67" s="662">
        <f>L67-H67</f>
        <v>-72692632.249999985</v>
      </c>
      <c r="P67" s="663"/>
      <c r="S67" s="13"/>
      <c r="T67" s="14"/>
    </row>
    <row r="68" spans="1:20" ht="15.75" thickBot="1" x14ac:dyDescent="0.3">
      <c r="A68" s="423"/>
      <c r="B68" s="424" t="s">
        <v>137</v>
      </c>
      <c r="C68" s="424"/>
      <c r="D68" s="424"/>
      <c r="E68" s="439"/>
      <c r="F68" s="424"/>
      <c r="G68" s="424"/>
      <c r="H68" s="673">
        <f>SUM(H64:I67)</f>
        <v>278155493.15999997</v>
      </c>
      <c r="I68" s="673"/>
      <c r="J68" s="440"/>
      <c r="K68" s="674">
        <f>SUM(K64:M67)</f>
        <v>9357207.8500000015</v>
      </c>
      <c r="L68" s="675"/>
      <c r="M68" s="675"/>
      <c r="N68" s="439"/>
      <c r="O68" s="676">
        <f>SUM(O64:P67)</f>
        <v>-268798285.31</v>
      </c>
      <c r="P68" s="680"/>
      <c r="S68" s="12"/>
      <c r="T68" s="12"/>
    </row>
    <row r="69" spans="1:20" ht="6" customHeight="1" x14ac:dyDescent="0.25">
      <c r="A69" s="462"/>
      <c r="B69" s="472"/>
      <c r="C69" s="472"/>
      <c r="D69" s="472"/>
      <c r="E69" s="481"/>
      <c r="F69" s="472"/>
      <c r="G69" s="472"/>
      <c r="H69" s="478"/>
      <c r="I69" s="478"/>
      <c r="J69" s="479"/>
      <c r="K69" s="480"/>
      <c r="L69" s="474"/>
      <c r="M69" s="474"/>
      <c r="N69" s="481"/>
      <c r="O69" s="475">
        <f>L69-H69</f>
        <v>0</v>
      </c>
      <c r="P69" s="476"/>
      <c r="S69" s="49"/>
      <c r="T69" s="49"/>
    </row>
    <row r="70" spans="1:20" ht="15.75" thickBot="1" x14ac:dyDescent="0.3">
      <c r="A70" s="467"/>
      <c r="B70" s="461" t="s">
        <v>50</v>
      </c>
      <c r="C70" s="461"/>
      <c r="D70" s="461"/>
      <c r="E70" s="468"/>
      <c r="F70" s="469"/>
      <c r="G70" s="469"/>
      <c r="H70" s="655" t="s">
        <v>52</v>
      </c>
      <c r="I70" s="655"/>
      <c r="J70" s="470"/>
      <c r="K70" s="471"/>
      <c r="L70" s="656" t="s">
        <v>51</v>
      </c>
      <c r="M70" s="656"/>
      <c r="N70" s="477"/>
      <c r="O70" s="656" t="s">
        <v>49</v>
      </c>
      <c r="P70" s="657"/>
      <c r="S70" s="49"/>
      <c r="T70" s="49"/>
    </row>
    <row r="71" spans="1:20" ht="15.75" thickBot="1" x14ac:dyDescent="0.3">
      <c r="A71" s="532"/>
      <c r="B71" s="528" t="s">
        <v>148</v>
      </c>
      <c r="C71" s="526"/>
      <c r="D71" s="526"/>
      <c r="E71" s="527"/>
      <c r="F71" s="438"/>
      <c r="G71" s="438"/>
      <c r="H71" s="658">
        <v>68950386.850000009</v>
      </c>
      <c r="I71" s="658"/>
      <c r="J71" s="437"/>
      <c r="K71" s="443"/>
      <c r="L71" s="679">
        <v>2335170.5299999993</v>
      </c>
      <c r="M71" s="679"/>
      <c r="N71" s="436"/>
      <c r="O71" s="678">
        <f>L71-H71</f>
        <v>-66615216.320000008</v>
      </c>
      <c r="P71" s="663"/>
      <c r="S71" s="49"/>
      <c r="T71" s="49"/>
    </row>
    <row r="72" spans="1:20" ht="15.75" thickBot="1" x14ac:dyDescent="0.3">
      <c r="A72" s="532"/>
      <c r="B72" s="528" t="s">
        <v>150</v>
      </c>
      <c r="C72" s="526"/>
      <c r="D72" s="526"/>
      <c r="E72" s="527"/>
      <c r="F72" s="438"/>
      <c r="G72" s="438"/>
      <c r="H72" s="658">
        <v>75828211.109999985</v>
      </c>
      <c r="I72" s="658"/>
      <c r="J72" s="437"/>
      <c r="K72" s="443"/>
      <c r="L72" s="658">
        <v>2381724.85</v>
      </c>
      <c r="M72" s="658"/>
      <c r="N72" s="436"/>
      <c r="O72" s="678">
        <f>L72-H72</f>
        <v>-73446486.25999999</v>
      </c>
      <c r="P72" s="663"/>
      <c r="S72" s="49"/>
      <c r="T72" s="49"/>
    </row>
    <row r="73" spans="1:20" ht="15.75" thickBot="1" x14ac:dyDescent="0.3">
      <c r="A73" s="532"/>
      <c r="B73" s="528" t="s">
        <v>152</v>
      </c>
      <c r="C73" s="526"/>
      <c r="D73" s="526"/>
      <c r="E73" s="527"/>
      <c r="F73" s="438"/>
      <c r="G73" s="438"/>
      <c r="H73" s="658">
        <v>63113020.210000001</v>
      </c>
      <c r="I73" s="658"/>
      <c r="J73" s="437"/>
      <c r="K73" s="443"/>
      <c r="L73" s="658">
        <v>2605187.0499999998</v>
      </c>
      <c r="M73" s="658"/>
      <c r="N73" s="436"/>
      <c r="O73" s="678">
        <f>L73-H73</f>
        <v>-60507833.160000004</v>
      </c>
      <c r="P73" s="663"/>
      <c r="S73" s="266"/>
      <c r="T73" s="266"/>
    </row>
    <row r="74" spans="1:20" ht="15.75" thickBot="1" x14ac:dyDescent="0.3">
      <c r="A74" s="531"/>
      <c r="B74" s="525" t="s">
        <v>160</v>
      </c>
      <c r="C74" s="529"/>
      <c r="D74" s="529"/>
      <c r="E74" s="530"/>
      <c r="F74" s="11"/>
      <c r="G74" s="11"/>
      <c r="H74" s="659">
        <v>82206782.939999998</v>
      </c>
      <c r="I74" s="659"/>
      <c r="J74" s="434"/>
      <c r="K74" s="49"/>
      <c r="L74" s="659">
        <v>2650456.56</v>
      </c>
      <c r="M74" s="659"/>
      <c r="N74" s="32"/>
      <c r="O74" s="660">
        <f>L74-H74</f>
        <v>-79556326.379999995</v>
      </c>
      <c r="P74" s="661"/>
      <c r="S74" s="13"/>
      <c r="T74" s="14"/>
    </row>
    <row r="75" spans="1:20" ht="15.75" thickBot="1" x14ac:dyDescent="0.3">
      <c r="A75" s="423"/>
      <c r="B75" s="424" t="s">
        <v>146</v>
      </c>
      <c r="C75" s="424"/>
      <c r="D75" s="424"/>
      <c r="E75" s="439"/>
      <c r="F75" s="424"/>
      <c r="G75" s="424"/>
      <c r="H75" s="673">
        <f>SUM(H71:I74)</f>
        <v>290098401.11000001</v>
      </c>
      <c r="I75" s="673"/>
      <c r="J75" s="440"/>
      <c r="K75" s="674">
        <f>SUM(K71:M74)</f>
        <v>9972538.9899999984</v>
      </c>
      <c r="L75" s="675"/>
      <c r="M75" s="675"/>
      <c r="N75" s="442"/>
      <c r="O75" s="676">
        <f>SUM(O71:P74)</f>
        <v>-280125862.12</v>
      </c>
      <c r="P75" s="677"/>
      <c r="S75" s="12"/>
      <c r="T75" s="12"/>
    </row>
    <row r="76" spans="1:20" ht="6" customHeight="1" x14ac:dyDescent="0.25">
      <c r="A76" s="462"/>
      <c r="B76" s="472"/>
      <c r="C76" s="472"/>
      <c r="D76" s="472"/>
      <c r="E76" s="481"/>
      <c r="F76" s="472"/>
      <c r="G76" s="472"/>
      <c r="H76" s="478"/>
      <c r="I76" s="478"/>
      <c r="J76" s="479"/>
      <c r="K76" s="480"/>
      <c r="L76" s="474"/>
      <c r="M76" s="474"/>
      <c r="N76" s="481"/>
      <c r="O76" s="475"/>
      <c r="P76" s="482"/>
      <c r="S76" s="49"/>
      <c r="T76" s="49"/>
    </row>
    <row r="77" spans="1:20" ht="15.75" thickBot="1" x14ac:dyDescent="0.3">
      <c r="A77" s="467"/>
      <c r="B77" s="461" t="s">
        <v>50</v>
      </c>
      <c r="C77" s="461"/>
      <c r="D77" s="461"/>
      <c r="E77" s="468"/>
      <c r="F77" s="469"/>
      <c r="G77" s="469"/>
      <c r="H77" s="655" t="s">
        <v>52</v>
      </c>
      <c r="I77" s="655"/>
      <c r="J77" s="470"/>
      <c r="K77" s="461"/>
      <c r="L77" s="656" t="s">
        <v>51</v>
      </c>
      <c r="M77" s="656"/>
      <c r="N77" s="477"/>
      <c r="O77" s="656" t="s">
        <v>49</v>
      </c>
      <c r="P77" s="657"/>
      <c r="S77" s="49"/>
      <c r="T77" s="49"/>
    </row>
    <row r="78" spans="1:20" ht="15.75" thickBot="1" x14ac:dyDescent="0.3">
      <c r="A78" s="532"/>
      <c r="B78" s="528" t="s">
        <v>162</v>
      </c>
      <c r="C78" s="526"/>
      <c r="D78" s="526"/>
      <c r="E78" s="527"/>
      <c r="F78" s="438"/>
      <c r="G78" s="438"/>
      <c r="H78" s="658">
        <v>75586096.519999996</v>
      </c>
      <c r="I78" s="658"/>
      <c r="J78" s="437"/>
      <c r="K78" s="443"/>
      <c r="L78" s="679">
        <v>2402227.5699999998</v>
      </c>
      <c r="M78" s="679"/>
      <c r="N78" s="436"/>
      <c r="O78" s="678">
        <f>L78-H78</f>
        <v>-73183868.950000003</v>
      </c>
      <c r="P78" s="663"/>
      <c r="S78" s="49"/>
      <c r="T78" s="49"/>
    </row>
    <row r="79" spans="1:20" ht="15.75" thickBot="1" x14ac:dyDescent="0.3">
      <c r="A79" s="532"/>
      <c r="B79" s="528" t="s">
        <v>166</v>
      </c>
      <c r="C79" s="526"/>
      <c r="D79" s="526"/>
      <c r="E79" s="527"/>
      <c r="F79" s="438"/>
      <c r="G79" s="438"/>
      <c r="H79" s="658">
        <v>77411717.409999996</v>
      </c>
      <c r="I79" s="658"/>
      <c r="J79" s="437"/>
      <c r="K79" s="443"/>
      <c r="L79" s="658">
        <v>2393374.29</v>
      </c>
      <c r="M79" s="658"/>
      <c r="N79" s="436"/>
      <c r="O79" s="678">
        <f>L79-H79</f>
        <v>-75018343.11999999</v>
      </c>
      <c r="P79" s="663"/>
      <c r="S79" s="49"/>
      <c r="T79" s="49"/>
    </row>
    <row r="80" spans="1:20" ht="15.75" thickBot="1" x14ac:dyDescent="0.3">
      <c r="A80" s="532"/>
      <c r="B80" s="528" t="s">
        <v>168</v>
      </c>
      <c r="C80" s="526"/>
      <c r="D80" s="526"/>
      <c r="E80" s="527"/>
      <c r="F80" s="438"/>
      <c r="G80" s="438"/>
      <c r="H80" s="658">
        <v>75284034.409999996</v>
      </c>
      <c r="I80" s="658"/>
      <c r="J80" s="437"/>
      <c r="K80" s="443"/>
      <c r="L80" s="658">
        <v>2654797.54</v>
      </c>
      <c r="M80" s="658"/>
      <c r="N80" s="436"/>
      <c r="O80" s="678">
        <f>L80-H80</f>
        <v>-72629236.86999999</v>
      </c>
      <c r="P80" s="663"/>
      <c r="S80" s="266"/>
      <c r="T80" s="266"/>
    </row>
    <row r="81" spans="1:20" ht="15.75" thickBot="1" x14ac:dyDescent="0.3">
      <c r="A81" s="531"/>
      <c r="B81" s="525" t="s">
        <v>171</v>
      </c>
      <c r="C81" s="529"/>
      <c r="D81" s="529"/>
      <c r="E81" s="530"/>
      <c r="F81" s="11"/>
      <c r="G81" s="11"/>
      <c r="H81" s="659">
        <v>82079147.370000005</v>
      </c>
      <c r="I81" s="659"/>
      <c r="J81" s="434"/>
      <c r="K81" s="49"/>
      <c r="L81" s="659">
        <v>2473121.02</v>
      </c>
      <c r="M81" s="659"/>
      <c r="N81" s="32"/>
      <c r="O81" s="660">
        <f>L81-H81</f>
        <v>-79606026.350000009</v>
      </c>
      <c r="P81" s="661"/>
      <c r="S81" s="13"/>
      <c r="T81" s="14"/>
    </row>
    <row r="82" spans="1:20" ht="15.75" thickBot="1" x14ac:dyDescent="0.3">
      <c r="A82" s="423"/>
      <c r="B82" s="424" t="s">
        <v>163</v>
      </c>
      <c r="C82" s="424"/>
      <c r="D82" s="424"/>
      <c r="E82" s="439"/>
      <c r="F82" s="424"/>
      <c r="G82" s="424"/>
      <c r="H82" s="673">
        <f>SUM(H78:I81)</f>
        <v>310360995.71000004</v>
      </c>
      <c r="I82" s="673"/>
      <c r="J82" s="440"/>
      <c r="K82" s="674">
        <f>SUM(K78:M81)</f>
        <v>9923520.4199999999</v>
      </c>
      <c r="L82" s="675"/>
      <c r="M82" s="675"/>
      <c r="N82" s="442"/>
      <c r="O82" s="676">
        <f>SUM(O78:P81)</f>
        <v>-300437475.29000002</v>
      </c>
      <c r="P82" s="677"/>
      <c r="S82" s="12"/>
      <c r="T82" s="12"/>
    </row>
    <row r="83" spans="1:20" ht="6" customHeight="1" x14ac:dyDescent="0.25">
      <c r="A83" s="462"/>
      <c r="B83" s="472"/>
      <c r="C83" s="472"/>
      <c r="D83" s="472"/>
      <c r="E83" s="481"/>
      <c r="F83" s="472"/>
      <c r="G83" s="472"/>
      <c r="H83" s="478"/>
      <c r="I83" s="478"/>
      <c r="J83" s="479"/>
      <c r="K83" s="480"/>
      <c r="L83" s="474"/>
      <c r="M83" s="474"/>
      <c r="N83" s="481"/>
      <c r="O83" s="475"/>
      <c r="P83" s="482"/>
      <c r="S83" s="12"/>
      <c r="T83" s="12"/>
    </row>
    <row r="84" spans="1:20" ht="15.75" thickBot="1" x14ac:dyDescent="0.3">
      <c r="A84" s="467"/>
      <c r="B84" s="461" t="s">
        <v>50</v>
      </c>
      <c r="C84" s="461"/>
      <c r="D84" s="461"/>
      <c r="E84" s="468"/>
      <c r="F84" s="469"/>
      <c r="G84" s="469"/>
      <c r="H84" s="655" t="s">
        <v>52</v>
      </c>
      <c r="I84" s="655"/>
      <c r="J84" s="470"/>
      <c r="K84" s="461"/>
      <c r="L84" s="656" t="s">
        <v>51</v>
      </c>
      <c r="M84" s="656"/>
      <c r="N84" s="477"/>
      <c r="O84" s="656" t="s">
        <v>49</v>
      </c>
      <c r="P84" s="657"/>
      <c r="S84" s="12"/>
      <c r="T84" s="12"/>
    </row>
    <row r="85" spans="1:20" ht="15.75" thickBot="1" x14ac:dyDescent="0.3">
      <c r="A85" s="532"/>
      <c r="B85" s="528" t="s">
        <v>177</v>
      </c>
      <c r="C85" s="526"/>
      <c r="D85" s="526"/>
      <c r="E85" s="527"/>
      <c r="F85" s="438"/>
      <c r="G85" s="438"/>
      <c r="H85" s="658">
        <v>78090402.140000001</v>
      </c>
      <c r="I85" s="658"/>
      <c r="J85" s="437"/>
      <c r="K85" s="443"/>
      <c r="L85" s="679">
        <v>2419087.37</v>
      </c>
      <c r="M85" s="679"/>
      <c r="N85" s="436"/>
      <c r="O85" s="678">
        <f>L85-H85</f>
        <v>-75671314.769999996</v>
      </c>
      <c r="P85" s="663"/>
      <c r="S85" s="12"/>
      <c r="T85" s="12"/>
    </row>
    <row r="86" spans="1:20" ht="15.75" thickBot="1" x14ac:dyDescent="0.3">
      <c r="A86" s="532"/>
      <c r="B86" s="528" t="s">
        <v>232</v>
      </c>
      <c r="C86" s="526"/>
      <c r="D86" s="526"/>
      <c r="E86" s="527"/>
      <c r="F86" s="438"/>
      <c r="G86" s="438"/>
      <c r="H86" s="658">
        <v>79664627.150000006</v>
      </c>
      <c r="I86" s="658"/>
      <c r="J86" s="437"/>
      <c r="K86" s="443"/>
      <c r="L86" s="658">
        <v>2456751.4500000002</v>
      </c>
      <c r="M86" s="658"/>
      <c r="N86" s="436"/>
      <c r="O86" s="678">
        <f>L86-H86</f>
        <v>-77207875.700000003</v>
      </c>
      <c r="P86" s="663"/>
      <c r="S86" s="12"/>
      <c r="T86" s="12"/>
    </row>
    <row r="87" spans="1:20" ht="15.75" thickBot="1" x14ac:dyDescent="0.3">
      <c r="A87" s="532"/>
      <c r="B87" s="528" t="s">
        <v>233</v>
      </c>
      <c r="C87" s="526"/>
      <c r="D87" s="526"/>
      <c r="E87" s="527"/>
      <c r="F87" s="438"/>
      <c r="G87" s="438"/>
      <c r="H87" s="658">
        <v>76114762.189999998</v>
      </c>
      <c r="I87" s="658"/>
      <c r="J87" s="437"/>
      <c r="K87" s="443"/>
      <c r="L87" s="658">
        <v>2494321.06</v>
      </c>
      <c r="M87" s="658"/>
      <c r="N87" s="436"/>
      <c r="O87" s="678">
        <f>L87-H87</f>
        <v>-73620441.129999995</v>
      </c>
      <c r="P87" s="663"/>
      <c r="S87" s="12"/>
      <c r="T87" s="12"/>
    </row>
    <row r="88" spans="1:20" ht="15.75" thickBot="1" x14ac:dyDescent="0.3">
      <c r="A88" s="531"/>
      <c r="B88" s="525" t="s">
        <v>234</v>
      </c>
      <c r="C88" s="529"/>
      <c r="D88" s="529"/>
      <c r="E88" s="530"/>
      <c r="F88" s="11"/>
      <c r="G88" s="11"/>
      <c r="H88" s="659">
        <v>84389299</v>
      </c>
      <c r="I88" s="659"/>
      <c r="J88" s="434"/>
      <c r="K88" s="49"/>
      <c r="L88" s="659">
        <v>2392508.84</v>
      </c>
      <c r="M88" s="659"/>
      <c r="N88" s="32"/>
      <c r="O88" s="660">
        <f>L88-H88</f>
        <v>-81996790.159999996</v>
      </c>
      <c r="P88" s="661"/>
      <c r="S88" s="12"/>
      <c r="T88" s="12"/>
    </row>
    <row r="89" spans="1:20" ht="15.75" thickBot="1" x14ac:dyDescent="0.3">
      <c r="A89" s="423"/>
      <c r="B89" s="424" t="s">
        <v>176</v>
      </c>
      <c r="C89" s="424"/>
      <c r="D89" s="424"/>
      <c r="E89" s="439"/>
      <c r="F89" s="424"/>
      <c r="G89" s="424"/>
      <c r="H89" s="673">
        <f>SUM(H85:I88)</f>
        <v>318259090.48000002</v>
      </c>
      <c r="I89" s="673"/>
      <c r="J89" s="440"/>
      <c r="K89" s="674">
        <f>SUM(K85:M88)</f>
        <v>9762668.7200000007</v>
      </c>
      <c r="L89" s="675"/>
      <c r="M89" s="675"/>
      <c r="N89" s="442"/>
      <c r="O89" s="676">
        <f>SUM(O85:P88)</f>
        <v>-308496421.75999999</v>
      </c>
      <c r="P89" s="677"/>
      <c r="S89" s="12"/>
      <c r="T89" s="12"/>
    </row>
    <row r="90" spans="1:20" ht="6" customHeight="1" x14ac:dyDescent="0.25">
      <c r="A90" s="462"/>
      <c r="B90" s="472"/>
      <c r="C90" s="472"/>
      <c r="D90" s="472"/>
      <c r="E90" s="481"/>
      <c r="F90" s="472"/>
      <c r="G90" s="472"/>
      <c r="H90" s="478"/>
      <c r="I90" s="478"/>
      <c r="J90" s="479"/>
      <c r="K90" s="480"/>
      <c r="L90" s="474"/>
      <c r="M90" s="474"/>
      <c r="N90" s="483"/>
      <c r="O90" s="475"/>
      <c r="P90" s="476"/>
      <c r="S90" s="49"/>
      <c r="T90" s="49"/>
    </row>
    <row r="91" spans="1:20" ht="15.75" thickBot="1" x14ac:dyDescent="0.3">
      <c r="A91" s="467"/>
      <c r="B91" s="461" t="s">
        <v>50</v>
      </c>
      <c r="C91" s="461"/>
      <c r="D91" s="461"/>
      <c r="E91" s="468"/>
      <c r="F91" s="469"/>
      <c r="G91" s="469"/>
      <c r="H91" s="655" t="s">
        <v>52</v>
      </c>
      <c r="I91" s="655"/>
      <c r="J91" s="470"/>
      <c r="K91" s="461"/>
      <c r="L91" s="656" t="s">
        <v>51</v>
      </c>
      <c r="M91" s="656"/>
      <c r="N91" s="477"/>
      <c r="O91" s="656" t="s">
        <v>49</v>
      </c>
      <c r="P91" s="657"/>
      <c r="S91" s="49"/>
      <c r="T91" s="49"/>
    </row>
    <row r="92" spans="1:20" ht="15.75" thickBot="1" x14ac:dyDescent="0.3">
      <c r="A92" s="532"/>
      <c r="B92" s="528" t="s">
        <v>235</v>
      </c>
      <c r="C92" s="526"/>
      <c r="D92" s="526"/>
      <c r="E92" s="527"/>
      <c r="F92" s="438"/>
      <c r="G92" s="438"/>
      <c r="H92" s="658">
        <v>74989335.340000004</v>
      </c>
      <c r="I92" s="658"/>
      <c r="J92" s="437"/>
      <c r="K92" s="443"/>
      <c r="L92" s="679">
        <v>1954712.31</v>
      </c>
      <c r="M92" s="679"/>
      <c r="N92" s="436"/>
      <c r="O92" s="678">
        <f>L92-H92</f>
        <v>-73034623.030000001</v>
      </c>
      <c r="P92" s="663"/>
      <c r="S92" s="49"/>
      <c r="T92" s="49"/>
    </row>
    <row r="93" spans="1:20" ht="15.75" thickBot="1" x14ac:dyDescent="0.3">
      <c r="A93" s="532"/>
      <c r="B93" s="528" t="s">
        <v>236</v>
      </c>
      <c r="C93" s="526"/>
      <c r="D93" s="526"/>
      <c r="E93" s="527"/>
      <c r="F93" s="438"/>
      <c r="G93" s="438"/>
      <c r="H93" s="658">
        <v>83379898.819999993</v>
      </c>
      <c r="I93" s="658"/>
      <c r="J93" s="437"/>
      <c r="K93" s="443"/>
      <c r="L93" s="658">
        <v>2371960.79</v>
      </c>
      <c r="M93" s="658"/>
      <c r="N93" s="436"/>
      <c r="O93" s="678">
        <f>L93-H93</f>
        <v>-81007938.029999986</v>
      </c>
      <c r="P93" s="663"/>
      <c r="S93" s="49"/>
      <c r="T93" s="49"/>
    </row>
    <row r="94" spans="1:20" ht="15.75" thickBot="1" x14ac:dyDescent="0.3">
      <c r="A94" s="532"/>
      <c r="B94" s="528" t="s">
        <v>246</v>
      </c>
      <c r="C94" s="526"/>
      <c r="D94" s="526"/>
      <c r="E94" s="527"/>
      <c r="F94" s="438"/>
      <c r="G94" s="438"/>
      <c r="H94" s="658">
        <v>79613835.720952407</v>
      </c>
      <c r="I94" s="658"/>
      <c r="J94" s="437"/>
      <c r="K94" s="443"/>
      <c r="L94" s="658">
        <v>2385893.4261904764</v>
      </c>
      <c r="M94" s="658"/>
      <c r="N94" s="436"/>
      <c r="O94" s="678">
        <f>L94-H94</f>
        <v>-77227942.294761926</v>
      </c>
      <c r="P94" s="663"/>
      <c r="S94" s="266"/>
      <c r="T94" s="266"/>
    </row>
    <row r="95" spans="1:20" ht="15.75" thickBot="1" x14ac:dyDescent="0.3">
      <c r="A95" s="30"/>
      <c r="B95" s="50"/>
      <c r="C95" s="11"/>
      <c r="D95" s="11"/>
      <c r="E95" s="32"/>
      <c r="F95" s="11"/>
      <c r="G95" s="11"/>
      <c r="H95" s="659"/>
      <c r="I95" s="659"/>
      <c r="J95" s="434"/>
      <c r="K95" s="49"/>
      <c r="L95" s="659"/>
      <c r="M95" s="659"/>
      <c r="N95" s="32"/>
      <c r="O95" s="660"/>
      <c r="P95" s="661"/>
    </row>
    <row r="96" spans="1:20" ht="15.75" thickBot="1" x14ac:dyDescent="0.3">
      <c r="A96" s="423"/>
      <c r="B96" s="424" t="s">
        <v>265</v>
      </c>
      <c r="C96" s="424"/>
      <c r="D96" s="424"/>
      <c r="E96" s="439"/>
      <c r="F96" s="424"/>
      <c r="G96" s="424"/>
      <c r="H96" s="673">
        <f>SUM(H92:I95)</f>
        <v>237983069.88095242</v>
      </c>
      <c r="I96" s="673"/>
      <c r="J96" s="440"/>
      <c r="K96" s="674">
        <f>SUM(K92:M95)</f>
        <v>6712566.5261904765</v>
      </c>
      <c r="L96" s="675"/>
      <c r="M96" s="675"/>
      <c r="N96" s="442"/>
      <c r="O96" s="676">
        <f>SUM(O92:P95)</f>
        <v>-231270503.35476193</v>
      </c>
      <c r="P96" s="677"/>
    </row>
    <row r="97" spans="1:16" hidden="1" x14ac:dyDescent="0.25">
      <c r="A97" s="30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32"/>
    </row>
    <row r="98" spans="1:16" ht="6" customHeight="1" x14ac:dyDescent="0.25">
      <c r="A98" s="30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32"/>
    </row>
    <row r="99" spans="1:16" ht="12.75" customHeight="1" x14ac:dyDescent="0.25">
      <c r="A99" s="30"/>
      <c r="B99" s="26" t="s">
        <v>41</v>
      </c>
      <c r="C99" s="26"/>
      <c r="D99" s="26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31"/>
    </row>
    <row r="100" spans="1:16" ht="12.75" customHeight="1" x14ac:dyDescent="0.25">
      <c r="A100" s="30"/>
      <c r="B100" s="26" t="s">
        <v>42</v>
      </c>
      <c r="C100" s="26"/>
      <c r="D100" s="26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31"/>
    </row>
    <row r="101" spans="1:16" ht="12.75" customHeight="1" x14ac:dyDescent="0.25">
      <c r="A101" s="30"/>
      <c r="B101" s="384" t="s">
        <v>269</v>
      </c>
      <c r="C101" s="26"/>
      <c r="D101" s="26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31"/>
    </row>
    <row r="102" spans="1:16" ht="6" customHeight="1" thickBot="1" x14ac:dyDescent="0.3">
      <c r="A102" s="46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8"/>
    </row>
    <row r="104" spans="1:16" ht="15.75" thickBot="1" x14ac:dyDescent="0.3"/>
    <row r="105" spans="1:16" ht="15.75" customHeight="1" x14ac:dyDescent="0.25">
      <c r="A105" s="664" t="s">
        <v>129</v>
      </c>
      <c r="B105" s="665"/>
      <c r="C105" s="665"/>
      <c r="D105" s="665"/>
      <c r="E105" s="665"/>
      <c r="F105" s="665"/>
      <c r="G105" s="665"/>
      <c r="H105" s="665"/>
      <c r="I105" s="665"/>
      <c r="J105" s="665"/>
      <c r="K105" s="665"/>
      <c r="L105" s="665"/>
      <c r="M105" s="665"/>
      <c r="N105" s="665"/>
      <c r="O105" s="665"/>
      <c r="P105" s="666"/>
    </row>
    <row r="106" spans="1:16" ht="15.75" customHeight="1" x14ac:dyDescent="0.25">
      <c r="A106" s="667"/>
      <c r="B106" s="668"/>
      <c r="C106" s="668"/>
      <c r="D106" s="668"/>
      <c r="E106" s="668"/>
      <c r="F106" s="668"/>
      <c r="G106" s="668"/>
      <c r="H106" s="668"/>
      <c r="I106" s="668"/>
      <c r="J106" s="668"/>
      <c r="K106" s="668"/>
      <c r="L106" s="668"/>
      <c r="M106" s="668"/>
      <c r="N106" s="668"/>
      <c r="O106" s="668"/>
      <c r="P106" s="669"/>
    </row>
    <row r="107" spans="1:16" x14ac:dyDescent="0.25">
      <c r="A107" s="667"/>
      <c r="B107" s="668"/>
      <c r="C107" s="668"/>
      <c r="D107" s="668"/>
      <c r="E107" s="668"/>
      <c r="F107" s="668"/>
      <c r="G107" s="668"/>
      <c r="H107" s="668"/>
      <c r="I107" s="668"/>
      <c r="J107" s="668"/>
      <c r="K107" s="668"/>
      <c r="L107" s="668"/>
      <c r="M107" s="668"/>
      <c r="N107" s="668"/>
      <c r="O107" s="668"/>
      <c r="P107" s="669"/>
    </row>
    <row r="108" spans="1:16" x14ac:dyDescent="0.25">
      <c r="A108" s="667"/>
      <c r="B108" s="668"/>
      <c r="C108" s="668"/>
      <c r="D108" s="668"/>
      <c r="E108" s="668"/>
      <c r="F108" s="668"/>
      <c r="G108" s="668"/>
      <c r="H108" s="668"/>
      <c r="I108" s="668"/>
      <c r="J108" s="668"/>
      <c r="K108" s="668"/>
      <c r="L108" s="668"/>
      <c r="M108" s="668"/>
      <c r="N108" s="668"/>
      <c r="O108" s="668"/>
      <c r="P108" s="669"/>
    </row>
    <row r="109" spans="1:16" ht="15.75" customHeight="1" thickBot="1" x14ac:dyDescent="0.3">
      <c r="A109" s="670"/>
      <c r="B109" s="671"/>
      <c r="C109" s="671"/>
      <c r="D109" s="671"/>
      <c r="E109" s="671"/>
      <c r="F109" s="671"/>
      <c r="G109" s="671"/>
      <c r="H109" s="671"/>
      <c r="I109" s="671"/>
      <c r="J109" s="671"/>
      <c r="K109" s="671"/>
      <c r="L109" s="671"/>
      <c r="M109" s="671"/>
      <c r="N109" s="671"/>
      <c r="O109" s="671"/>
      <c r="P109" s="672"/>
    </row>
    <row r="110" spans="1:16" x14ac:dyDescent="0.25">
      <c r="A110" s="30"/>
      <c r="P110" s="33"/>
    </row>
    <row r="111" spans="1:16" ht="15.75" thickBot="1" x14ac:dyDescent="0.3">
      <c r="A111" s="30"/>
      <c r="B111" s="12" t="s">
        <v>86</v>
      </c>
      <c r="C111" s="12"/>
      <c r="P111" s="33"/>
    </row>
    <row r="112" spans="1:16" ht="16.5" thickTop="1" thickBot="1" x14ac:dyDescent="0.3">
      <c r="A112" s="410"/>
      <c r="B112" s="415" t="s">
        <v>94</v>
      </c>
      <c r="C112" s="411"/>
      <c r="D112" s="412"/>
      <c r="E112" s="412"/>
      <c r="F112" s="412"/>
      <c r="G112" s="412"/>
      <c r="H112" s="412"/>
      <c r="I112" s="413"/>
      <c r="J112" s="413"/>
      <c r="K112" s="413"/>
      <c r="L112" s="413"/>
      <c r="M112" s="413"/>
      <c r="N112" s="413"/>
      <c r="O112" s="413"/>
      <c r="P112" s="414"/>
    </row>
    <row r="113" spans="1:16" ht="16.5" thickTop="1" thickBot="1" x14ac:dyDescent="0.3">
      <c r="A113" s="484"/>
      <c r="B113" s="485" t="s">
        <v>7</v>
      </c>
      <c r="C113" s="485"/>
      <c r="D113" s="464"/>
      <c r="E113" s="486"/>
      <c r="F113" s="486"/>
      <c r="G113" s="487"/>
      <c r="H113" s="706" t="s">
        <v>266</v>
      </c>
      <c r="I113" s="706"/>
      <c r="J113" s="488"/>
      <c r="K113" s="489"/>
      <c r="L113" s="706" t="s">
        <v>267</v>
      </c>
      <c r="M113" s="706"/>
      <c r="N113" s="485"/>
      <c r="O113" s="683" t="s">
        <v>268</v>
      </c>
      <c r="P113" s="684"/>
    </row>
    <row r="114" spans="1:16" ht="15.75" thickBot="1" x14ac:dyDescent="0.3">
      <c r="A114" s="507"/>
      <c r="B114" s="508" t="s">
        <v>15</v>
      </c>
      <c r="C114" s="509"/>
      <c r="D114" s="509"/>
      <c r="E114" s="509"/>
      <c r="F114" s="509"/>
      <c r="G114" s="510"/>
      <c r="H114" s="687">
        <f>'Tri-Year Comparison'!V7</f>
        <v>19103</v>
      </c>
      <c r="I114" s="687"/>
      <c r="J114" s="427"/>
      <c r="K114" s="431"/>
      <c r="L114" s="687">
        <f>'Tri-Year Comparison'!W7</f>
        <v>20320</v>
      </c>
      <c r="M114" s="692"/>
      <c r="N114" s="431"/>
      <c r="O114" s="687">
        <f>'Tri-Year Comparison'!X7</f>
        <v>22131</v>
      </c>
      <c r="P114" s="688"/>
    </row>
    <row r="115" spans="1:16" ht="15.75" thickBot="1" x14ac:dyDescent="0.3">
      <c r="A115" s="507"/>
      <c r="B115" s="508" t="s">
        <v>17</v>
      </c>
      <c r="C115" s="509"/>
      <c r="D115" s="509"/>
      <c r="E115" s="509"/>
      <c r="F115" s="509"/>
      <c r="G115" s="510"/>
      <c r="H115" s="687">
        <f>'Tri-Year Comparison'!V9</f>
        <v>6618</v>
      </c>
      <c r="I115" s="687"/>
      <c r="J115" s="432"/>
      <c r="K115" s="431"/>
      <c r="L115" s="687">
        <f>'Tri-Year Comparison'!W9</f>
        <v>6110</v>
      </c>
      <c r="M115" s="692"/>
      <c r="N115" s="431"/>
      <c r="O115" s="687">
        <f>'Tri-Year Comparison'!X9</f>
        <v>6764</v>
      </c>
      <c r="P115" s="688"/>
    </row>
    <row r="116" spans="1:16" ht="15.75" thickBot="1" x14ac:dyDescent="0.3">
      <c r="A116" s="507"/>
      <c r="B116" s="508" t="s">
        <v>16</v>
      </c>
      <c r="C116" s="509"/>
      <c r="D116" s="509"/>
      <c r="E116" s="509"/>
      <c r="F116" s="509"/>
      <c r="G116" s="510"/>
      <c r="H116" s="687">
        <f>'Tri-Year Comparison'!V8</f>
        <v>2122</v>
      </c>
      <c r="I116" s="687"/>
      <c r="J116" s="427"/>
      <c r="K116" s="431"/>
      <c r="L116" s="685">
        <f>'Tri-Year Comparison'!W8</f>
        <v>2377</v>
      </c>
      <c r="M116" s="692"/>
      <c r="N116" s="431"/>
      <c r="O116" s="685">
        <f>'Tri-Year Comparison'!X8</f>
        <v>2694</v>
      </c>
      <c r="P116" s="688"/>
    </row>
    <row r="117" spans="1:16" ht="15.75" thickBot="1" x14ac:dyDescent="0.3">
      <c r="A117" s="507"/>
      <c r="B117" s="508" t="s">
        <v>25</v>
      </c>
      <c r="C117" s="509"/>
      <c r="D117" s="509"/>
      <c r="E117" s="509"/>
      <c r="F117" s="509"/>
      <c r="G117" s="510"/>
      <c r="H117" s="687">
        <f>'Tri-Year Comparison'!V17</f>
        <v>1561</v>
      </c>
      <c r="I117" s="687"/>
      <c r="J117" s="427"/>
      <c r="K117" s="431"/>
      <c r="L117" s="687">
        <f>'Tri-Year Comparison'!W17</f>
        <v>1673</v>
      </c>
      <c r="M117" s="692"/>
      <c r="N117" s="431"/>
      <c r="O117" s="687">
        <f>'Tri-Year Comparison'!X17</f>
        <v>1651</v>
      </c>
      <c r="P117" s="688"/>
    </row>
    <row r="118" spans="1:16" ht="15.75" thickBot="1" x14ac:dyDescent="0.3">
      <c r="A118" s="518"/>
      <c r="B118" s="516" t="s">
        <v>18</v>
      </c>
      <c r="C118" s="519"/>
      <c r="D118" s="519"/>
      <c r="E118" s="519"/>
      <c r="F118" s="509"/>
      <c r="G118" s="520"/>
      <c r="H118" s="755">
        <f>'Tri-Year Comparison'!V10</f>
        <v>777</v>
      </c>
      <c r="I118" s="755"/>
      <c r="J118" s="38"/>
      <c r="K118" s="45"/>
      <c r="L118" s="689">
        <f>'Tri-Year Comparison'!W10</f>
        <v>974</v>
      </c>
      <c r="M118" s="755"/>
      <c r="N118" s="45"/>
      <c r="O118" s="689">
        <f>'Tri-Year Comparison'!X10</f>
        <v>1171</v>
      </c>
      <c r="P118" s="690"/>
    </row>
    <row r="119" spans="1:16" x14ac:dyDescent="0.25">
      <c r="A119" s="34"/>
      <c r="B119" s="19"/>
      <c r="C119" s="19"/>
      <c r="D119" s="19"/>
      <c r="E119" s="19"/>
      <c r="F119" s="19"/>
      <c r="G119" s="19"/>
      <c r="H119" s="693"/>
      <c r="I119" s="693"/>
      <c r="J119" s="20"/>
      <c r="K119" s="19"/>
      <c r="L119" s="694"/>
      <c r="M119" s="694"/>
      <c r="N119" s="19"/>
      <c r="O119" s="20"/>
      <c r="P119" s="35"/>
    </row>
    <row r="120" spans="1:16" ht="15.75" thickBot="1" x14ac:dyDescent="0.3">
      <c r="A120" s="30"/>
      <c r="B120" s="12" t="s">
        <v>86</v>
      </c>
      <c r="C120" s="12"/>
      <c r="P120" s="33"/>
    </row>
    <row r="121" spans="1:16" ht="16.5" thickTop="1" thickBot="1" x14ac:dyDescent="0.3">
      <c r="A121" s="410"/>
      <c r="B121" s="415" t="s">
        <v>95</v>
      </c>
      <c r="C121" s="411"/>
      <c r="D121" s="412"/>
      <c r="E121" s="412"/>
      <c r="F121" s="412"/>
      <c r="G121" s="412"/>
      <c r="H121" s="412"/>
      <c r="I121" s="413"/>
      <c r="J121" s="413"/>
      <c r="K121" s="413"/>
      <c r="L121" s="413"/>
      <c r="M121" s="413"/>
      <c r="N121" s="413"/>
      <c r="O121" s="413"/>
      <c r="P121" s="414"/>
    </row>
    <row r="122" spans="1:16" ht="16.5" thickTop="1" thickBot="1" x14ac:dyDescent="0.3">
      <c r="A122" s="493"/>
      <c r="B122" s="490" t="s">
        <v>7</v>
      </c>
      <c r="C122" s="490"/>
      <c r="D122" s="486"/>
      <c r="E122" s="486"/>
      <c r="F122" s="486"/>
      <c r="G122" s="491"/>
      <c r="H122" s="774" t="s">
        <v>266</v>
      </c>
      <c r="I122" s="774"/>
      <c r="J122" s="492"/>
      <c r="K122" s="489"/>
      <c r="L122" s="774" t="s">
        <v>267</v>
      </c>
      <c r="M122" s="774"/>
      <c r="N122" s="490"/>
      <c r="O122" s="683" t="s">
        <v>268</v>
      </c>
      <c r="P122" s="684"/>
    </row>
    <row r="123" spans="1:16" ht="15.75" thickBot="1" x14ac:dyDescent="0.3">
      <c r="A123" s="507"/>
      <c r="B123" s="508" t="s">
        <v>15</v>
      </c>
      <c r="C123" s="509"/>
      <c r="D123" s="509"/>
      <c r="E123" s="509"/>
      <c r="F123" s="509"/>
      <c r="G123" s="510"/>
      <c r="H123" s="687">
        <f>'Tri-Year Comparison'!V37</f>
        <v>111759</v>
      </c>
      <c r="I123" s="687"/>
      <c r="J123" s="427"/>
      <c r="K123" s="431"/>
      <c r="L123" s="687">
        <f>'Tri-Year Comparison'!W37</f>
        <v>108315</v>
      </c>
      <c r="M123" s="692"/>
      <c r="N123" s="431"/>
      <c r="O123" s="687">
        <f>'Tri-Year Comparison'!X37</f>
        <v>104522</v>
      </c>
      <c r="P123" s="688"/>
    </row>
    <row r="124" spans="1:16" ht="15.75" thickBot="1" x14ac:dyDescent="0.3">
      <c r="A124" s="511"/>
      <c r="B124" s="508" t="s">
        <v>17</v>
      </c>
      <c r="C124" s="509"/>
      <c r="D124" s="509"/>
      <c r="E124" s="509"/>
      <c r="F124" s="509"/>
      <c r="G124" s="510"/>
      <c r="H124" s="687">
        <f>'Tri-Year Comparison'!V39</f>
        <v>18421</v>
      </c>
      <c r="I124" s="687"/>
      <c r="J124" s="427"/>
      <c r="K124" s="431"/>
      <c r="L124" s="687">
        <f>'Tri-Year Comparison'!W39</f>
        <v>16366</v>
      </c>
      <c r="M124" s="692"/>
      <c r="N124" s="431"/>
      <c r="O124" s="687">
        <f>'Tri-Year Comparison'!X39</f>
        <v>14714</v>
      </c>
      <c r="P124" s="688"/>
    </row>
    <row r="125" spans="1:16" ht="15.75" thickBot="1" x14ac:dyDescent="0.3">
      <c r="A125" s="507"/>
      <c r="B125" s="508" t="s">
        <v>16</v>
      </c>
      <c r="C125" s="509"/>
      <c r="D125" s="509"/>
      <c r="E125" s="509"/>
      <c r="F125" s="512"/>
      <c r="G125" s="510"/>
      <c r="H125" s="687">
        <f>'Tri-Year Comparison'!V38</f>
        <v>12833</v>
      </c>
      <c r="I125" s="687"/>
      <c r="J125" s="427"/>
      <c r="K125" s="431"/>
      <c r="L125" s="687">
        <f>'Tri-Year Comparison'!W38</f>
        <v>12278</v>
      </c>
      <c r="M125" s="692"/>
      <c r="N125" s="431"/>
      <c r="O125" s="687">
        <f>'Tri-Year Comparison'!X38</f>
        <v>11557</v>
      </c>
      <c r="P125" s="688"/>
    </row>
    <row r="126" spans="1:16" ht="15.75" thickBot="1" x14ac:dyDescent="0.3">
      <c r="A126" s="507"/>
      <c r="B126" s="508" t="s">
        <v>19</v>
      </c>
      <c r="C126" s="509"/>
      <c r="D126" s="509"/>
      <c r="E126" s="509"/>
      <c r="F126" s="509"/>
      <c r="G126" s="510"/>
      <c r="H126" s="687">
        <f>'Tri-Year Comparison'!V41</f>
        <v>5816</v>
      </c>
      <c r="I126" s="687"/>
      <c r="J126" s="427"/>
      <c r="K126" s="431"/>
      <c r="L126" s="687">
        <f>'Tri-Year Comparison'!W41</f>
        <v>5582</v>
      </c>
      <c r="M126" s="692"/>
      <c r="N126" s="431"/>
      <c r="O126" s="687">
        <f>'Tri-Year Comparison'!X41</f>
        <v>5798</v>
      </c>
      <c r="P126" s="688"/>
    </row>
    <row r="127" spans="1:16" ht="15.75" thickBot="1" x14ac:dyDescent="0.3">
      <c r="A127" s="507"/>
      <c r="B127" s="508" t="s">
        <v>25</v>
      </c>
      <c r="C127" s="509"/>
      <c r="D127" s="509"/>
      <c r="E127" s="509"/>
      <c r="F127" s="509"/>
      <c r="G127" s="510"/>
      <c r="H127" s="687">
        <f>'Tri-Year Comparison'!V47</f>
        <v>6141</v>
      </c>
      <c r="I127" s="687"/>
      <c r="J127" s="427"/>
      <c r="K127" s="431"/>
      <c r="L127" s="687">
        <f>'Tri-Year Comparison'!W47</f>
        <v>6077</v>
      </c>
      <c r="M127" s="692"/>
      <c r="N127" s="431"/>
      <c r="O127" s="687">
        <f>'Tri-Year Comparison'!X47</f>
        <v>5245</v>
      </c>
      <c r="P127" s="688"/>
    </row>
    <row r="128" spans="1:16" x14ac:dyDescent="0.25">
      <c r="A128" s="34"/>
      <c r="B128" s="19"/>
      <c r="C128" s="19"/>
      <c r="D128" s="19"/>
      <c r="E128" s="19"/>
      <c r="F128" s="19"/>
      <c r="G128" s="19"/>
      <c r="H128" s="693"/>
      <c r="I128" s="693"/>
      <c r="J128" s="20"/>
      <c r="K128" s="19"/>
      <c r="L128" s="20"/>
      <c r="M128" s="20"/>
      <c r="N128" s="19"/>
      <c r="O128" s="20"/>
      <c r="P128" s="35"/>
    </row>
    <row r="129" spans="1:16" ht="15.75" thickBot="1" x14ac:dyDescent="0.3">
      <c r="A129" s="30"/>
      <c r="B129" s="12" t="s">
        <v>87</v>
      </c>
      <c r="C129" s="12"/>
      <c r="P129" s="33"/>
    </row>
    <row r="130" spans="1:16" ht="16.5" thickTop="1" thickBot="1" x14ac:dyDescent="0.3">
      <c r="A130" s="410"/>
      <c r="B130" s="695" t="s">
        <v>100</v>
      </c>
      <c r="C130" s="695"/>
      <c r="D130" s="695"/>
      <c r="E130" s="695"/>
      <c r="F130" s="695"/>
      <c r="G130" s="695"/>
      <c r="H130" s="695"/>
      <c r="I130" s="695"/>
      <c r="J130" s="695"/>
      <c r="K130" s="695"/>
      <c r="L130" s="695"/>
      <c r="M130" s="695"/>
      <c r="N130" s="695"/>
      <c r="O130" s="695"/>
      <c r="P130" s="697"/>
    </row>
    <row r="131" spans="1:16" ht="16.5" thickTop="1" thickBot="1" x14ac:dyDescent="0.3">
      <c r="A131" s="484"/>
      <c r="B131" s="485" t="s">
        <v>7</v>
      </c>
      <c r="C131" s="485"/>
      <c r="D131" s="464"/>
      <c r="E131" s="464"/>
      <c r="F131" s="464"/>
      <c r="G131" s="491"/>
      <c r="H131" s="706" t="s">
        <v>266</v>
      </c>
      <c r="I131" s="706"/>
      <c r="J131" s="488"/>
      <c r="K131" s="485"/>
      <c r="L131" s="683" t="s">
        <v>267</v>
      </c>
      <c r="M131" s="774"/>
      <c r="N131" s="485"/>
      <c r="O131" s="683" t="s">
        <v>268</v>
      </c>
      <c r="P131" s="684"/>
    </row>
    <row r="132" spans="1:16" ht="15.75" thickBot="1" x14ac:dyDescent="0.3">
      <c r="A132" s="507"/>
      <c r="B132" s="508" t="s">
        <v>25</v>
      </c>
      <c r="C132" s="508"/>
      <c r="D132" s="508"/>
      <c r="E132" s="508"/>
      <c r="F132" s="508"/>
      <c r="G132" s="513"/>
      <c r="H132" s="753">
        <f>'Tri-Year Comparison'!AF21</f>
        <v>1430796.5234146346</v>
      </c>
      <c r="I132" s="754"/>
      <c r="J132" s="426"/>
      <c r="K132" s="428"/>
      <c r="L132" s="700">
        <f>'Tri-Year Comparison'!AG21</f>
        <v>1357235.9887688735</v>
      </c>
      <c r="M132" s="699"/>
      <c r="N132" s="428"/>
      <c r="O132" s="700">
        <f>'Tri-Year Comparison'!AH21</f>
        <v>1267764.9323809524</v>
      </c>
      <c r="P132" s="701"/>
    </row>
    <row r="133" spans="1:16" ht="15.75" thickBot="1" x14ac:dyDescent="0.3">
      <c r="A133" s="507"/>
      <c r="B133" s="514" t="s">
        <v>15</v>
      </c>
      <c r="C133" s="508"/>
      <c r="D133" s="508"/>
      <c r="E133" s="508"/>
      <c r="F133" s="508"/>
      <c r="G133" s="513"/>
      <c r="H133" s="685">
        <f>'Tri-Year Comparison'!AF11</f>
        <v>384203.80414634134</v>
      </c>
      <c r="I133" s="687"/>
      <c r="J133" s="426"/>
      <c r="K133" s="428"/>
      <c r="L133" s="685">
        <f>'Tri-Year Comparison'!AG11</f>
        <v>358001.21006968647</v>
      </c>
      <c r="M133" s="692"/>
      <c r="N133" s="428"/>
      <c r="O133" s="685">
        <f>'Tri-Year Comparison'!AH11</f>
        <v>338239.64571428573</v>
      </c>
      <c r="P133" s="688"/>
    </row>
    <row r="134" spans="1:16" ht="15.75" thickBot="1" x14ac:dyDescent="0.3">
      <c r="A134" s="507"/>
      <c r="B134" s="508" t="s">
        <v>24</v>
      </c>
      <c r="C134" s="514"/>
      <c r="D134" s="508"/>
      <c r="E134" s="508"/>
      <c r="F134" s="508"/>
      <c r="G134" s="513"/>
      <c r="H134" s="687">
        <f>'Tri-Year Comparison'!AF20</f>
        <v>185860.66658536583</v>
      </c>
      <c r="I134" s="687"/>
      <c r="J134" s="426"/>
      <c r="K134" s="428"/>
      <c r="L134" s="687">
        <f>'Tri-Year Comparison'!AG20</f>
        <v>131446.44436701509</v>
      </c>
      <c r="M134" s="687"/>
      <c r="N134" s="428"/>
      <c r="O134" s="687">
        <f>'Tri-Year Comparison'!AH20</f>
        <v>162518.70428571431</v>
      </c>
      <c r="P134" s="686"/>
    </row>
    <row r="135" spans="1:16" ht="15.75" thickBot="1" x14ac:dyDescent="0.3">
      <c r="A135" s="515"/>
      <c r="B135" s="514" t="s">
        <v>26</v>
      </c>
      <c r="C135" s="508"/>
      <c r="D135" s="508"/>
      <c r="E135" s="508"/>
      <c r="F135" s="508"/>
      <c r="G135" s="513"/>
      <c r="H135" s="687">
        <f>'Tri-Year Comparison'!AF22</f>
        <v>160396.64609756097</v>
      </c>
      <c r="I135" s="687"/>
      <c r="J135" s="426"/>
      <c r="K135" s="428"/>
      <c r="L135" s="687">
        <f>'Tri-Year Comparison'!AG22</f>
        <v>164160.35929152148</v>
      </c>
      <c r="M135" s="687"/>
      <c r="N135" s="428"/>
      <c r="O135" s="687">
        <f>'Tri-Year Comparison'!AH22</f>
        <v>121688.42571428571</v>
      </c>
      <c r="P135" s="686"/>
    </row>
    <row r="136" spans="1:16" ht="15.75" thickBot="1" x14ac:dyDescent="0.3">
      <c r="A136" s="507"/>
      <c r="B136" s="516" t="s">
        <v>17</v>
      </c>
      <c r="C136" s="516"/>
      <c r="D136" s="516"/>
      <c r="E136" s="516"/>
      <c r="F136" s="516"/>
      <c r="G136" s="517"/>
      <c r="H136" s="689">
        <f>'Tri-Year Comparison'!AF13</f>
        <v>68950.429999999993</v>
      </c>
      <c r="I136" s="689"/>
      <c r="J136" s="429"/>
      <c r="K136" s="430"/>
      <c r="L136" s="689">
        <f>'Tri-Year Comparison'!AG13</f>
        <v>60463.650952380951</v>
      </c>
      <c r="M136" s="755"/>
      <c r="N136" s="430"/>
      <c r="O136" s="689">
        <f>'Tri-Year Comparison'!AH13</f>
        <v>36644.46</v>
      </c>
      <c r="P136" s="690"/>
    </row>
    <row r="137" spans="1:16" x14ac:dyDescent="0.25">
      <c r="A137" s="34"/>
      <c r="B137" s="264"/>
      <c r="C137" s="264"/>
      <c r="D137" s="19"/>
      <c r="E137" s="19"/>
      <c r="F137" s="19"/>
      <c r="G137" s="19"/>
      <c r="H137" s="694"/>
      <c r="I137" s="694"/>
      <c r="J137" s="20"/>
      <c r="K137" s="19"/>
      <c r="L137" s="694"/>
      <c r="M137" s="694"/>
      <c r="N137" s="19"/>
      <c r="O137" s="694"/>
      <c r="P137" s="708"/>
    </row>
    <row r="138" spans="1:16" ht="15.75" thickBot="1" x14ac:dyDescent="0.3">
      <c r="A138" s="34"/>
      <c r="B138" s="12" t="s">
        <v>87</v>
      </c>
      <c r="C138" s="12"/>
      <c r="D138" s="19"/>
      <c r="E138" s="19"/>
      <c r="F138" s="19"/>
      <c r="G138" s="19"/>
      <c r="H138" s="709"/>
      <c r="I138" s="709"/>
      <c r="J138" s="20"/>
      <c r="K138" s="19"/>
      <c r="L138" s="709"/>
      <c r="M138" s="709"/>
      <c r="N138" s="19"/>
      <c r="O138" s="709"/>
      <c r="P138" s="710"/>
    </row>
    <row r="139" spans="1:16" ht="16.5" thickTop="1" thickBot="1" x14ac:dyDescent="0.3">
      <c r="A139" s="410"/>
      <c r="B139" s="415" t="s">
        <v>96</v>
      </c>
      <c r="C139" s="411"/>
      <c r="D139" s="416"/>
      <c r="E139" s="416"/>
      <c r="F139" s="416"/>
      <c r="G139" s="416"/>
      <c r="H139" s="417"/>
      <c r="I139" s="418"/>
      <c r="J139" s="419"/>
      <c r="K139" s="419"/>
      <c r="L139" s="704"/>
      <c r="M139" s="756"/>
      <c r="N139" s="419"/>
      <c r="O139" s="704"/>
      <c r="P139" s="705"/>
    </row>
    <row r="140" spans="1:16" ht="16.5" thickTop="1" thickBot="1" x14ac:dyDescent="0.3">
      <c r="A140" s="494"/>
      <c r="B140" s="485" t="s">
        <v>97</v>
      </c>
      <c r="C140" s="495"/>
      <c r="D140" s="495"/>
      <c r="E140" s="495"/>
      <c r="F140" s="495"/>
      <c r="G140" s="496"/>
      <c r="H140" s="706" t="s">
        <v>266</v>
      </c>
      <c r="I140" s="706"/>
      <c r="J140" s="488"/>
      <c r="K140" s="497"/>
      <c r="L140" s="706" t="s">
        <v>267</v>
      </c>
      <c r="M140" s="706"/>
      <c r="N140" s="489"/>
      <c r="O140" s="706" t="s">
        <v>268</v>
      </c>
      <c r="P140" s="707"/>
    </row>
    <row r="141" spans="1:16" ht="15.75" thickBot="1" x14ac:dyDescent="0.3">
      <c r="A141" s="507"/>
      <c r="B141" s="509" t="s">
        <v>98</v>
      </c>
      <c r="C141" s="509"/>
      <c r="D141" s="509"/>
      <c r="E141" s="509"/>
      <c r="F141" s="509"/>
      <c r="G141" s="510"/>
      <c r="H141" s="757">
        <f>'Tri-Year Comparison'!AF6</f>
        <v>7018</v>
      </c>
      <c r="I141" s="758"/>
      <c r="J141" s="426"/>
      <c r="K141" s="428"/>
      <c r="L141" s="776">
        <f>'Tri-Year Comparison'!AG6</f>
        <v>6954</v>
      </c>
      <c r="M141" s="758"/>
      <c r="N141" s="428"/>
      <c r="O141" s="757">
        <f>'Tri-Year Comparison'!AH6</f>
        <v>6366</v>
      </c>
      <c r="P141" s="775"/>
    </row>
    <row r="142" spans="1:16" x14ac:dyDescent="0.25">
      <c r="A142" s="34"/>
      <c r="B142" s="19"/>
      <c r="C142" s="19"/>
      <c r="D142" s="19"/>
      <c r="E142" s="19"/>
      <c r="F142" s="19"/>
      <c r="G142" s="19"/>
      <c r="H142" s="693"/>
      <c r="I142" s="693"/>
      <c r="J142" s="20"/>
      <c r="K142" s="19"/>
      <c r="L142" s="20"/>
      <c r="M142" s="20"/>
      <c r="N142" s="19"/>
      <c r="O142" s="20"/>
      <c r="P142" s="35"/>
    </row>
    <row r="143" spans="1:16" x14ac:dyDescent="0.25">
      <c r="A143" s="34"/>
      <c r="B143" s="722" t="s">
        <v>42</v>
      </c>
      <c r="C143" s="722"/>
      <c r="D143" s="722"/>
      <c r="E143" s="722"/>
      <c r="F143" s="722"/>
      <c r="G143" s="722"/>
      <c r="H143" s="722"/>
      <c r="I143" s="722"/>
      <c r="J143" s="722"/>
      <c r="K143" s="722"/>
      <c r="L143" s="722"/>
      <c r="M143" s="722"/>
      <c r="N143" s="19"/>
      <c r="O143" s="20"/>
      <c r="P143" s="35"/>
    </row>
    <row r="144" spans="1:16" ht="15.75" thickBot="1" x14ac:dyDescent="0.3">
      <c r="A144" s="36"/>
      <c r="B144" s="386" t="s">
        <v>269</v>
      </c>
      <c r="C144" s="37"/>
      <c r="D144" s="27"/>
      <c r="E144" s="27"/>
      <c r="F144" s="27"/>
      <c r="G144" s="27"/>
      <c r="H144" s="38"/>
      <c r="I144" s="38"/>
      <c r="J144" s="38"/>
      <c r="K144" s="27"/>
      <c r="L144" s="38"/>
      <c r="M144" s="38"/>
      <c r="N144" s="27"/>
      <c r="O144" s="38"/>
      <c r="P144" s="39"/>
    </row>
    <row r="145" spans="1:16" x14ac:dyDescent="0.25">
      <c r="A145" s="19"/>
      <c r="B145" s="19"/>
      <c r="C145" s="19"/>
      <c r="D145" s="19"/>
      <c r="E145" s="19"/>
      <c r="F145" s="19"/>
      <c r="G145" s="19"/>
      <c r="H145" s="693"/>
      <c r="I145" s="693"/>
      <c r="J145" s="20"/>
      <c r="K145" s="19"/>
      <c r="L145" s="20"/>
      <c r="M145" s="20"/>
      <c r="N145" s="19"/>
      <c r="O145" s="20"/>
      <c r="P145" s="20"/>
    </row>
    <row r="146" spans="1:16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20"/>
      <c r="M146" s="20"/>
      <c r="N146" s="19"/>
      <c r="O146" s="20"/>
      <c r="P146" s="20"/>
    </row>
    <row r="147" spans="1:16" ht="15" customHeight="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20"/>
      <c r="M147" s="20"/>
      <c r="N147" s="19"/>
      <c r="O147" s="20"/>
      <c r="P147" s="20"/>
    </row>
    <row r="148" spans="1:16" ht="18" customHeight="1" x14ac:dyDescent="0.25">
      <c r="A148" s="19"/>
      <c r="B148" s="19"/>
      <c r="C148" s="19"/>
      <c r="D148" s="19"/>
      <c r="E148" s="19"/>
      <c r="F148" s="19"/>
      <c r="G148" s="19"/>
      <c r="H148" s="693"/>
      <c r="I148" s="693"/>
      <c r="J148" s="20"/>
      <c r="K148" s="19"/>
      <c r="L148" s="20"/>
      <c r="M148" s="20"/>
      <c r="N148" s="19"/>
      <c r="O148" s="20"/>
      <c r="P148" s="20"/>
    </row>
    <row r="149" spans="1:16" ht="18" customHeight="1" x14ac:dyDescent="0.25">
      <c r="A149" s="19"/>
      <c r="B149" s="19"/>
      <c r="C149" s="19"/>
      <c r="D149" s="19"/>
      <c r="E149" s="19"/>
      <c r="F149" s="19"/>
      <c r="G149" s="19"/>
      <c r="H149" s="693"/>
      <c r="I149" s="693"/>
      <c r="J149" s="20"/>
      <c r="K149" s="19"/>
      <c r="L149" s="20"/>
      <c r="M149" s="20"/>
      <c r="N149" s="19"/>
      <c r="O149" s="20"/>
      <c r="P149" s="20"/>
    </row>
    <row r="150" spans="1:16" ht="18" customHeight="1" thickBot="1" x14ac:dyDescent="0.3">
      <c r="A150" s="19"/>
      <c r="B150" s="19"/>
      <c r="C150" s="19"/>
      <c r="D150" s="19"/>
      <c r="E150" s="19"/>
      <c r="F150" s="19"/>
      <c r="G150" s="19"/>
      <c r="H150" s="20"/>
      <c r="I150" s="20"/>
      <c r="J150" s="20"/>
      <c r="K150" s="19"/>
      <c r="L150" s="20"/>
      <c r="M150" s="20"/>
      <c r="N150" s="19"/>
      <c r="O150" s="20"/>
      <c r="P150" s="20"/>
    </row>
    <row r="151" spans="1:16" ht="18" customHeight="1" x14ac:dyDescent="0.25">
      <c r="A151" s="723" t="s">
        <v>91</v>
      </c>
      <c r="B151" s="724"/>
      <c r="C151" s="724"/>
      <c r="D151" s="724"/>
      <c r="E151" s="724"/>
      <c r="F151" s="724"/>
      <c r="G151" s="724"/>
      <c r="H151" s="724"/>
      <c r="I151" s="724"/>
      <c r="J151" s="724"/>
      <c r="K151" s="724"/>
      <c r="L151" s="724"/>
      <c r="M151" s="724"/>
      <c r="N151" s="724"/>
      <c r="O151" s="724"/>
      <c r="P151" s="725"/>
    </row>
    <row r="152" spans="1:16" ht="18" customHeight="1" x14ac:dyDescent="0.25">
      <c r="A152" s="726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8"/>
    </row>
    <row r="153" spans="1:16" ht="18" customHeight="1" thickBot="1" x14ac:dyDescent="0.3">
      <c r="A153" s="729"/>
      <c r="B153" s="730"/>
      <c r="C153" s="730"/>
      <c r="D153" s="730"/>
      <c r="E153" s="730"/>
      <c r="F153" s="730"/>
      <c r="G153" s="730"/>
      <c r="H153" s="730"/>
      <c r="I153" s="730"/>
      <c r="J153" s="730"/>
      <c r="K153" s="730"/>
      <c r="L153" s="730"/>
      <c r="M153" s="730"/>
      <c r="N153" s="730"/>
      <c r="O153" s="730"/>
      <c r="P153" s="731"/>
    </row>
    <row r="154" spans="1:16" ht="18" customHeight="1" thickBot="1" x14ac:dyDescent="0.3">
      <c r="A154" s="41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42"/>
    </row>
    <row r="155" spans="1:16" ht="18" customHeight="1" thickBot="1" x14ac:dyDescent="0.3">
      <c r="A155" s="711" t="s">
        <v>7</v>
      </c>
      <c r="B155" s="712"/>
      <c r="C155" s="712"/>
      <c r="D155" s="712"/>
      <c r="E155" s="713"/>
      <c r="F155" s="421"/>
      <c r="G155" s="714" t="s">
        <v>147</v>
      </c>
      <c r="H155" s="714"/>
      <c r="I155" s="714"/>
      <c r="J155" s="422"/>
      <c r="K155" s="714" t="s">
        <v>161</v>
      </c>
      <c r="L155" s="714"/>
      <c r="M155" s="714"/>
      <c r="N155" s="422"/>
      <c r="O155" s="714" t="s">
        <v>178</v>
      </c>
      <c r="P155" s="715"/>
    </row>
    <row r="156" spans="1:16" ht="18" customHeight="1" thickBot="1" x14ac:dyDescent="0.3">
      <c r="A156" s="716" t="s">
        <v>15</v>
      </c>
      <c r="B156" s="717"/>
      <c r="C156" s="717"/>
      <c r="D156" s="717"/>
      <c r="E156" s="718"/>
      <c r="F156" s="719">
        <f>'Tri-Year Comparison'!B8</f>
        <v>45607079.783169195</v>
      </c>
      <c r="G156" s="720"/>
      <c r="H156" s="720"/>
      <c r="I156" s="521">
        <f>'Tri-Year Comparison'!B36</f>
        <v>0.60580015591862535</v>
      </c>
      <c r="J156" s="425"/>
      <c r="K156" s="721">
        <f>'Tri-Year Comparison'!C8</f>
        <v>46933758.015609145</v>
      </c>
      <c r="L156" s="719"/>
      <c r="M156" s="521">
        <f>'Tri-Year Comparison'!C36</f>
        <v>0.61661833614378514</v>
      </c>
      <c r="N156" s="425"/>
      <c r="O156" s="524">
        <f>'Tri-Year Comparison'!D8</f>
        <v>49027405.527619049</v>
      </c>
      <c r="P156" s="523">
        <f>'Tri-Year Comparison'!D36</f>
        <v>0.61581514172311436</v>
      </c>
    </row>
    <row r="157" spans="1:16" ht="18" customHeight="1" thickBot="1" x14ac:dyDescent="0.3">
      <c r="A157" s="736" t="s">
        <v>16</v>
      </c>
      <c r="B157" s="737"/>
      <c r="C157" s="737"/>
      <c r="D157" s="737"/>
      <c r="E157" s="738"/>
      <c r="F157" s="719">
        <f>'Tri-Year Comparison'!B9</f>
        <v>5239346.0678048767</v>
      </c>
      <c r="G157" s="720"/>
      <c r="H157" s="720"/>
      <c r="I157" s="521">
        <f>'Tri-Year Comparison'!B37</f>
        <v>6.9594384904230602E-2</v>
      </c>
      <c r="J157" s="425"/>
      <c r="K157" s="721">
        <f>'Tri-Year Comparison'!C9</f>
        <v>5397356.5716143828</v>
      </c>
      <c r="L157" s="719"/>
      <c r="M157" s="521">
        <f>'Tri-Year Comparison'!C37</f>
        <v>7.0910772319930759E-2</v>
      </c>
      <c r="N157" s="425"/>
      <c r="O157" s="524">
        <f>'Tri-Year Comparison'!D9</f>
        <v>5621685.3399999999</v>
      </c>
      <c r="P157" s="523">
        <f>'Tri-Year Comparison'!D37</f>
        <v>7.0611914236918372E-2</v>
      </c>
    </row>
    <row r="158" spans="1:16" ht="18" customHeight="1" thickBot="1" x14ac:dyDescent="0.3">
      <c r="A158" s="736" t="s">
        <v>17</v>
      </c>
      <c r="B158" s="737"/>
      <c r="C158" s="737"/>
      <c r="D158" s="737"/>
      <c r="E158" s="738"/>
      <c r="F158" s="719">
        <f>'Tri-Year Comparison'!B10</f>
        <v>12234584.302439028</v>
      </c>
      <c r="G158" s="720"/>
      <c r="H158" s="720"/>
      <c r="I158" s="521">
        <f>'Tri-Year Comparison'!B38</f>
        <v>0.16251233609463292</v>
      </c>
      <c r="J158" s="425"/>
      <c r="K158" s="721">
        <f>'Tri-Year Comparison'!C10</f>
        <v>11169651.970882701</v>
      </c>
      <c r="L158" s="719"/>
      <c r="M158" s="521">
        <f>'Tri-Year Comparison'!C38</f>
        <v>0.14674751191456348</v>
      </c>
      <c r="N158" s="425"/>
      <c r="O158" s="524">
        <f>'Tri-Year Comparison'!D10</f>
        <v>11862659.391904762</v>
      </c>
      <c r="P158" s="523">
        <f>'Tri-Year Comparison'!D38</f>
        <v>0.14900248536552801</v>
      </c>
    </row>
    <row r="159" spans="1:16" ht="18" customHeight="1" thickBot="1" x14ac:dyDescent="0.3">
      <c r="A159" s="733" t="s">
        <v>18</v>
      </c>
      <c r="B159" s="734"/>
      <c r="C159" s="734"/>
      <c r="D159" s="734"/>
      <c r="E159" s="735"/>
      <c r="F159" s="719">
        <f>'Tri-Year Comparison'!B11</f>
        <v>1545498.7263414634</v>
      </c>
      <c r="G159" s="720"/>
      <c r="H159" s="720"/>
      <c r="I159" s="521">
        <f>'Tri-Year Comparison'!B39</f>
        <v>2.0528904149114444E-2</v>
      </c>
      <c r="J159" s="425"/>
      <c r="K159" s="721">
        <f>'Tri-Year Comparison'!C11</f>
        <v>1858049.137049942</v>
      </c>
      <c r="L159" s="719"/>
      <c r="M159" s="521">
        <f>'Tri-Year Comparison'!C39</f>
        <v>2.4411153417122359E-2</v>
      </c>
      <c r="N159" s="425"/>
      <c r="O159" s="524">
        <f>'Tri-Year Comparison'!D11</f>
        <v>2202160.7057142858</v>
      </c>
      <c r="P159" s="523">
        <f>'Tri-Year Comparison'!D39</f>
        <v>2.7660527667990896E-2</v>
      </c>
    </row>
    <row r="160" spans="1:16" ht="18" customHeight="1" thickBot="1" x14ac:dyDescent="0.3">
      <c r="A160" s="716" t="s">
        <v>19</v>
      </c>
      <c r="B160" s="717"/>
      <c r="C160" s="717"/>
      <c r="D160" s="717"/>
      <c r="E160" s="718"/>
      <c r="F160" s="719">
        <f>'Tri-Year Comparison'!B12</f>
        <v>2030677.1114634152</v>
      </c>
      <c r="G160" s="720"/>
      <c r="H160" s="720"/>
      <c r="I160" s="521">
        <f>'Tri-Year Comparison'!B40</f>
        <v>2.697354262964469E-2</v>
      </c>
      <c r="J160" s="425"/>
      <c r="K160" s="721">
        <f>'Tri-Year Comparison'!C12</f>
        <v>2041158.1968292678</v>
      </c>
      <c r="L160" s="719"/>
      <c r="M160" s="521">
        <f>'Tri-Year Comparison'!C40</f>
        <v>2.6816850479276001E-2</v>
      </c>
      <c r="N160" s="425"/>
      <c r="O160" s="524">
        <f>'Tri-Year Comparison'!D12</f>
        <v>2186663.33</v>
      </c>
      <c r="P160" s="523">
        <f>'Tri-Year Comparison'!D40</f>
        <v>2.7465870852703106E-2</v>
      </c>
    </row>
    <row r="161" spans="1:16" ht="18" customHeight="1" thickBot="1" x14ac:dyDescent="0.3">
      <c r="A161" s="736" t="s">
        <v>72</v>
      </c>
      <c r="B161" s="737"/>
      <c r="C161" s="737"/>
      <c r="D161" s="737"/>
      <c r="E161" s="738"/>
      <c r="F161" s="719">
        <f>'Tri-Year Comparison'!B13</f>
        <v>805741.15024390235</v>
      </c>
      <c r="G161" s="720"/>
      <c r="H161" s="720"/>
      <c r="I161" s="521">
        <f>'Tri-Year Comparison'!B41</f>
        <v>1.0702682933625217E-2</v>
      </c>
      <c r="J161" s="425"/>
      <c r="K161" s="721">
        <f>'Tri-Year Comparison'!C13</f>
        <v>738522.74730545864</v>
      </c>
      <c r="L161" s="719"/>
      <c r="M161" s="521">
        <f>'Tri-Year Comparison'!C41</f>
        <v>9.7027531333923299E-3</v>
      </c>
      <c r="N161" s="425"/>
      <c r="O161" s="524">
        <f>'Tri-Year Comparison'!D13</f>
        <v>772416.85761904763</v>
      </c>
      <c r="P161" s="523">
        <f>'Tri-Year Comparison'!D41</f>
        <v>9.7020430007464954E-3</v>
      </c>
    </row>
    <row r="162" spans="1:16" ht="18" customHeight="1" thickBot="1" x14ac:dyDescent="0.3">
      <c r="A162" s="733" t="s">
        <v>21</v>
      </c>
      <c r="B162" s="734"/>
      <c r="C162" s="734"/>
      <c r="D162" s="734"/>
      <c r="E162" s="735"/>
      <c r="F162" s="719">
        <f>'Tri-Year Comparison'!B14</f>
        <v>483536.43268292688</v>
      </c>
      <c r="G162" s="720"/>
      <c r="H162" s="720"/>
      <c r="I162" s="521">
        <f>'Tri-Year Comparison'!B42</f>
        <v>6.422828378934149E-3</v>
      </c>
      <c r="J162" s="425"/>
      <c r="K162" s="721">
        <f>'Tri-Year Comparison'!C14</f>
        <v>414359.4602439024</v>
      </c>
      <c r="L162" s="719"/>
      <c r="M162" s="521">
        <f>'Tri-Year Comparison'!C42</f>
        <v>5.4438777490619381E-3</v>
      </c>
      <c r="N162" s="425"/>
      <c r="O162" s="524">
        <f>'Tri-Year Comparison'!D14</f>
        <v>361437.05761904764</v>
      </c>
      <c r="P162" s="523">
        <f>'Tri-Year Comparison'!D42</f>
        <v>4.5398774515260079E-3</v>
      </c>
    </row>
    <row r="163" spans="1:16" ht="18" customHeight="1" thickBot="1" x14ac:dyDescent="0.3">
      <c r="A163" s="736" t="s">
        <v>22</v>
      </c>
      <c r="B163" s="737"/>
      <c r="C163" s="737"/>
      <c r="D163" s="737"/>
      <c r="E163" s="738"/>
      <c r="F163" s="719">
        <f>'Tri-Year Comparison'!B15</f>
        <v>98131.926585365858</v>
      </c>
      <c r="G163" s="720"/>
      <c r="H163" s="720"/>
      <c r="I163" s="521">
        <f>'Tri-Year Comparison'!B43</f>
        <v>1.3034892106367334E-3</v>
      </c>
      <c r="J163" s="425"/>
      <c r="K163" s="721">
        <f>'Tri-Year Comparison'!C15</f>
        <v>177435.65484320553</v>
      </c>
      <c r="L163" s="719"/>
      <c r="M163" s="521">
        <f>'Tri-Year Comparison'!C43</f>
        <v>2.3311595509912706E-3</v>
      </c>
      <c r="N163" s="425"/>
      <c r="O163" s="524">
        <f>'Tri-Year Comparison'!D15</f>
        <v>122073.84857142856</v>
      </c>
      <c r="P163" s="523">
        <f>'Tri-Year Comparison'!D43</f>
        <v>1.533324546744602E-3</v>
      </c>
    </row>
    <row r="164" spans="1:16" ht="18" customHeight="1" thickBot="1" x14ac:dyDescent="0.3">
      <c r="A164" s="733" t="s">
        <v>23</v>
      </c>
      <c r="B164" s="734"/>
      <c r="C164" s="734"/>
      <c r="D164" s="734"/>
      <c r="E164" s="735"/>
      <c r="F164" s="719">
        <f>'Tri-Year Comparison'!B16</f>
        <v>250002.43414634143</v>
      </c>
      <c r="G164" s="720"/>
      <c r="H164" s="720"/>
      <c r="I164" s="521">
        <f>'Tri-Year Comparison'!B44</f>
        <v>3.3207895420171384E-3</v>
      </c>
      <c r="J164" s="425"/>
      <c r="K164" s="721">
        <f>'Tri-Year Comparison'!C16</f>
        <v>175066.6416144018</v>
      </c>
      <c r="L164" s="719"/>
      <c r="M164" s="521">
        <f>'Tri-Year Comparison'!C44</f>
        <v>2.3000353227766502E-3</v>
      </c>
      <c r="N164" s="425"/>
      <c r="O164" s="524">
        <f>'Tri-Year Comparison'!D16</f>
        <v>185687.49047619046</v>
      </c>
      <c r="P164" s="523">
        <f>'Tri-Year Comparison'!D44</f>
        <v>2.3323520189006807E-3</v>
      </c>
    </row>
    <row r="165" spans="1:16" ht="18" customHeight="1" thickBot="1" x14ac:dyDescent="0.3">
      <c r="A165" s="736" t="s">
        <v>24</v>
      </c>
      <c r="B165" s="737"/>
      <c r="C165" s="737"/>
      <c r="D165" s="737"/>
      <c r="E165" s="738"/>
      <c r="F165" s="719">
        <f>'Tri-Year Comparison'!B17</f>
        <v>256516.48585365849</v>
      </c>
      <c r="G165" s="720"/>
      <c r="H165" s="720"/>
      <c r="I165" s="521">
        <f>'Tri-Year Comparison'!B45</f>
        <v>3.4073158786893445E-3</v>
      </c>
      <c r="J165" s="425"/>
      <c r="K165" s="721">
        <f>'Tri-Year Comparison'!C17</f>
        <v>221430.25401858299</v>
      </c>
      <c r="L165" s="719"/>
      <c r="M165" s="521">
        <f>'Tri-Year Comparison'!C45</f>
        <v>2.9091630540095423E-3</v>
      </c>
      <c r="N165" s="425"/>
      <c r="O165" s="524">
        <f>'Tri-Year Comparison'!D17</f>
        <v>323204.34619047621</v>
      </c>
      <c r="P165" s="523">
        <f>'Tri-Year Comparison'!D45</f>
        <v>4.0596504773782269E-3</v>
      </c>
    </row>
    <row r="166" spans="1:16" ht="18" customHeight="1" thickBot="1" x14ac:dyDescent="0.3">
      <c r="A166" s="736" t="s">
        <v>25</v>
      </c>
      <c r="B166" s="737"/>
      <c r="C166" s="737"/>
      <c r="D166" s="737"/>
      <c r="E166" s="738"/>
      <c r="F166" s="719">
        <f>'Tri-Year Comparison'!B18</f>
        <v>3413012.6109756101</v>
      </c>
      <c r="G166" s="720"/>
      <c r="H166" s="720"/>
      <c r="I166" s="521">
        <f>'Tri-Year Comparison'!B46</f>
        <v>4.533514493169296E-2</v>
      </c>
      <c r="J166" s="425"/>
      <c r="K166" s="721">
        <f>'Tri-Year Comparison'!C18</f>
        <v>3492867.0046341461</v>
      </c>
      <c r="L166" s="719"/>
      <c r="M166" s="521">
        <f>'Tri-Year Comparison'!C46</f>
        <v>4.5889481938623758E-2</v>
      </c>
      <c r="N166" s="425"/>
      <c r="O166" s="524">
        <f>'Tri-Year Comparison'!D18</f>
        <v>3334653.81</v>
      </c>
      <c r="P166" s="523">
        <f>'Tri-Year Comparison'!D46</f>
        <v>4.1885355476251739E-2</v>
      </c>
    </row>
    <row r="167" spans="1:16" ht="18" customHeight="1" thickBot="1" x14ac:dyDescent="0.3">
      <c r="A167" s="739" t="s">
        <v>26</v>
      </c>
      <c r="B167" s="740"/>
      <c r="C167" s="740"/>
      <c r="D167" s="740"/>
      <c r="E167" s="741"/>
      <c r="F167" s="719">
        <f>'Tri-Year Comparison'!B19</f>
        <v>438785.89536585362</v>
      </c>
      <c r="G167" s="720"/>
      <c r="H167" s="720"/>
      <c r="I167" s="521">
        <f>'Tri-Year Comparison'!B47</f>
        <v>5.8284057012925553E-3</v>
      </c>
      <c r="J167" s="425"/>
      <c r="K167" s="721">
        <f>'Tri-Year Comparison'!C19</f>
        <v>530307.41947735194</v>
      </c>
      <c r="L167" s="719"/>
      <c r="M167" s="521">
        <f>'Tri-Year Comparison'!C47</f>
        <v>6.9672085183137677E-3</v>
      </c>
      <c r="N167" s="425"/>
      <c r="O167" s="524">
        <f>'Tri-Year Comparison'!D19</f>
        <v>492109.25095238094</v>
      </c>
      <c r="P167" s="523">
        <f>'Tri-Year Comparison'!D47</f>
        <v>6.181202632633236E-3</v>
      </c>
    </row>
    <row r="168" spans="1:16" ht="18" customHeight="1" thickBot="1" x14ac:dyDescent="0.3">
      <c r="A168" s="736" t="s">
        <v>28</v>
      </c>
      <c r="B168" s="737"/>
      <c r="C168" s="737"/>
      <c r="D168" s="737"/>
      <c r="E168" s="738"/>
      <c r="F168" s="719">
        <f>'Tri-Year Comparison'!B20</f>
        <v>255798.31341463412</v>
      </c>
      <c r="G168" s="720"/>
      <c r="H168" s="720"/>
      <c r="I168" s="521">
        <f>'Tri-Year Comparison'!B48</f>
        <v>3.3977763734720431E-3</v>
      </c>
      <c r="J168" s="425"/>
      <c r="K168" s="721">
        <f>'Tri-Year Comparison'!C20</f>
        <v>264348.15560975601</v>
      </c>
      <c r="L168" s="719"/>
      <c r="M168" s="521">
        <f>'Tri-Year Comparison'!C48</f>
        <v>3.4730208439851607E-3</v>
      </c>
      <c r="N168" s="425"/>
      <c r="O168" s="524">
        <f>'Tri-Year Comparison'!D20</f>
        <v>232124.44</v>
      </c>
      <c r="P168" s="523">
        <f>'Tri-Year Comparison'!D48</f>
        <v>2.9156293990607283E-3</v>
      </c>
    </row>
    <row r="169" spans="1:16" ht="18" customHeight="1" thickBot="1" x14ac:dyDescent="0.3">
      <c r="A169" s="736" t="s">
        <v>29</v>
      </c>
      <c r="B169" s="737"/>
      <c r="C169" s="737"/>
      <c r="D169" s="737"/>
      <c r="E169" s="738"/>
      <c r="F169" s="719">
        <f>'Tri-Year Comparison'!B21</f>
        <v>71758.814390243904</v>
      </c>
      <c r="G169" s="720"/>
      <c r="H169" s="720"/>
      <c r="I169" s="521">
        <f>'Tri-Year Comparison'!B49</f>
        <v>9.5317440083476142E-4</v>
      </c>
      <c r="J169" s="425"/>
      <c r="K169" s="721">
        <f>'Tri-Year Comparison'!C21</f>
        <v>80524.81146341459</v>
      </c>
      <c r="L169" s="719"/>
      <c r="M169" s="521">
        <f>'Tri-Year Comparison'!C49</f>
        <v>1.057939473893166E-3</v>
      </c>
      <c r="N169" s="425"/>
      <c r="O169" s="524">
        <f>'Tri-Year Comparison'!D21</f>
        <v>75630.25</v>
      </c>
      <c r="P169" s="523">
        <f>'Tri-Year Comparison'!D49</f>
        <v>9.4996365035199498E-4</v>
      </c>
    </row>
    <row r="170" spans="1:16" ht="18" customHeight="1" thickBot="1" x14ac:dyDescent="0.3">
      <c r="A170" s="733" t="s">
        <v>30</v>
      </c>
      <c r="B170" s="734"/>
      <c r="C170" s="734"/>
      <c r="D170" s="734"/>
      <c r="E170" s="735"/>
      <c r="F170" s="719">
        <f>'Tri-Year Comparison'!B22</f>
        <v>66869.898292682919</v>
      </c>
      <c r="G170" s="720"/>
      <c r="H170" s="720"/>
      <c r="I170" s="521">
        <f>'Tri-Year Comparison'!B50</f>
        <v>8.8823478733053292E-4</v>
      </c>
      <c r="J170" s="425"/>
      <c r="K170" s="721">
        <f>'Tri-Year Comparison'!C22</f>
        <v>86766.549999999988</v>
      </c>
      <c r="L170" s="719"/>
      <c r="M170" s="521">
        <f>'Tri-Year Comparison'!C50</f>
        <v>1.1399437836651176E-3</v>
      </c>
      <c r="N170" s="425"/>
      <c r="O170" s="524">
        <f>'Tri-Year Comparison'!D22</f>
        <v>143912.76999999999</v>
      </c>
      <c r="P170" s="523">
        <f>'Tri-Year Comparison'!D50</f>
        <v>1.8076351766848195E-3</v>
      </c>
    </row>
    <row r="171" spans="1:16" ht="18" customHeight="1" thickBot="1" x14ac:dyDescent="0.3">
      <c r="A171" s="736" t="s">
        <v>31</v>
      </c>
      <c r="B171" s="737"/>
      <c r="C171" s="737"/>
      <c r="D171" s="737"/>
      <c r="E171" s="738"/>
      <c r="F171" s="719">
        <f>'Tri-Year Comparison'!B23</f>
        <v>140269.50414634144</v>
      </c>
      <c r="G171" s="720"/>
      <c r="H171" s="720"/>
      <c r="I171" s="521">
        <f>'Tri-Year Comparison'!B51</f>
        <v>1.8632038684888818E-3</v>
      </c>
      <c r="J171" s="425"/>
      <c r="K171" s="721">
        <f>'Tri-Year Comparison'!C23</f>
        <v>144918.9604878049</v>
      </c>
      <c r="L171" s="719"/>
      <c r="M171" s="521">
        <f>'Tri-Year Comparison'!C51</f>
        <v>1.9039534030485716E-3</v>
      </c>
      <c r="N171" s="425"/>
      <c r="O171" s="524">
        <f>'Tri-Year Comparison'!D23</f>
        <v>125634.61</v>
      </c>
      <c r="P171" s="523">
        <f>'Tri-Year Comparison'!D51</f>
        <v>1.578049956547139E-3</v>
      </c>
    </row>
    <row r="172" spans="1:16" ht="18" customHeight="1" thickBot="1" x14ac:dyDescent="0.3">
      <c r="A172" s="733" t="s">
        <v>32</v>
      </c>
      <c r="B172" s="734"/>
      <c r="C172" s="734"/>
      <c r="D172" s="734"/>
      <c r="E172" s="735"/>
      <c r="F172" s="719">
        <f>'Tri-Year Comparison'!B24</f>
        <v>44636.61</v>
      </c>
      <c r="G172" s="720"/>
      <c r="H172" s="720"/>
      <c r="I172" s="521">
        <f>'Tri-Year Comparison'!B52</f>
        <v>5.9290937780361931E-4</v>
      </c>
      <c r="J172" s="425"/>
      <c r="K172" s="721">
        <f>'Tri-Year Comparison'!C24</f>
        <v>23153.61</v>
      </c>
      <c r="L172" s="719"/>
      <c r="M172" s="521">
        <f>'Tri-Year Comparison'!C52</f>
        <v>3.0419342233736979E-4</v>
      </c>
      <c r="N172" s="425"/>
      <c r="O172" s="524">
        <f>'Tri-Year Comparison'!D24</f>
        <v>48382.61</v>
      </c>
      <c r="P172" s="523">
        <f>'Tri-Year Comparison'!D52</f>
        <v>6.0771610313541124E-4</v>
      </c>
    </row>
    <row r="173" spans="1:16" ht="18" customHeight="1" thickBot="1" x14ac:dyDescent="0.3">
      <c r="A173" s="736" t="s">
        <v>33</v>
      </c>
      <c r="B173" s="737"/>
      <c r="C173" s="737"/>
      <c r="D173" s="737"/>
      <c r="E173" s="738"/>
      <c r="F173" s="742">
        <f>'Tri-Year Comparison'!B25</f>
        <v>0</v>
      </c>
      <c r="G173" s="743"/>
      <c r="H173" s="743"/>
      <c r="I173" s="521">
        <f>'Tri-Year Comparison'!B53</f>
        <v>0</v>
      </c>
      <c r="J173" s="425"/>
      <c r="K173" s="744">
        <f>'Tri-Year Comparison'!C25</f>
        <v>0</v>
      </c>
      <c r="L173" s="742"/>
      <c r="M173" s="521">
        <f>'Tri-Year Comparison'!C53</f>
        <v>0</v>
      </c>
      <c r="N173" s="425"/>
      <c r="O173" s="522">
        <f>'Tri-Year Comparison'!D25</f>
        <v>0</v>
      </c>
      <c r="P173" s="523">
        <f>'Tri-Year Comparison'!D53</f>
        <v>0</v>
      </c>
    </row>
    <row r="174" spans="1:16" ht="15.75" thickBot="1" x14ac:dyDescent="0.3">
      <c r="A174" s="733" t="s">
        <v>34</v>
      </c>
      <c r="B174" s="734"/>
      <c r="C174" s="734"/>
      <c r="D174" s="734"/>
      <c r="E174" s="734"/>
      <c r="F174" s="719">
        <f>'Tri-Year Comparison'!B26</f>
        <v>75420.871951219509</v>
      </c>
      <c r="G174" s="720"/>
      <c r="H174" s="720"/>
      <c r="I174" s="521">
        <f>'Tri-Year Comparison'!B54</f>
        <v>1.001817617018945E-3</v>
      </c>
      <c r="J174" s="425"/>
      <c r="K174" s="721">
        <f>'Tri-Year Comparison'!C26</f>
        <v>32186.075470383264</v>
      </c>
      <c r="L174" s="719"/>
      <c r="M174" s="521">
        <f>'Tri-Year Comparison'!C54</f>
        <v>4.2286245855159321E-4</v>
      </c>
      <c r="N174" s="425"/>
      <c r="O174" s="524">
        <f>'Tri-Year Comparison'!D26</f>
        <v>51224.03952380953</v>
      </c>
      <c r="P174" s="523">
        <f>'Tri-Year Comparison'!D54</f>
        <v>6.4340625043303402E-4</v>
      </c>
    </row>
    <row r="175" spans="1:16" ht="15.75" thickBot="1" x14ac:dyDescent="0.3">
      <c r="A175" s="716" t="s">
        <v>35</v>
      </c>
      <c r="B175" s="717"/>
      <c r="C175" s="717"/>
      <c r="D175" s="717"/>
      <c r="E175" s="718"/>
      <c r="F175" s="719">
        <f>'Tri-Year Comparison'!B27</f>
        <v>289321.74829268293</v>
      </c>
      <c r="G175" s="720"/>
      <c r="H175" s="720"/>
      <c r="I175" s="521">
        <f>'Tri-Year Comparison'!B55</f>
        <v>3.843069125663217E-3</v>
      </c>
      <c r="J175" s="425"/>
      <c r="K175" s="721">
        <f>'Tri-Year Comparison'!C27</f>
        <v>208105.63783972128</v>
      </c>
      <c r="L175" s="719"/>
      <c r="M175" s="521">
        <f>'Tri-Year Comparison'!C55</f>
        <v>2.7341035018800981E-3</v>
      </c>
      <c r="N175" s="425"/>
      <c r="O175" s="524">
        <f>'Tri-Year Comparison'!D27</f>
        <v>56366.821428571435</v>
      </c>
      <c r="P175" s="523">
        <f>'Tri-Year Comparison'!D55</f>
        <v>7.0800283541340631E-4</v>
      </c>
    </row>
    <row r="176" spans="1:16" ht="15.75" thickBot="1" x14ac:dyDescent="0.3">
      <c r="A176" s="736" t="s">
        <v>36</v>
      </c>
      <c r="B176" s="737"/>
      <c r="C176" s="737"/>
      <c r="D176" s="737"/>
      <c r="E176" s="737"/>
      <c r="F176" s="719">
        <f>'Tri-Year Comparison'!B28</f>
        <v>297620.81926829269</v>
      </c>
      <c r="G176" s="720"/>
      <c r="H176" s="720"/>
      <c r="I176" s="521">
        <f>'Tri-Year Comparison'!B56</f>
        <v>3.9533059247502632E-3</v>
      </c>
      <c r="J176" s="425"/>
      <c r="K176" s="721">
        <f>'Tri-Year Comparison'!C28</f>
        <v>196604.78645760735</v>
      </c>
      <c r="L176" s="719"/>
      <c r="M176" s="521">
        <f>'Tri-Year Comparison'!C56</f>
        <v>2.5830046735885828E-3</v>
      </c>
      <c r="N176" s="425"/>
      <c r="O176" s="524">
        <f>'Tri-Year Comparison'!D28</f>
        <v>423301.19904761901</v>
      </c>
      <c r="P176" s="523">
        <f>'Tri-Year Comparison'!D56</f>
        <v>5.3169300940516867E-3</v>
      </c>
    </row>
    <row r="177" spans="1:16" ht="15.75" thickBot="1" x14ac:dyDescent="0.3">
      <c r="A177" s="736" t="s">
        <v>37</v>
      </c>
      <c r="B177" s="737"/>
      <c r="C177" s="737"/>
      <c r="D177" s="737"/>
      <c r="E177" s="738"/>
      <c r="F177" s="719">
        <f>'Tri-Year Comparison'!B29</f>
        <v>125565.23853658537</v>
      </c>
      <c r="G177" s="720"/>
      <c r="H177" s="720"/>
      <c r="I177" s="521">
        <f>'Tri-Year Comparison'!B57</f>
        <v>1.6678866843716374E-3</v>
      </c>
      <c r="J177" s="425"/>
      <c r="K177" s="721">
        <f>'Tri-Year Comparison'!C29</f>
        <v>162582.82219512196</v>
      </c>
      <c r="L177" s="719"/>
      <c r="M177" s="521">
        <f>'Tri-Year Comparison'!C57</f>
        <v>2.136022205470431E-3</v>
      </c>
      <c r="N177" s="425"/>
      <c r="O177" s="524">
        <f>'Tri-Year Comparison'!D29</f>
        <v>12675.03</v>
      </c>
      <c r="P177" s="523">
        <f>'Tri-Year Comparison'!D57</f>
        <v>1.5920637267655531E-4</v>
      </c>
    </row>
    <row r="178" spans="1:16" ht="15.75" thickBot="1" x14ac:dyDescent="0.3">
      <c r="A178" s="739" t="s">
        <v>101</v>
      </c>
      <c r="B178" s="740"/>
      <c r="C178" s="740"/>
      <c r="D178" s="740"/>
      <c r="E178" s="741"/>
      <c r="F178" s="719">
        <f>'Tri-Year Comparison'!B30</f>
        <v>138338.24634146332</v>
      </c>
      <c r="G178" s="720"/>
      <c r="H178" s="720"/>
      <c r="I178" s="521">
        <f>'Tri-Year Comparison'!B58</f>
        <v>1.8375509153755367E-3</v>
      </c>
      <c r="J178" s="425"/>
      <c r="K178" s="721">
        <f>'Tri-Year Comparison'!C30</f>
        <v>169630.28060394892</v>
      </c>
      <c r="L178" s="719"/>
      <c r="M178" s="521">
        <f>'Tri-Year Comparison'!C58</f>
        <v>2.2286121079591295E-3</v>
      </c>
      <c r="N178" s="425"/>
      <c r="O178" s="524">
        <f>'Tri-Year Comparison'!D30</f>
        <v>388655.74</v>
      </c>
      <c r="P178" s="523">
        <f>'Tri-Year Comparison'!D58</f>
        <v>4.8817612727798188E-3</v>
      </c>
    </row>
    <row r="179" spans="1:16" ht="15.75" thickBot="1" x14ac:dyDescent="0.3">
      <c r="A179" s="736" t="s">
        <v>38</v>
      </c>
      <c r="B179" s="737"/>
      <c r="C179" s="737"/>
      <c r="D179" s="737"/>
      <c r="E179" s="737"/>
      <c r="F179" s="719">
        <f>'Tri-Year Comparison'!B31</f>
        <v>1375521.4173170733</v>
      </c>
      <c r="G179" s="720"/>
      <c r="H179" s="720"/>
      <c r="I179" s="521">
        <f>'Tri-Year Comparison'!B59</f>
        <v>1.8271090651754661E-2</v>
      </c>
      <c r="J179" s="425"/>
      <c r="K179" s="721">
        <f>'Tri-Year Comparison'!C31</f>
        <v>1595977.4225572553</v>
      </c>
      <c r="L179" s="719"/>
      <c r="M179" s="521">
        <f>'Tri-Year Comparison'!C59</f>
        <v>2.0968040583773589E-2</v>
      </c>
      <c r="N179" s="425"/>
      <c r="O179" s="524">
        <f>'Tri-Year Comparison'!D31</f>
        <v>1563771.2542857158</v>
      </c>
      <c r="P179" s="523">
        <f>'Tri-Year Comparison'!D59</f>
        <v>1.9641953438429414E-2</v>
      </c>
    </row>
    <row r="180" spans="1:16" ht="15.75" thickBot="1" x14ac:dyDescent="0.3">
      <c r="A180" s="745" t="s">
        <v>39</v>
      </c>
      <c r="B180" s="746"/>
      <c r="C180" s="746"/>
      <c r="D180" s="746"/>
      <c r="E180" s="747"/>
      <c r="F180" s="748">
        <f>SUM(F156:H179)</f>
        <v>75284034.409022838</v>
      </c>
      <c r="G180" s="750"/>
      <c r="H180" s="749"/>
      <c r="I180" s="444">
        <f>SUM(I156:I179)</f>
        <v>1.0000000000000002</v>
      </c>
      <c r="J180" s="422"/>
      <c r="K180" s="750">
        <f>SUM(K156:L179)</f>
        <v>76114762.186807513</v>
      </c>
      <c r="L180" s="750"/>
      <c r="M180" s="444">
        <f>SUM(M156:M179)</f>
        <v>0.99999999999999978</v>
      </c>
      <c r="N180" s="422"/>
      <c r="O180" s="445">
        <f>SUM(O156:O179)</f>
        <v>79613835.720952407</v>
      </c>
      <c r="P180" s="422">
        <f>SUM(P156:P179)</f>
        <v>0.99999999999999967</v>
      </c>
    </row>
    <row r="181" spans="1:16" x14ac:dyDescent="0.25">
      <c r="A181" s="34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43"/>
    </row>
    <row r="182" spans="1:16" x14ac:dyDescent="0.25">
      <c r="A182" s="44" t="s">
        <v>42</v>
      </c>
      <c r="B182" s="26"/>
      <c r="C182" s="26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43"/>
    </row>
    <row r="183" spans="1:16" x14ac:dyDescent="0.25">
      <c r="A183" s="44" t="s">
        <v>43</v>
      </c>
      <c r="B183" s="26"/>
      <c r="C183" s="26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43"/>
    </row>
    <row r="184" spans="1:16" ht="15.75" thickBot="1" x14ac:dyDescent="0.3">
      <c r="A184" s="385" t="s">
        <v>269</v>
      </c>
      <c r="B184" s="37"/>
      <c r="C184" s="3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45"/>
    </row>
  </sheetData>
  <sheetProtection algorithmName="SHA-512" hashValue="CYOsGcw+MnVm0qVJzIBp77Au/WUu8nkS1Ri2jsZcyLPxKWjb9lZ75kJA8MHlg3Wxe5ee/m/3UQAi7rFQyTqW/Q==" saltValue="IYcoE01+oa66cQP9vC7RDw==" spinCount="100000" sheet="1" objects="1" scenarios="1"/>
  <mergeCells count="306">
    <mergeCell ref="F166:H166"/>
    <mergeCell ref="F165:H165"/>
    <mergeCell ref="F164:H164"/>
    <mergeCell ref="F163:H163"/>
    <mergeCell ref="O96:P96"/>
    <mergeCell ref="L140:M140"/>
    <mergeCell ref="O140:P140"/>
    <mergeCell ref="L132:M132"/>
    <mergeCell ref="L133:M133"/>
    <mergeCell ref="L135:M135"/>
    <mergeCell ref="L134:M134"/>
    <mergeCell ref="L136:M136"/>
    <mergeCell ref="L137:M137"/>
    <mergeCell ref="O137:P137"/>
    <mergeCell ref="O127:P127"/>
    <mergeCell ref="O118:P118"/>
    <mergeCell ref="O123:P123"/>
    <mergeCell ref="B143:M143"/>
    <mergeCell ref="H140:I140"/>
    <mergeCell ref="O138:P138"/>
    <mergeCell ref="O155:P155"/>
    <mergeCell ref="O132:P132"/>
    <mergeCell ref="O133:P133"/>
    <mergeCell ref="O135:P135"/>
    <mergeCell ref="G1:P3"/>
    <mergeCell ref="O71:P71"/>
    <mergeCell ref="O72:P72"/>
    <mergeCell ref="O73:P73"/>
    <mergeCell ref="O74:P74"/>
    <mergeCell ref="O78:P78"/>
    <mergeCell ref="H57:I57"/>
    <mergeCell ref="H58:I58"/>
    <mergeCell ref="H67:I67"/>
    <mergeCell ref="L57:M57"/>
    <mergeCell ref="L58:M58"/>
    <mergeCell ref="L59:M59"/>
    <mergeCell ref="L60:M60"/>
    <mergeCell ref="O60:P60"/>
    <mergeCell ref="O57:P57"/>
    <mergeCell ref="O70:P70"/>
    <mergeCell ref="H73:I73"/>
    <mergeCell ref="L70:M70"/>
    <mergeCell ref="L71:M71"/>
    <mergeCell ref="L72:M72"/>
    <mergeCell ref="L73:M73"/>
    <mergeCell ref="H71:I71"/>
    <mergeCell ref="H72:I72"/>
    <mergeCell ref="H70:I70"/>
    <mergeCell ref="B34:B35"/>
    <mergeCell ref="O5:P5"/>
    <mergeCell ref="B29:E30"/>
    <mergeCell ref="B21:E23"/>
    <mergeCell ref="B24:E26"/>
    <mergeCell ref="H5:M5"/>
    <mergeCell ref="B20:E20"/>
    <mergeCell ref="H12:M12"/>
    <mergeCell ref="B14:E14"/>
    <mergeCell ref="B15:E15"/>
    <mergeCell ref="B32:B33"/>
    <mergeCell ref="D32:D33"/>
    <mergeCell ref="E32:E33"/>
    <mergeCell ref="D34:D35"/>
    <mergeCell ref="E34:E35"/>
    <mergeCell ref="O17:P18"/>
    <mergeCell ref="O6:P16"/>
    <mergeCell ref="C32:C33"/>
    <mergeCell ref="C34:C35"/>
    <mergeCell ref="B19:E19"/>
    <mergeCell ref="B16:E16"/>
    <mergeCell ref="K7:L7"/>
    <mergeCell ref="K8:L8"/>
    <mergeCell ref="K10:L10"/>
    <mergeCell ref="B38:E38"/>
    <mergeCell ref="B39:E39"/>
    <mergeCell ref="B44:E46"/>
    <mergeCell ref="H56:I56"/>
    <mergeCell ref="H61:I61"/>
    <mergeCell ref="H68:I68"/>
    <mergeCell ref="H66:I66"/>
    <mergeCell ref="H63:I63"/>
    <mergeCell ref="A51:P54"/>
    <mergeCell ref="B41:E41"/>
    <mergeCell ref="B43:E43"/>
    <mergeCell ref="B47:E47"/>
    <mergeCell ref="O64:P64"/>
    <mergeCell ref="O59:P59"/>
    <mergeCell ref="O58:P58"/>
    <mergeCell ref="K61:M61"/>
    <mergeCell ref="H59:I59"/>
    <mergeCell ref="H60:I60"/>
    <mergeCell ref="L67:M67"/>
    <mergeCell ref="O61:P61"/>
    <mergeCell ref="L63:M63"/>
    <mergeCell ref="L64:M64"/>
    <mergeCell ref="L65:M65"/>
    <mergeCell ref="L66:M66"/>
    <mergeCell ref="O65:P65"/>
    <mergeCell ref="K68:M68"/>
    <mergeCell ref="H64:I64"/>
    <mergeCell ref="H65:I65"/>
    <mergeCell ref="O66:P66"/>
    <mergeCell ref="O67:P67"/>
    <mergeCell ref="O68:P68"/>
    <mergeCell ref="K75:M75"/>
    <mergeCell ref="O92:P92"/>
    <mergeCell ref="H92:I92"/>
    <mergeCell ref="H74:I74"/>
    <mergeCell ref="H78:I78"/>
    <mergeCell ref="H81:I81"/>
    <mergeCell ref="H80:I80"/>
    <mergeCell ref="L78:M78"/>
    <mergeCell ref="L79:M79"/>
    <mergeCell ref="L74:M74"/>
    <mergeCell ref="H75:I75"/>
    <mergeCell ref="H91:I91"/>
    <mergeCell ref="O91:P91"/>
    <mergeCell ref="O77:P77"/>
    <mergeCell ref="L81:M81"/>
    <mergeCell ref="L91:M91"/>
    <mergeCell ref="L92:M92"/>
    <mergeCell ref="H77:I77"/>
    <mergeCell ref="H79:I79"/>
    <mergeCell ref="H82:I82"/>
    <mergeCell ref="L80:M80"/>
    <mergeCell ref="L77:M77"/>
    <mergeCell ref="O80:P80"/>
    <mergeCell ref="H84:I84"/>
    <mergeCell ref="L94:M94"/>
    <mergeCell ref="O94:P94"/>
    <mergeCell ref="K82:M82"/>
    <mergeCell ref="O79:P79"/>
    <mergeCell ref="H94:I94"/>
    <mergeCell ref="O93:P93"/>
    <mergeCell ref="L93:M93"/>
    <mergeCell ref="H93:I93"/>
    <mergeCell ref="O82:P82"/>
    <mergeCell ref="L84:M84"/>
    <mergeCell ref="O84:P84"/>
    <mergeCell ref="H85:I85"/>
    <mergeCell ref="L85:M85"/>
    <mergeCell ref="O85:P85"/>
    <mergeCell ref="H86:I86"/>
    <mergeCell ref="L86:M86"/>
    <mergeCell ref="O86:P86"/>
    <mergeCell ref="L88:M88"/>
    <mergeCell ref="O88:P88"/>
    <mergeCell ref="H125:I125"/>
    <mergeCell ref="H127:I127"/>
    <mergeCell ref="H126:I126"/>
    <mergeCell ref="L117:M117"/>
    <mergeCell ref="O117:P117"/>
    <mergeCell ref="L114:M114"/>
    <mergeCell ref="O114:P114"/>
    <mergeCell ref="L115:M115"/>
    <mergeCell ref="L95:M95"/>
    <mergeCell ref="O95:P95"/>
    <mergeCell ref="H96:I96"/>
    <mergeCell ref="K96:M96"/>
    <mergeCell ref="H95:I95"/>
    <mergeCell ref="L116:M116"/>
    <mergeCell ref="O115:P115"/>
    <mergeCell ref="H117:I117"/>
    <mergeCell ref="O116:P116"/>
    <mergeCell ref="A105:P109"/>
    <mergeCell ref="H89:I89"/>
    <mergeCell ref="K89:M89"/>
    <mergeCell ref="O89:P89"/>
    <mergeCell ref="A171:E171"/>
    <mergeCell ref="A172:E172"/>
    <mergeCell ref="A156:E156"/>
    <mergeCell ref="A157:E157"/>
    <mergeCell ref="A158:E158"/>
    <mergeCell ref="K164:L164"/>
    <mergeCell ref="K165:L165"/>
    <mergeCell ref="K166:L166"/>
    <mergeCell ref="K157:L157"/>
    <mergeCell ref="F156:H156"/>
    <mergeCell ref="A159:E159"/>
    <mergeCell ref="K158:L158"/>
    <mergeCell ref="K159:L159"/>
    <mergeCell ref="A160:E160"/>
    <mergeCell ref="A161:E161"/>
    <mergeCell ref="F157:H157"/>
    <mergeCell ref="F158:H158"/>
    <mergeCell ref="F159:H159"/>
    <mergeCell ref="F160:H160"/>
    <mergeCell ref="K156:L156"/>
    <mergeCell ref="F172:H172"/>
    <mergeCell ref="F171:H171"/>
    <mergeCell ref="F168:H168"/>
    <mergeCell ref="F167:H167"/>
    <mergeCell ref="A178:E178"/>
    <mergeCell ref="A169:E169"/>
    <mergeCell ref="K179:L179"/>
    <mergeCell ref="K161:L161"/>
    <mergeCell ref="K162:L162"/>
    <mergeCell ref="K163:L163"/>
    <mergeCell ref="K176:L176"/>
    <mergeCell ref="A176:E176"/>
    <mergeCell ref="F177:H177"/>
    <mergeCell ref="F178:H178"/>
    <mergeCell ref="K177:L177"/>
    <mergeCell ref="K167:L167"/>
    <mergeCell ref="K168:L168"/>
    <mergeCell ref="K169:L169"/>
    <mergeCell ref="F169:H169"/>
    <mergeCell ref="F170:H170"/>
    <mergeCell ref="K178:L178"/>
    <mergeCell ref="F176:H176"/>
    <mergeCell ref="A170:E170"/>
    <mergeCell ref="A175:E175"/>
    <mergeCell ref="F173:H173"/>
    <mergeCell ref="F174:H174"/>
    <mergeCell ref="F175:H175"/>
    <mergeCell ref="F179:H179"/>
    <mergeCell ref="A180:E180"/>
    <mergeCell ref="F161:H161"/>
    <mergeCell ref="F162:H162"/>
    <mergeCell ref="H44:M45"/>
    <mergeCell ref="F180:H180"/>
    <mergeCell ref="K170:L170"/>
    <mergeCell ref="K171:L171"/>
    <mergeCell ref="K172:L172"/>
    <mergeCell ref="K173:L173"/>
    <mergeCell ref="K174:L174"/>
    <mergeCell ref="K175:L175"/>
    <mergeCell ref="K160:L160"/>
    <mergeCell ref="H124:I124"/>
    <mergeCell ref="A173:E173"/>
    <mergeCell ref="A174:E174"/>
    <mergeCell ref="A179:E179"/>
    <mergeCell ref="A162:E162"/>
    <mergeCell ref="A163:E163"/>
    <mergeCell ref="A168:E168"/>
    <mergeCell ref="A164:E164"/>
    <mergeCell ref="A165:E165"/>
    <mergeCell ref="A166:E166"/>
    <mergeCell ref="A167:E167"/>
    <mergeCell ref="A177:E177"/>
    <mergeCell ref="K180:L180"/>
    <mergeCell ref="L127:M127"/>
    <mergeCell ref="O63:P63"/>
    <mergeCell ref="L131:M131"/>
    <mergeCell ref="L138:M138"/>
    <mergeCell ref="O122:P122"/>
    <mergeCell ref="O125:P125"/>
    <mergeCell ref="O126:P126"/>
    <mergeCell ref="H113:I113"/>
    <mergeCell ref="L113:M113"/>
    <mergeCell ref="O113:P113"/>
    <mergeCell ref="L125:M125"/>
    <mergeCell ref="L126:M126"/>
    <mergeCell ref="H115:I115"/>
    <mergeCell ref="H116:I116"/>
    <mergeCell ref="H137:I137"/>
    <mergeCell ref="O141:P141"/>
    <mergeCell ref="L141:M141"/>
    <mergeCell ref="H128:I128"/>
    <mergeCell ref="H122:I122"/>
    <mergeCell ref="H123:I123"/>
    <mergeCell ref="K155:M155"/>
    <mergeCell ref="G155:I155"/>
    <mergeCell ref="H87:I87"/>
    <mergeCell ref="O75:P75"/>
    <mergeCell ref="O56:P56"/>
    <mergeCell ref="H135:I135"/>
    <mergeCell ref="L87:M87"/>
    <mergeCell ref="K6:L6"/>
    <mergeCell ref="A151:P153"/>
    <mergeCell ref="H131:I131"/>
    <mergeCell ref="O19:P28"/>
    <mergeCell ref="O30:P32"/>
    <mergeCell ref="O33:P47"/>
    <mergeCell ref="B130:P130"/>
    <mergeCell ref="H133:I133"/>
    <mergeCell ref="H43:M43"/>
    <mergeCell ref="H42:M42"/>
    <mergeCell ref="H41:M41"/>
    <mergeCell ref="L56:M56"/>
    <mergeCell ref="L124:M124"/>
    <mergeCell ref="L119:M119"/>
    <mergeCell ref="L123:M123"/>
    <mergeCell ref="H114:I114"/>
    <mergeCell ref="L122:M122"/>
    <mergeCell ref="O87:P87"/>
    <mergeCell ref="H88:I88"/>
    <mergeCell ref="O81:P81"/>
    <mergeCell ref="O134:P134"/>
    <mergeCell ref="O136:P136"/>
    <mergeCell ref="A155:E155"/>
    <mergeCell ref="O131:P131"/>
    <mergeCell ref="H132:I132"/>
    <mergeCell ref="H118:I118"/>
    <mergeCell ref="H119:I119"/>
    <mergeCell ref="L139:M139"/>
    <mergeCell ref="O139:P139"/>
    <mergeCell ref="H141:I141"/>
    <mergeCell ref="H134:I134"/>
    <mergeCell ref="H149:I149"/>
    <mergeCell ref="H148:I148"/>
    <mergeCell ref="H138:I138"/>
    <mergeCell ref="H142:I142"/>
    <mergeCell ref="O124:P124"/>
    <mergeCell ref="H145:I145"/>
    <mergeCell ref="H136:I136"/>
    <mergeCell ref="L118:M118"/>
  </mergeCells>
  <phoneticPr fontId="51" type="noConversion"/>
  <hyperlinks>
    <hyperlink ref="B41:E41" r:id="rId1" display="Website: www.cimoney.com.ky" xr:uid="{00000000-0004-0000-0000-000000000000}"/>
    <hyperlink ref="B24:E26" r:id="rId2" display="Where can I obtain copies of the Money Services Law?" xr:uid="{00000000-0004-0000-0000-000002000000}"/>
    <hyperlink ref="B21:E23" r:id="rId3" display="What is a Money Service Business?" xr:uid="{00000000-0004-0000-0000-000003000000}"/>
    <hyperlink ref="B43:E43" r:id="rId4" display="mailto:ContactBanking@cima.ky" xr:uid="{00000000-0004-0000-0000-000001000000}"/>
    <hyperlink ref="B16:E16" r:id="rId5" display="Remittance Report" xr:uid="{E00C7880-4F0C-4D04-A629-4B8C3A9B2441}"/>
  </hyperlinks>
  <pageMargins left="0.39370078740157483" right="0.19685039370078741" top="0.19685039370078741" bottom="0.19685039370078741" header="0" footer="0"/>
  <pageSetup paperSize="9" scale="94" orientation="portrait" r:id="rId6"/>
  <drawing r:id="rId7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BB66"/>
  <sheetViews>
    <sheetView topLeftCell="AF2" workbookViewId="0">
      <selection activeCell="B120" sqref="B120:F120"/>
    </sheetView>
  </sheetViews>
  <sheetFormatPr defaultColWidth="9.140625" defaultRowHeight="15.95" customHeight="1" x14ac:dyDescent="0.2"/>
  <cols>
    <col min="1" max="1" width="4.7109375" style="50" customWidth="1"/>
    <col min="2" max="2" width="30.7109375" style="50" customWidth="1"/>
    <col min="3" max="3" width="13.7109375" style="50" customWidth="1"/>
    <col min="4" max="4" width="16" style="54" customWidth="1"/>
    <col min="5" max="7" width="16" style="50" customWidth="1"/>
    <col min="8" max="8" width="13.140625" style="54" customWidth="1"/>
    <col min="9" max="9" width="11.85546875" style="50" customWidth="1"/>
    <col min="10" max="11" width="13.140625" style="50" customWidth="1"/>
    <col min="12" max="12" width="16" style="50" customWidth="1"/>
    <col min="13" max="16" width="13.140625" style="50" customWidth="1"/>
    <col min="17" max="17" width="16" style="50" customWidth="1"/>
    <col min="18" max="18" width="13.140625" style="50" customWidth="1"/>
    <col min="19" max="20" width="13.140625" style="2" customWidth="1"/>
    <col min="21" max="21" width="13" style="50" customWidth="1"/>
    <col min="22" max="22" width="16" style="50" customWidth="1"/>
    <col min="23" max="24" width="13.140625" style="50" customWidth="1"/>
    <col min="25" max="26" width="13" style="50" customWidth="1"/>
    <col min="27" max="27" width="16" style="50" customWidth="1"/>
    <col min="28" max="31" width="13.140625" style="50" customWidth="1"/>
    <col min="32" max="32" width="16" style="50" customWidth="1"/>
    <col min="33" max="36" width="13.140625" style="50" customWidth="1"/>
    <col min="37" max="37" width="16" style="50" customWidth="1"/>
    <col min="38" max="41" width="13.140625" style="50" customWidth="1"/>
    <col min="42" max="42" width="16" style="50" customWidth="1"/>
    <col min="43" max="50" width="13.140625" style="50" customWidth="1"/>
    <col min="51" max="51" width="17.5703125" style="50" bestFit="1" customWidth="1"/>
    <col min="52" max="52" width="17.5703125" style="50" customWidth="1"/>
    <col min="53" max="54" width="12.5703125" style="50" bestFit="1" customWidth="1"/>
    <col min="55" max="55" width="9.140625" style="50"/>
    <col min="56" max="56" width="12.5703125" style="50" bestFit="1" customWidth="1"/>
    <col min="57" max="16384" width="9.140625" style="50"/>
  </cols>
  <sheetData>
    <row r="1" spans="2:54" ht="16.5" customHeight="1" x14ac:dyDescent="0.2">
      <c r="S1" s="50"/>
      <c r="T1" s="50"/>
      <c r="X1" s="92"/>
    </row>
    <row r="2" spans="2:54" ht="17.25" customHeight="1" x14ac:dyDescent="0.2">
      <c r="B2" s="15" t="s">
        <v>4</v>
      </c>
      <c r="S2" s="50"/>
      <c r="T2" s="50"/>
    </row>
    <row r="3" spans="2:54" ht="21.75" customHeight="1" x14ac:dyDescent="0.2">
      <c r="B3" s="16" t="s">
        <v>44</v>
      </c>
      <c r="C3" s="16"/>
      <c r="S3" s="50"/>
      <c r="T3" s="50"/>
    </row>
    <row r="4" spans="2:54" ht="21.75" customHeight="1" x14ac:dyDescent="0.2">
      <c r="S4" s="50"/>
      <c r="T4" s="50"/>
    </row>
    <row r="5" spans="2:54" ht="21.75" customHeight="1" thickBot="1" x14ac:dyDescent="0.25">
      <c r="B5" s="231"/>
      <c r="S5" s="50"/>
      <c r="T5" s="50"/>
      <c r="X5" s="92"/>
    </row>
    <row r="6" spans="2:54" ht="18" customHeight="1" thickBot="1" x14ac:dyDescent="0.25">
      <c r="B6" s="130" t="s">
        <v>45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237"/>
      <c r="Q6" s="237"/>
      <c r="R6" s="237"/>
      <c r="S6" s="237"/>
      <c r="T6" s="237"/>
      <c r="U6" s="237"/>
      <c r="V6" s="237"/>
      <c r="W6" s="237"/>
      <c r="X6" s="237"/>
      <c r="Y6" s="237"/>
      <c r="Z6" s="237"/>
      <c r="AA6" s="237"/>
      <c r="AB6" s="237"/>
      <c r="AC6" s="237"/>
      <c r="AD6" s="237"/>
      <c r="AE6" s="237"/>
      <c r="AF6" s="237"/>
      <c r="AG6" s="237"/>
      <c r="AH6" s="237"/>
      <c r="AI6" s="237"/>
      <c r="AJ6" s="237"/>
      <c r="AK6" s="237"/>
      <c r="AL6" s="378"/>
      <c r="AM6" s="378"/>
      <c r="AN6" s="378"/>
      <c r="AO6" s="237"/>
      <c r="AP6" s="237"/>
      <c r="AQ6" s="237"/>
      <c r="AR6" s="237"/>
      <c r="AS6" s="237"/>
      <c r="AT6" s="378"/>
      <c r="AU6" s="378"/>
      <c r="AV6" s="378"/>
      <c r="AW6" s="378"/>
      <c r="AX6" s="378"/>
    </row>
    <row r="7" spans="2:54" ht="18" customHeight="1" thickBot="1" x14ac:dyDescent="0.25">
      <c r="B7" s="69" t="s">
        <v>7</v>
      </c>
      <c r="C7" s="65" t="s">
        <v>8</v>
      </c>
      <c r="D7" s="61" t="s">
        <v>9</v>
      </c>
      <c r="E7" s="61" t="s">
        <v>10</v>
      </c>
      <c r="F7" s="61" t="s">
        <v>11</v>
      </c>
      <c r="G7" s="62" t="s">
        <v>12</v>
      </c>
      <c r="H7" s="66" t="s">
        <v>13</v>
      </c>
      <c r="I7" s="66" t="s">
        <v>14</v>
      </c>
      <c r="J7" s="66" t="s">
        <v>99</v>
      </c>
      <c r="K7" s="66" t="s">
        <v>102</v>
      </c>
      <c r="L7" s="66" t="s">
        <v>103</v>
      </c>
      <c r="M7" s="66" t="s">
        <v>105</v>
      </c>
      <c r="N7" s="246" t="s">
        <v>108</v>
      </c>
      <c r="O7" s="66" t="s">
        <v>109</v>
      </c>
      <c r="P7" s="66" t="s">
        <v>110</v>
      </c>
      <c r="Q7" s="66" t="s">
        <v>111</v>
      </c>
      <c r="R7" s="66" t="s">
        <v>112</v>
      </c>
      <c r="S7" s="66" t="s">
        <v>119</v>
      </c>
      <c r="T7" s="66" t="s">
        <v>118</v>
      </c>
      <c r="U7" s="63" t="s">
        <v>127</v>
      </c>
      <c r="V7" s="63" t="s">
        <v>131</v>
      </c>
      <c r="W7" s="63" t="s">
        <v>132</v>
      </c>
      <c r="X7" s="63" t="s">
        <v>133</v>
      </c>
      <c r="Y7" s="63" t="s">
        <v>134</v>
      </c>
      <c r="Z7" s="63" t="s">
        <v>128</v>
      </c>
      <c r="AA7" s="63" t="s">
        <v>135</v>
      </c>
      <c r="AB7" s="63" t="s">
        <v>136</v>
      </c>
      <c r="AC7" s="63" t="s">
        <v>140</v>
      </c>
      <c r="AD7" s="63" t="s">
        <v>141</v>
      </c>
      <c r="AE7" s="63" t="s">
        <v>143</v>
      </c>
      <c r="AF7" s="359" t="s">
        <v>144</v>
      </c>
      <c r="AG7" s="359" t="s">
        <v>147</v>
      </c>
      <c r="AH7" s="359" t="s">
        <v>149</v>
      </c>
      <c r="AI7" s="359" t="s">
        <v>151</v>
      </c>
      <c r="AJ7" s="359" t="s">
        <v>157</v>
      </c>
      <c r="AK7" s="359" t="s">
        <v>158</v>
      </c>
      <c r="AL7" s="359" t="s">
        <v>161</v>
      </c>
      <c r="AM7" s="359" t="s">
        <v>165</v>
      </c>
      <c r="AN7" s="359" t="s">
        <v>167</v>
      </c>
      <c r="AO7" s="359" t="s">
        <v>169</v>
      </c>
      <c r="AP7" s="359" t="s">
        <v>170</v>
      </c>
      <c r="AQ7" s="359" t="s">
        <v>178</v>
      </c>
      <c r="AR7" s="359" t="s">
        <v>257</v>
      </c>
      <c r="AS7" s="359" t="s">
        <v>258</v>
      </c>
      <c r="AT7" s="359" t="s">
        <v>259</v>
      </c>
      <c r="AU7" s="359" t="s">
        <v>260</v>
      </c>
      <c r="AV7" s="359" t="s">
        <v>261</v>
      </c>
      <c r="AW7" s="390" t="s">
        <v>262</v>
      </c>
      <c r="AX7" s="390" t="s">
        <v>263</v>
      </c>
      <c r="AY7" s="63" t="s">
        <v>264</v>
      </c>
      <c r="AZ7" s="63" t="s">
        <v>264</v>
      </c>
    </row>
    <row r="8" spans="2:54" ht="14.1" customHeight="1" x14ac:dyDescent="0.2">
      <c r="B8" s="95" t="s">
        <v>15</v>
      </c>
      <c r="C8" s="96">
        <v>1259921.9300000002</v>
      </c>
      <c r="D8" s="131">
        <v>1196086</v>
      </c>
      <c r="E8" s="132">
        <v>951576.59000000008</v>
      </c>
      <c r="F8" s="132">
        <v>825503</v>
      </c>
      <c r="G8" s="134">
        <v>748501.54</v>
      </c>
      <c r="H8" s="131">
        <v>230833</v>
      </c>
      <c r="I8" s="131">
        <v>221084.36</v>
      </c>
      <c r="J8" s="131">
        <v>229708.15</v>
      </c>
      <c r="K8" s="131">
        <v>249260.4</v>
      </c>
      <c r="L8" s="135">
        <f>SUM(H8:K8)</f>
        <v>930885.91</v>
      </c>
      <c r="M8" s="131">
        <v>245028.03</v>
      </c>
      <c r="N8" s="247">
        <v>277722.52</v>
      </c>
      <c r="O8" s="247">
        <v>240766</v>
      </c>
      <c r="P8" s="247">
        <v>277961.09999999998</v>
      </c>
      <c r="Q8" s="286">
        <f>SUM(M8:P8)</f>
        <v>1041477.65</v>
      </c>
      <c r="R8" s="247">
        <v>284080.31999999995</v>
      </c>
      <c r="S8" s="247">
        <v>233145.06</v>
      </c>
      <c r="T8" s="247">
        <v>258258.06</v>
      </c>
      <c r="U8" s="244">
        <v>175394.60142857145</v>
      </c>
      <c r="V8" s="286">
        <f>SUM(R8:U8)</f>
        <v>950878.04142857133</v>
      </c>
      <c r="W8" s="244">
        <v>167005.19</v>
      </c>
      <c r="X8" s="244">
        <v>87077.349999999991</v>
      </c>
      <c r="Y8" s="244">
        <v>161439.34</v>
      </c>
      <c r="Z8" s="244">
        <v>154287.10999999999</v>
      </c>
      <c r="AA8" s="287">
        <f>SUM(W8:Z8)</f>
        <v>569808.99</v>
      </c>
      <c r="AB8" s="257">
        <v>194338.05</v>
      </c>
      <c r="AC8" s="257">
        <v>260917.42</v>
      </c>
      <c r="AD8" s="257">
        <v>311606.2</v>
      </c>
      <c r="AE8" s="257">
        <v>338587.85000000003</v>
      </c>
      <c r="AF8" s="286">
        <f>SUM(AB8:AE8)</f>
        <v>1105449.52</v>
      </c>
      <c r="AG8" s="244">
        <v>322030.19</v>
      </c>
      <c r="AH8" s="244">
        <v>348499.85</v>
      </c>
      <c r="AI8" s="244">
        <v>370678.19487804879</v>
      </c>
      <c r="AJ8" s="244">
        <v>425086.05853658536</v>
      </c>
      <c r="AK8" s="286">
        <f>SUM(AG8:AJ8)</f>
        <v>1466294.2934146342</v>
      </c>
      <c r="AL8" s="244">
        <v>379820.76195121941</v>
      </c>
      <c r="AM8" s="244">
        <v>337541.90073170734</v>
      </c>
      <c r="AN8" s="244">
        <v>384203.80414634134</v>
      </c>
      <c r="AO8" s="244">
        <v>389551.93804878055</v>
      </c>
      <c r="AP8" s="286">
        <v>1491118.4048780487</v>
      </c>
      <c r="AQ8" s="244">
        <v>331585.90456445992</v>
      </c>
      <c r="AR8" s="244">
        <v>359485.5979558652</v>
      </c>
      <c r="AS8" s="244">
        <v>358001.21006968647</v>
      </c>
      <c r="AT8" s="244">
        <v>371451.41190476192</v>
      </c>
      <c r="AU8" s="286">
        <v>1420524.1244947733</v>
      </c>
      <c r="AV8" s="244">
        <v>293637.23907664919</v>
      </c>
      <c r="AW8" s="600">
        <v>334997.74761904764</v>
      </c>
      <c r="AX8" s="600">
        <v>338239.64571428573</v>
      </c>
      <c r="AY8" s="311">
        <f t="shared" ref="AY8:AY31" si="0">AX8-AW8</f>
        <v>3241.8980952380807</v>
      </c>
      <c r="AZ8" s="375">
        <f t="shared" ref="AZ8:AZ32" si="1">AY8/AW8</f>
        <v>9.6773728130396235E-3</v>
      </c>
      <c r="BA8" s="636">
        <f>AX8-OUTFLOWS!AX8</f>
        <v>-48689165.881904766</v>
      </c>
      <c r="BB8" s="636"/>
    </row>
    <row r="9" spans="2:54" ht="14.1" customHeight="1" x14ac:dyDescent="0.2">
      <c r="B9" s="102" t="s">
        <v>16</v>
      </c>
      <c r="C9" s="103">
        <v>122361.13</v>
      </c>
      <c r="D9" s="57">
        <v>129767</v>
      </c>
      <c r="E9" s="136">
        <v>105945.43000000001</v>
      </c>
      <c r="F9" s="136">
        <v>85266</v>
      </c>
      <c r="G9" s="138">
        <v>112708.68</v>
      </c>
      <c r="H9" s="57">
        <v>27469</v>
      </c>
      <c r="I9" s="57">
        <v>21409.35</v>
      </c>
      <c r="J9" s="57">
        <v>25656.21</v>
      </c>
      <c r="K9" s="57">
        <v>30752.61</v>
      </c>
      <c r="L9" s="135">
        <f t="shared" ref="L9:L31" si="2">SUM(H9:K9)</f>
        <v>105287.17</v>
      </c>
      <c r="M9" s="57">
        <v>32478.68</v>
      </c>
      <c r="N9" s="244">
        <v>21200.77</v>
      </c>
      <c r="O9" s="244">
        <v>26840</v>
      </c>
      <c r="P9" s="244">
        <v>31622.81</v>
      </c>
      <c r="Q9" s="286">
        <f t="shared" ref="Q9:Q31" si="3">SUM(M9:P9)</f>
        <v>112142.26</v>
      </c>
      <c r="R9" s="244">
        <v>27809.8</v>
      </c>
      <c r="S9" s="244">
        <v>25895.83</v>
      </c>
      <c r="T9" s="244">
        <v>26781.239999999998</v>
      </c>
      <c r="U9" s="244">
        <v>35088.548571428568</v>
      </c>
      <c r="V9" s="286">
        <f>SUM(R9:U9)</f>
        <v>115575.41857142857</v>
      </c>
      <c r="W9" s="244">
        <v>29188.229999999996</v>
      </c>
      <c r="X9" s="244">
        <v>4834.63</v>
      </c>
      <c r="Y9" s="244">
        <v>13147.03</v>
      </c>
      <c r="Z9" s="244">
        <v>9106.48</v>
      </c>
      <c r="AA9" s="287">
        <f>SUM(W9:Z9)</f>
        <v>56276.369999999995</v>
      </c>
      <c r="AB9" s="257">
        <v>19735.300000000003</v>
      </c>
      <c r="AC9" s="257">
        <v>33746.339999999997</v>
      </c>
      <c r="AD9" s="257">
        <v>32921.97</v>
      </c>
      <c r="AE9" s="257">
        <v>27857.769999999997</v>
      </c>
      <c r="AF9" s="286">
        <f>SUM(AB9:AE9)</f>
        <v>114261.38</v>
      </c>
      <c r="AG9" s="244">
        <v>22325.46</v>
      </c>
      <c r="AH9" s="244">
        <v>22043.65</v>
      </c>
      <c r="AI9" s="244">
        <v>20473.768536585365</v>
      </c>
      <c r="AJ9" s="244">
        <v>34948.291219512197</v>
      </c>
      <c r="AK9" s="286">
        <f>SUM(AG9:AJ9)</f>
        <v>99791.169756097574</v>
      </c>
      <c r="AL9" s="244">
        <v>31745.388536585371</v>
      </c>
      <c r="AM9" s="244">
        <v>29140.394146341459</v>
      </c>
      <c r="AN9" s="244">
        <v>34322.46</v>
      </c>
      <c r="AO9" s="244">
        <v>39303.54</v>
      </c>
      <c r="AP9" s="286">
        <v>134511.78268292683</v>
      </c>
      <c r="AQ9" s="244">
        <v>22214.879047619048</v>
      </c>
      <c r="AR9" s="244">
        <v>25641.226190476191</v>
      </c>
      <c r="AS9" s="244">
        <v>29351.147619047617</v>
      </c>
      <c r="AT9" s="244">
        <v>23745.370000000003</v>
      </c>
      <c r="AU9" s="286">
        <v>100952.62285714285</v>
      </c>
      <c r="AV9" s="244">
        <v>19515.307717685162</v>
      </c>
      <c r="AW9" s="600">
        <v>35858.329523809523</v>
      </c>
      <c r="AX9" s="600">
        <v>31388.926666666666</v>
      </c>
      <c r="AY9" s="311">
        <f t="shared" si="0"/>
        <v>-4469.4028571428571</v>
      </c>
      <c r="AZ9" s="375">
        <f t="shared" si="1"/>
        <v>-0.12464057630390241</v>
      </c>
    </row>
    <row r="10" spans="2:54" ht="14.1" customHeight="1" x14ac:dyDescent="0.2">
      <c r="B10" s="102" t="s">
        <v>17</v>
      </c>
      <c r="C10" s="103">
        <v>75978.340000000011</v>
      </c>
      <c r="D10" s="57">
        <v>81026</v>
      </c>
      <c r="E10" s="136">
        <v>79820.17</v>
      </c>
      <c r="F10" s="136">
        <v>92836</v>
      </c>
      <c r="G10" s="138">
        <v>136908.88</v>
      </c>
      <c r="H10" s="57">
        <v>37152</v>
      </c>
      <c r="I10" s="57">
        <v>22184.32</v>
      </c>
      <c r="J10" s="57">
        <v>30648.41</v>
      </c>
      <c r="K10" s="57">
        <v>36748.93</v>
      </c>
      <c r="L10" s="135">
        <f t="shared" si="2"/>
        <v>126733.66</v>
      </c>
      <c r="M10" s="57">
        <v>33065.729999999996</v>
      </c>
      <c r="N10" s="244">
        <v>41536.720000000001</v>
      </c>
      <c r="O10" s="244">
        <v>32465</v>
      </c>
      <c r="P10" s="244">
        <v>44586.75</v>
      </c>
      <c r="Q10" s="286">
        <f t="shared" si="3"/>
        <v>151654.20000000001</v>
      </c>
      <c r="R10" s="244">
        <v>46080.990000000005</v>
      </c>
      <c r="S10" s="244">
        <v>49111.03</v>
      </c>
      <c r="T10" s="244">
        <v>70772.22</v>
      </c>
      <c r="U10" s="244">
        <v>83640.899999999994</v>
      </c>
      <c r="V10" s="286">
        <f>SUM(R10:U10)</f>
        <v>249605.13999999998</v>
      </c>
      <c r="W10" s="244">
        <v>57007.12000000001</v>
      </c>
      <c r="X10" s="244">
        <v>4638.79</v>
      </c>
      <c r="Y10" s="244">
        <v>9809.869999999999</v>
      </c>
      <c r="Z10" s="244">
        <v>23032.699999999997</v>
      </c>
      <c r="AA10" s="287">
        <f>SUM(W10:Z10)</f>
        <v>94488.48000000001</v>
      </c>
      <c r="AB10" s="257">
        <v>24869.13</v>
      </c>
      <c r="AC10" s="257">
        <v>26961.269999999997</v>
      </c>
      <c r="AD10" s="257">
        <v>43064.509999999995</v>
      </c>
      <c r="AE10" s="257">
        <v>62152.7</v>
      </c>
      <c r="AF10" s="286">
        <f>SUM(AB10:AE10)</f>
        <v>157047.60999999999</v>
      </c>
      <c r="AG10" s="244">
        <v>74619.45</v>
      </c>
      <c r="AH10" s="244">
        <v>59637.119999999995</v>
      </c>
      <c r="AI10" s="244">
        <v>78739.555121951213</v>
      </c>
      <c r="AJ10" s="244">
        <v>72764.22024390244</v>
      </c>
      <c r="AK10" s="286">
        <f>SUM(AG10:AJ10)</f>
        <v>285760.34536585363</v>
      </c>
      <c r="AL10" s="244">
        <v>87732.689024390245</v>
      </c>
      <c r="AM10" s="244">
        <v>68751.27</v>
      </c>
      <c r="AN10" s="244">
        <v>68950.429999999993</v>
      </c>
      <c r="AO10" s="244">
        <v>67800.850000000006</v>
      </c>
      <c r="AP10" s="286">
        <v>293235.23902439023</v>
      </c>
      <c r="AQ10" s="244">
        <v>51040.14</v>
      </c>
      <c r="AR10" s="244">
        <v>51151.19</v>
      </c>
      <c r="AS10" s="244">
        <v>60463.650952380951</v>
      </c>
      <c r="AT10" s="244">
        <v>57882.69</v>
      </c>
      <c r="AU10" s="286">
        <v>220537.67095238095</v>
      </c>
      <c r="AV10" s="244">
        <v>28587.964428457777</v>
      </c>
      <c r="AW10" s="600">
        <v>37689.748571428572</v>
      </c>
      <c r="AX10" s="600">
        <v>36644.46</v>
      </c>
      <c r="AY10" s="311">
        <f t="shared" si="0"/>
        <v>-1045.2885714285731</v>
      </c>
      <c r="AZ10" s="375">
        <f t="shared" si="1"/>
        <v>-2.773402877569138E-2</v>
      </c>
    </row>
    <row r="11" spans="2:54" ht="14.1" customHeight="1" x14ac:dyDescent="0.2">
      <c r="B11" s="102" t="s">
        <v>18</v>
      </c>
      <c r="C11" s="103">
        <v>41199.06</v>
      </c>
      <c r="D11" s="57">
        <v>50279</v>
      </c>
      <c r="E11" s="136">
        <v>40527.19</v>
      </c>
      <c r="F11" s="136">
        <v>52365</v>
      </c>
      <c r="G11" s="138">
        <v>79712.75</v>
      </c>
      <c r="H11" s="57">
        <v>6744</v>
      </c>
      <c r="I11" s="57">
        <v>3066.29</v>
      </c>
      <c r="J11" s="57">
        <v>11581.84</v>
      </c>
      <c r="K11" s="57">
        <v>6238.52</v>
      </c>
      <c r="L11" s="135">
        <f t="shared" si="2"/>
        <v>27630.65</v>
      </c>
      <c r="M11" s="57">
        <v>5194.01</v>
      </c>
      <c r="N11" s="244">
        <v>3841.3199999999997</v>
      </c>
      <c r="O11" s="244">
        <v>6145</v>
      </c>
      <c r="P11" s="244">
        <v>10189.870000000001</v>
      </c>
      <c r="Q11" s="286">
        <f t="shared" si="3"/>
        <v>25370.2</v>
      </c>
      <c r="R11" s="244">
        <v>7476.0300000000007</v>
      </c>
      <c r="S11" s="244">
        <v>14083.76</v>
      </c>
      <c r="T11" s="244">
        <v>14322.68</v>
      </c>
      <c r="U11" s="244">
        <v>11419.14</v>
      </c>
      <c r="V11" s="286">
        <f t="shared" ref="V11:V31" si="4">SUM(R11:U11)</f>
        <v>47301.61</v>
      </c>
      <c r="W11" s="244">
        <v>9994.41</v>
      </c>
      <c r="X11" s="244">
        <v>0</v>
      </c>
      <c r="Y11" s="244">
        <v>3456.18</v>
      </c>
      <c r="Z11" s="244">
        <v>1569.45</v>
      </c>
      <c r="AA11" s="287">
        <f t="shared" ref="AA11:AA31" si="5">SUM(W11:Z11)</f>
        <v>15020.04</v>
      </c>
      <c r="AB11" s="257">
        <v>4737.91</v>
      </c>
      <c r="AC11" s="257">
        <v>6315.41</v>
      </c>
      <c r="AD11" s="257">
        <v>6756.380000000001</v>
      </c>
      <c r="AE11" s="257">
        <v>5657.9299999999994</v>
      </c>
      <c r="AF11" s="286">
        <f t="shared" ref="AF11:AF31" si="6">SUM(AB11:AE11)</f>
        <v>23467.63</v>
      </c>
      <c r="AG11" s="244">
        <v>18979.599999999999</v>
      </c>
      <c r="AH11" s="244">
        <v>10762.88</v>
      </c>
      <c r="AI11" s="244">
        <v>13580.27</v>
      </c>
      <c r="AJ11" s="244">
        <v>8640.0400000000009</v>
      </c>
      <c r="AK11" s="286">
        <f t="shared" ref="AK11:AK31" si="7">SUM(AG11:AJ11)</f>
        <v>51962.79</v>
      </c>
      <c r="AL11" s="244">
        <v>12655.42</v>
      </c>
      <c r="AM11" s="244">
        <v>14797.949999999999</v>
      </c>
      <c r="AN11" s="244">
        <v>10637.810000000001</v>
      </c>
      <c r="AO11" s="244">
        <v>14442.210000000001</v>
      </c>
      <c r="AP11" s="286">
        <v>52533.39</v>
      </c>
      <c r="AQ11" s="244">
        <v>13041</v>
      </c>
      <c r="AR11" s="244">
        <v>12427.099999999999</v>
      </c>
      <c r="AS11" s="244">
        <v>9381.27</v>
      </c>
      <c r="AT11" s="244">
        <v>14652.63</v>
      </c>
      <c r="AU11" s="286">
        <v>49501.999999999993</v>
      </c>
      <c r="AV11" s="244">
        <v>7289.4215530923011</v>
      </c>
      <c r="AW11" s="600">
        <v>8272.73</v>
      </c>
      <c r="AX11" s="600">
        <v>17707.34</v>
      </c>
      <c r="AY11" s="311">
        <f t="shared" si="0"/>
        <v>9434.61</v>
      </c>
      <c r="AZ11" s="375">
        <f t="shared" si="1"/>
        <v>1.1404469866658287</v>
      </c>
    </row>
    <row r="12" spans="2:54" ht="14.1" customHeight="1" x14ac:dyDescent="0.2">
      <c r="B12" s="108" t="s">
        <v>19</v>
      </c>
      <c r="C12" s="103">
        <v>32879.599999999999</v>
      </c>
      <c r="D12" s="57">
        <v>36665</v>
      </c>
      <c r="E12" s="136">
        <v>24351.23</v>
      </c>
      <c r="F12" s="136">
        <v>25789</v>
      </c>
      <c r="G12" s="138">
        <v>17128.45</v>
      </c>
      <c r="H12" s="57">
        <v>2795</v>
      </c>
      <c r="I12" s="57">
        <v>3344.72</v>
      </c>
      <c r="J12" s="57">
        <v>4087.84</v>
      </c>
      <c r="K12" s="57">
        <v>4297.4799999999996</v>
      </c>
      <c r="L12" s="135">
        <f t="shared" si="2"/>
        <v>14525.039999999999</v>
      </c>
      <c r="M12" s="57">
        <v>6119.18</v>
      </c>
      <c r="N12" s="244">
        <v>2296.2600000000002</v>
      </c>
      <c r="O12" s="244">
        <v>9029</v>
      </c>
      <c r="P12" s="244">
        <v>7730.47</v>
      </c>
      <c r="Q12" s="286">
        <f t="shared" si="3"/>
        <v>25174.910000000003</v>
      </c>
      <c r="R12" s="244">
        <v>10902.060000000001</v>
      </c>
      <c r="S12" s="244">
        <v>8016.01</v>
      </c>
      <c r="T12" s="244">
        <v>19878.16</v>
      </c>
      <c r="U12" s="244">
        <v>15670.7</v>
      </c>
      <c r="V12" s="286">
        <f t="shared" si="4"/>
        <v>54466.929999999993</v>
      </c>
      <c r="W12" s="244">
        <v>3183.15</v>
      </c>
      <c r="X12" s="244">
        <v>91.42</v>
      </c>
      <c r="Y12" s="244">
        <v>606.69000000000005</v>
      </c>
      <c r="Z12" s="244">
        <v>2871.2</v>
      </c>
      <c r="AA12" s="287">
        <f t="shared" si="5"/>
        <v>6752.46</v>
      </c>
      <c r="AB12" s="257">
        <v>3507</v>
      </c>
      <c r="AC12" s="257">
        <v>6228.2199999999993</v>
      </c>
      <c r="AD12" s="257">
        <v>6084.1299999999992</v>
      </c>
      <c r="AE12" s="257">
        <v>4437.18</v>
      </c>
      <c r="AF12" s="286">
        <f t="shared" si="6"/>
        <v>20256.53</v>
      </c>
      <c r="AG12" s="244">
        <v>3924.61</v>
      </c>
      <c r="AH12" s="244">
        <v>10556.25</v>
      </c>
      <c r="AI12" s="244">
        <v>9429.4700000000012</v>
      </c>
      <c r="AJ12" s="244">
        <v>12805.32</v>
      </c>
      <c r="AK12" s="286">
        <f t="shared" si="7"/>
        <v>36715.65</v>
      </c>
      <c r="AL12" s="244">
        <v>9302.7799999999988</v>
      </c>
      <c r="AM12" s="244">
        <v>8631.619999999999</v>
      </c>
      <c r="AN12" s="244">
        <v>5611.75</v>
      </c>
      <c r="AO12" s="244">
        <v>10717.509999999998</v>
      </c>
      <c r="AP12" s="286">
        <v>34263.659999999996</v>
      </c>
      <c r="AQ12" s="244">
        <v>5773.15</v>
      </c>
      <c r="AR12" s="244">
        <v>7826.6399999999994</v>
      </c>
      <c r="AS12" s="244">
        <v>10408.040000000001</v>
      </c>
      <c r="AT12" s="244">
        <v>8161.63</v>
      </c>
      <c r="AU12" s="286">
        <v>32169.460000000003</v>
      </c>
      <c r="AV12" s="244">
        <v>6514.3281028850088</v>
      </c>
      <c r="AW12" s="600">
        <v>7575.8</v>
      </c>
      <c r="AX12" s="600">
        <v>13190.45</v>
      </c>
      <c r="AY12" s="311">
        <f t="shared" si="0"/>
        <v>5614.6500000000005</v>
      </c>
      <c r="AZ12" s="375">
        <f t="shared" si="1"/>
        <v>0.74112964967396189</v>
      </c>
    </row>
    <row r="13" spans="2:54" ht="14.1" customHeight="1" x14ac:dyDescent="0.2">
      <c r="B13" s="108" t="s">
        <v>20</v>
      </c>
      <c r="C13" s="103">
        <v>73121.850000000006</v>
      </c>
      <c r="D13" s="57">
        <v>97018</v>
      </c>
      <c r="E13" s="136">
        <v>75808.27</v>
      </c>
      <c r="F13" s="136">
        <v>28687</v>
      </c>
      <c r="G13" s="138">
        <v>21959.23</v>
      </c>
      <c r="H13" s="57">
        <v>5676</v>
      </c>
      <c r="I13" s="57">
        <v>19805.05</v>
      </c>
      <c r="J13" s="57">
        <v>7576.71</v>
      </c>
      <c r="K13" s="57">
        <v>12743.72</v>
      </c>
      <c r="L13" s="135">
        <f t="shared" si="2"/>
        <v>45801.48</v>
      </c>
      <c r="M13" s="57">
        <v>20923.72</v>
      </c>
      <c r="N13" s="244">
        <v>9886.9</v>
      </c>
      <c r="O13" s="244">
        <v>20307</v>
      </c>
      <c r="P13" s="244">
        <v>13969.14</v>
      </c>
      <c r="Q13" s="286">
        <f t="shared" si="3"/>
        <v>65086.76</v>
      </c>
      <c r="R13" s="244">
        <v>4660.84</v>
      </c>
      <c r="S13" s="244">
        <v>4542.1500000000005</v>
      </c>
      <c r="T13" s="244">
        <v>6123.54</v>
      </c>
      <c r="U13" s="244">
        <v>8881.09</v>
      </c>
      <c r="V13" s="286">
        <f t="shared" si="4"/>
        <v>24207.620000000003</v>
      </c>
      <c r="W13" s="244">
        <v>4257.13</v>
      </c>
      <c r="X13" s="244">
        <v>2700.1</v>
      </c>
      <c r="Y13" s="244">
        <v>9133.2000000000007</v>
      </c>
      <c r="Z13" s="244">
        <v>17045.34</v>
      </c>
      <c r="AA13" s="287">
        <f t="shared" si="5"/>
        <v>33135.770000000004</v>
      </c>
      <c r="AB13" s="257">
        <v>5957.74</v>
      </c>
      <c r="AC13" s="257">
        <v>11874.73</v>
      </c>
      <c r="AD13" s="257">
        <v>10882.55</v>
      </c>
      <c r="AE13" s="257">
        <v>11109.99</v>
      </c>
      <c r="AF13" s="286">
        <f t="shared" si="6"/>
        <v>39825.01</v>
      </c>
      <c r="AG13" s="244">
        <v>5502.5400000000009</v>
      </c>
      <c r="AH13" s="244">
        <v>6203.4</v>
      </c>
      <c r="AI13" s="244">
        <v>8121.32</v>
      </c>
      <c r="AJ13" s="244">
        <v>3841.96</v>
      </c>
      <c r="AK13" s="286">
        <f t="shared" si="7"/>
        <v>23669.22</v>
      </c>
      <c r="AL13" s="244">
        <v>5875.93</v>
      </c>
      <c r="AM13" s="244">
        <v>4127.59</v>
      </c>
      <c r="AN13" s="244">
        <v>3951.16</v>
      </c>
      <c r="AO13" s="244">
        <v>5339.3600000000006</v>
      </c>
      <c r="AP13" s="286">
        <v>19294.04</v>
      </c>
      <c r="AQ13" s="244">
        <v>4073.0599999999995</v>
      </c>
      <c r="AR13" s="244">
        <v>2850.04</v>
      </c>
      <c r="AS13" s="244">
        <v>4835.7199999999993</v>
      </c>
      <c r="AT13" s="244">
        <v>6307.8899999999994</v>
      </c>
      <c r="AU13" s="286">
        <v>18066.71</v>
      </c>
      <c r="AV13" s="244">
        <v>4358.7532779219582</v>
      </c>
      <c r="AW13" s="600">
        <v>7028.65</v>
      </c>
      <c r="AX13" s="600">
        <v>8011.1671428571435</v>
      </c>
      <c r="AY13" s="311">
        <f t="shared" si="0"/>
        <v>982.51714285714388</v>
      </c>
      <c r="AZ13" s="375">
        <f t="shared" si="1"/>
        <v>0.13978746172552964</v>
      </c>
    </row>
    <row r="14" spans="2:54" ht="14.1" customHeight="1" x14ac:dyDescent="0.2">
      <c r="B14" s="108" t="s">
        <v>21</v>
      </c>
      <c r="C14" s="103">
        <v>11718.720000000001</v>
      </c>
      <c r="D14" s="57">
        <v>14391</v>
      </c>
      <c r="E14" s="136">
        <v>16574.13</v>
      </c>
      <c r="F14" s="136">
        <v>7917</v>
      </c>
      <c r="G14" s="138">
        <v>20872.989999999998</v>
      </c>
      <c r="H14" s="57">
        <v>8908</v>
      </c>
      <c r="I14" s="57">
        <v>3253.61</v>
      </c>
      <c r="J14" s="57">
        <v>5076.96</v>
      </c>
      <c r="K14" s="57">
        <v>12693.18</v>
      </c>
      <c r="L14" s="135">
        <f t="shared" si="2"/>
        <v>29931.75</v>
      </c>
      <c r="M14" s="57">
        <v>3936.2999999999997</v>
      </c>
      <c r="N14" s="244">
        <v>4425.03</v>
      </c>
      <c r="O14" s="244">
        <v>3624</v>
      </c>
      <c r="P14" s="244">
        <v>2805.41</v>
      </c>
      <c r="Q14" s="286">
        <f t="shared" si="3"/>
        <v>14790.74</v>
      </c>
      <c r="R14" s="244">
        <v>3158.3300000000004</v>
      </c>
      <c r="S14" s="244">
        <v>11281.45</v>
      </c>
      <c r="T14" s="244">
        <v>3425.21</v>
      </c>
      <c r="U14" s="244">
        <v>2742.6538095238093</v>
      </c>
      <c r="V14" s="286">
        <f t="shared" si="4"/>
        <v>20607.643809523812</v>
      </c>
      <c r="W14" s="244">
        <v>3197.6400000000003</v>
      </c>
      <c r="X14" s="244">
        <v>592.22</v>
      </c>
      <c r="Y14" s="244">
        <v>1149.3800000000001</v>
      </c>
      <c r="Z14" s="244">
        <v>2174.8999999999996</v>
      </c>
      <c r="AA14" s="287">
        <f t="shared" si="5"/>
        <v>7114.14</v>
      </c>
      <c r="AB14" s="257">
        <v>2004.67</v>
      </c>
      <c r="AC14" s="257">
        <v>1490.96</v>
      </c>
      <c r="AD14" s="257">
        <v>791.91</v>
      </c>
      <c r="AE14" s="257">
        <v>3098.59</v>
      </c>
      <c r="AF14" s="286">
        <f t="shared" si="6"/>
        <v>7386.13</v>
      </c>
      <c r="AG14" s="244">
        <v>1864.6</v>
      </c>
      <c r="AH14" s="244">
        <v>6284.9700000000012</v>
      </c>
      <c r="AI14" s="244">
        <v>2539.733902439024</v>
      </c>
      <c r="AJ14" s="244">
        <v>3679.6529268292643</v>
      </c>
      <c r="AK14" s="286">
        <f t="shared" si="7"/>
        <v>14368.956829268289</v>
      </c>
      <c r="AL14" s="244">
        <v>4936.1687804878002</v>
      </c>
      <c r="AM14" s="244">
        <v>4956.4100000000008</v>
      </c>
      <c r="AN14" s="244">
        <v>5807.64</v>
      </c>
      <c r="AO14" s="244">
        <v>6193.4400000000005</v>
      </c>
      <c r="AP14" s="286">
        <v>21893.6587804878</v>
      </c>
      <c r="AQ14" s="244">
        <v>10262.746190476191</v>
      </c>
      <c r="AR14" s="244">
        <v>6610.577619047619</v>
      </c>
      <c r="AS14" s="244">
        <v>11834.137619047619</v>
      </c>
      <c r="AT14" s="244">
        <v>6570.7276190476196</v>
      </c>
      <c r="AU14" s="286">
        <v>35278.189047619053</v>
      </c>
      <c r="AV14" s="244">
        <v>7083.4957178814602</v>
      </c>
      <c r="AW14" s="600">
        <v>15287.534761904761</v>
      </c>
      <c r="AX14" s="600">
        <v>4436.1861904761909</v>
      </c>
      <c r="AY14" s="311">
        <f t="shared" si="0"/>
        <v>-10851.348571428571</v>
      </c>
      <c r="AZ14" s="375">
        <f t="shared" si="1"/>
        <v>-0.70981677166610346</v>
      </c>
    </row>
    <row r="15" spans="2:54" ht="14.1" customHeight="1" x14ac:dyDescent="0.2">
      <c r="B15" s="108" t="s">
        <v>22</v>
      </c>
      <c r="C15" s="103">
        <v>38308.160000000003</v>
      </c>
      <c r="D15" s="57">
        <v>69897</v>
      </c>
      <c r="E15" s="136">
        <v>79862.399999999994</v>
      </c>
      <c r="F15" s="136">
        <v>83189</v>
      </c>
      <c r="G15" s="138">
        <v>48797</v>
      </c>
      <c r="H15" s="57">
        <v>13416</v>
      </c>
      <c r="I15" s="57">
        <v>20915.27</v>
      </c>
      <c r="J15" s="57">
        <v>14862.3</v>
      </c>
      <c r="K15" s="57">
        <v>25256.51</v>
      </c>
      <c r="L15" s="135">
        <f t="shared" si="2"/>
        <v>74450.080000000002</v>
      </c>
      <c r="M15" s="57">
        <v>20260.829999999998</v>
      </c>
      <c r="N15" s="244">
        <v>17741.3</v>
      </c>
      <c r="O15" s="244">
        <v>17354</v>
      </c>
      <c r="P15" s="244">
        <v>20932.38</v>
      </c>
      <c r="Q15" s="286">
        <f t="shared" si="3"/>
        <v>76288.509999999995</v>
      </c>
      <c r="R15" s="244">
        <v>11279.470000000001</v>
      </c>
      <c r="S15" s="244">
        <v>27056.149999999998</v>
      </c>
      <c r="T15" s="244">
        <v>30304.079999999998</v>
      </c>
      <c r="U15" s="244">
        <v>13689.178571428572</v>
      </c>
      <c r="V15" s="286">
        <f t="shared" si="4"/>
        <v>82328.878571428562</v>
      </c>
      <c r="W15" s="244">
        <v>20238.939999999999</v>
      </c>
      <c r="X15" s="244">
        <v>3912.56</v>
      </c>
      <c r="Y15" s="244">
        <v>8744.92</v>
      </c>
      <c r="Z15" s="244">
        <v>6705.96</v>
      </c>
      <c r="AA15" s="287">
        <f t="shared" si="5"/>
        <v>39602.379999999997</v>
      </c>
      <c r="AB15" s="257">
        <v>5915.3899999999994</v>
      </c>
      <c r="AC15" s="257">
        <v>15199.600000000002</v>
      </c>
      <c r="AD15" s="257">
        <v>18043.45</v>
      </c>
      <c r="AE15" s="257">
        <v>13549.470000000001</v>
      </c>
      <c r="AF15" s="286">
        <f t="shared" si="6"/>
        <v>52707.91</v>
      </c>
      <c r="AG15" s="244">
        <v>13301.54</v>
      </c>
      <c r="AH15" s="244">
        <v>19127.939999999999</v>
      </c>
      <c r="AI15" s="244">
        <v>17557.406829268293</v>
      </c>
      <c r="AJ15" s="244">
        <v>12913.460243902435</v>
      </c>
      <c r="AK15" s="286">
        <f t="shared" si="7"/>
        <v>62900.34707317072</v>
      </c>
      <c r="AL15" s="244">
        <v>12371.009999999998</v>
      </c>
      <c r="AM15" s="244">
        <v>13317.210975609756</v>
      </c>
      <c r="AN15" s="244">
        <v>10329.27</v>
      </c>
      <c r="AO15" s="244">
        <v>14648.140000000001</v>
      </c>
      <c r="AP15" s="286">
        <v>50665.630975609754</v>
      </c>
      <c r="AQ15" s="244">
        <v>26682.763333333336</v>
      </c>
      <c r="AR15" s="244">
        <v>11161.276666666668</v>
      </c>
      <c r="AS15" s="244">
        <v>12644.181428571428</v>
      </c>
      <c r="AT15" s="244">
        <v>14776.317142857144</v>
      </c>
      <c r="AU15" s="286">
        <v>65264.53857142858</v>
      </c>
      <c r="AV15" s="244">
        <v>17112.685844209569</v>
      </c>
      <c r="AW15" s="600">
        <v>12410.5</v>
      </c>
      <c r="AX15" s="600">
        <v>11416.153333333334</v>
      </c>
      <c r="AY15" s="311">
        <f t="shared" si="0"/>
        <v>-994.34666666666635</v>
      </c>
      <c r="AZ15" s="375">
        <f t="shared" si="1"/>
        <v>-8.0121402575775866E-2</v>
      </c>
    </row>
    <row r="16" spans="2:54" ht="14.1" customHeight="1" x14ac:dyDescent="0.2">
      <c r="B16" s="108" t="s">
        <v>23</v>
      </c>
      <c r="C16" s="57">
        <v>0</v>
      </c>
      <c r="D16" s="57">
        <v>0</v>
      </c>
      <c r="E16" s="136">
        <v>0</v>
      </c>
      <c r="F16" s="136">
        <v>0</v>
      </c>
      <c r="G16" s="138">
        <v>0</v>
      </c>
      <c r="H16" s="56">
        <v>0</v>
      </c>
      <c r="I16" s="56">
        <v>0</v>
      </c>
      <c r="J16" s="56">
        <v>0</v>
      </c>
      <c r="K16" s="56">
        <v>0</v>
      </c>
      <c r="L16" s="135">
        <f t="shared" si="2"/>
        <v>0</v>
      </c>
      <c r="M16" s="57">
        <v>0</v>
      </c>
      <c r="N16" s="244">
        <v>0</v>
      </c>
      <c r="O16" s="244">
        <v>0</v>
      </c>
      <c r="P16" s="244">
        <v>0</v>
      </c>
      <c r="Q16" s="286">
        <f t="shared" si="3"/>
        <v>0</v>
      </c>
      <c r="R16" s="244">
        <v>0</v>
      </c>
      <c r="S16" s="244">
        <v>0</v>
      </c>
      <c r="T16" s="244">
        <v>0</v>
      </c>
      <c r="U16" s="244">
        <v>0</v>
      </c>
      <c r="V16" s="286">
        <f t="shared" si="4"/>
        <v>0</v>
      </c>
      <c r="W16" s="244">
        <v>0</v>
      </c>
      <c r="X16" s="244">
        <v>0</v>
      </c>
      <c r="Y16" s="244">
        <v>0</v>
      </c>
      <c r="Z16" s="244">
        <v>0</v>
      </c>
      <c r="AA16" s="286">
        <f t="shared" si="5"/>
        <v>0</v>
      </c>
      <c r="AB16" s="257">
        <v>0</v>
      </c>
      <c r="AC16" s="257">
        <v>0</v>
      </c>
      <c r="AD16" s="257">
        <v>0</v>
      </c>
      <c r="AE16" s="257">
        <v>0</v>
      </c>
      <c r="AF16" s="286">
        <f t="shared" si="6"/>
        <v>0</v>
      </c>
      <c r="AG16" s="244">
        <v>1687.08</v>
      </c>
      <c r="AH16" s="244">
        <v>0</v>
      </c>
      <c r="AI16" s="244">
        <v>0</v>
      </c>
      <c r="AJ16" s="244">
        <v>0</v>
      </c>
      <c r="AK16" s="286">
        <f t="shared" si="7"/>
        <v>1687.08</v>
      </c>
      <c r="AL16" s="244">
        <v>0</v>
      </c>
      <c r="AM16" s="244">
        <v>0</v>
      </c>
      <c r="AN16" s="244">
        <v>0</v>
      </c>
      <c r="AO16" s="244">
        <v>0</v>
      </c>
      <c r="AP16" s="286">
        <v>0</v>
      </c>
      <c r="AQ16" s="244">
        <v>0</v>
      </c>
      <c r="AR16" s="244">
        <v>0</v>
      </c>
      <c r="AS16" s="244">
        <v>0</v>
      </c>
      <c r="AT16" s="244">
        <v>0</v>
      </c>
      <c r="AU16" s="286">
        <v>0</v>
      </c>
      <c r="AV16" s="244">
        <v>0</v>
      </c>
      <c r="AW16" s="600">
        <v>0</v>
      </c>
      <c r="AX16" s="600">
        <v>0</v>
      </c>
      <c r="AY16" s="311">
        <f t="shared" si="0"/>
        <v>0</v>
      </c>
      <c r="AZ16" s="375" t="e">
        <f t="shared" si="1"/>
        <v>#DIV/0!</v>
      </c>
    </row>
    <row r="17" spans="2:52" ht="14.1" customHeight="1" x14ac:dyDescent="0.2">
      <c r="B17" s="108" t="s">
        <v>24</v>
      </c>
      <c r="C17" s="103">
        <v>463742.95999999996</v>
      </c>
      <c r="D17" s="57">
        <v>667883</v>
      </c>
      <c r="E17" s="136">
        <v>547945.43999999994</v>
      </c>
      <c r="F17" s="136">
        <v>448071</v>
      </c>
      <c r="G17" s="138">
        <v>506693.81999999995</v>
      </c>
      <c r="H17" s="56">
        <v>105298</v>
      </c>
      <c r="I17" s="56">
        <v>110998.57</v>
      </c>
      <c r="J17" s="56">
        <v>148668.78</v>
      </c>
      <c r="K17" s="56">
        <v>157810.25</v>
      </c>
      <c r="L17" s="135">
        <f t="shared" si="2"/>
        <v>522775.6</v>
      </c>
      <c r="M17" s="57">
        <v>98614.599999999991</v>
      </c>
      <c r="N17" s="244">
        <v>120751.28</v>
      </c>
      <c r="O17" s="244">
        <v>136301</v>
      </c>
      <c r="P17" s="244">
        <v>152147.88</v>
      </c>
      <c r="Q17" s="286">
        <f t="shared" si="3"/>
        <v>507814.76</v>
      </c>
      <c r="R17" s="244">
        <v>108992.42000000001</v>
      </c>
      <c r="S17" s="244">
        <v>118533.94</v>
      </c>
      <c r="T17" s="244">
        <v>115487.81999999999</v>
      </c>
      <c r="U17" s="244">
        <v>106942.62809523809</v>
      </c>
      <c r="V17" s="286">
        <f t="shared" si="4"/>
        <v>449956.80809523806</v>
      </c>
      <c r="W17" s="244">
        <v>86290.459999999992</v>
      </c>
      <c r="X17" s="244">
        <v>81595.460000000006</v>
      </c>
      <c r="Y17" s="244">
        <v>99091.58</v>
      </c>
      <c r="Z17" s="244">
        <v>208283.26</v>
      </c>
      <c r="AA17" s="287">
        <f t="shared" si="5"/>
        <v>475260.76</v>
      </c>
      <c r="AB17" s="257">
        <v>151172.56</v>
      </c>
      <c r="AC17" s="257">
        <v>124943.95999999999</v>
      </c>
      <c r="AD17" s="257">
        <v>243637.99999999997</v>
      </c>
      <c r="AE17" s="257">
        <v>177326.34</v>
      </c>
      <c r="AF17" s="286">
        <f t="shared" si="6"/>
        <v>697080.86</v>
      </c>
      <c r="AG17" s="244">
        <v>183405.6</v>
      </c>
      <c r="AH17" s="244">
        <v>170971.22999999998</v>
      </c>
      <c r="AI17" s="244">
        <v>158000.49634146344</v>
      </c>
      <c r="AJ17" s="244">
        <v>145538.19170731708</v>
      </c>
      <c r="AK17" s="286">
        <f t="shared" si="7"/>
        <v>657915.5180487805</v>
      </c>
      <c r="AL17" s="244">
        <v>142231.12317073171</v>
      </c>
      <c r="AM17" s="244">
        <v>142540.94926829269</v>
      </c>
      <c r="AN17" s="244">
        <v>185860.66658536583</v>
      </c>
      <c r="AO17" s="244">
        <v>172372.96512195122</v>
      </c>
      <c r="AP17" s="286">
        <v>643005.70414634142</v>
      </c>
      <c r="AQ17" s="244">
        <v>144526.3196515679</v>
      </c>
      <c r="AR17" s="244">
        <v>147582.5998954704</v>
      </c>
      <c r="AS17" s="244">
        <v>131446.44436701509</v>
      </c>
      <c r="AT17" s="244">
        <v>134175.28999999998</v>
      </c>
      <c r="AU17" s="286">
        <v>557730.65391405334</v>
      </c>
      <c r="AV17" s="244">
        <v>129463.70101701637</v>
      </c>
      <c r="AW17" s="600">
        <v>146487.18095238096</v>
      </c>
      <c r="AX17" s="600">
        <v>162518.70428571431</v>
      </c>
      <c r="AY17" s="311">
        <f t="shared" si="0"/>
        <v>16031.523333333345</v>
      </c>
      <c r="AZ17" s="375">
        <f t="shared" si="1"/>
        <v>0.10943976960376323</v>
      </c>
    </row>
    <row r="18" spans="2:52" ht="14.1" customHeight="1" x14ac:dyDescent="0.2">
      <c r="B18" s="108" t="s">
        <v>25</v>
      </c>
      <c r="C18" s="103">
        <v>2415708.42</v>
      </c>
      <c r="D18" s="57">
        <v>3077253</v>
      </c>
      <c r="E18" s="136">
        <v>3021535.9000000004</v>
      </c>
      <c r="F18" s="136">
        <v>3252040</v>
      </c>
      <c r="G18" s="138">
        <v>3311119.02</v>
      </c>
      <c r="H18" s="57">
        <v>861903</v>
      </c>
      <c r="I18" s="57">
        <v>938460.03</v>
      </c>
      <c r="J18" s="57">
        <v>1029044.9</v>
      </c>
      <c r="K18" s="57">
        <v>1022723.01</v>
      </c>
      <c r="L18" s="135">
        <f t="shared" si="2"/>
        <v>3852130.9400000004</v>
      </c>
      <c r="M18" s="57">
        <v>901495.40999999992</v>
      </c>
      <c r="N18" s="244">
        <v>1018760.93</v>
      </c>
      <c r="O18" s="244">
        <v>1015652</v>
      </c>
      <c r="P18" s="244">
        <v>1002645.31</v>
      </c>
      <c r="Q18" s="286">
        <f t="shared" si="3"/>
        <v>3938553.65</v>
      </c>
      <c r="R18" s="244">
        <v>912357.91999999993</v>
      </c>
      <c r="S18" s="244">
        <v>973212.81</v>
      </c>
      <c r="T18" s="244">
        <v>966859.66</v>
      </c>
      <c r="U18" s="244">
        <v>927513.16333333345</v>
      </c>
      <c r="V18" s="286">
        <f t="shared" si="4"/>
        <v>3779943.5533333337</v>
      </c>
      <c r="W18" s="244">
        <v>787139.47</v>
      </c>
      <c r="X18" s="244">
        <v>710077.82000000007</v>
      </c>
      <c r="Y18" s="244">
        <v>896532.98</v>
      </c>
      <c r="Z18" s="244">
        <v>1001397.03</v>
      </c>
      <c r="AA18" s="287">
        <f t="shared" si="5"/>
        <v>3395147.3</v>
      </c>
      <c r="AB18" s="257">
        <v>1134948.8</v>
      </c>
      <c r="AC18" s="257">
        <v>1226358.1800000002</v>
      </c>
      <c r="AD18" s="257">
        <v>1271690.8999999999</v>
      </c>
      <c r="AE18" s="257">
        <v>1432107.9100000001</v>
      </c>
      <c r="AF18" s="286">
        <f t="shared" si="6"/>
        <v>5065105.790000001</v>
      </c>
      <c r="AG18" s="244">
        <v>1054496.0900000001</v>
      </c>
      <c r="AH18" s="244">
        <v>1304980.3899999999</v>
      </c>
      <c r="AI18" s="244">
        <v>1488487.8256097559</v>
      </c>
      <c r="AJ18" s="244">
        <v>1459870.9339024387</v>
      </c>
      <c r="AK18" s="286">
        <f t="shared" si="7"/>
        <v>5307835.2395121949</v>
      </c>
      <c r="AL18" s="244">
        <v>1307278.7039024387</v>
      </c>
      <c r="AM18" s="244">
        <v>1349697.2492682929</v>
      </c>
      <c r="AN18" s="244">
        <v>1430796.5234146346</v>
      </c>
      <c r="AO18" s="244">
        <v>1321387.2173170731</v>
      </c>
      <c r="AP18" s="286">
        <v>5409159.6939024394</v>
      </c>
      <c r="AQ18" s="244">
        <v>1269721.3924041812</v>
      </c>
      <c r="AR18" s="244">
        <v>1313749.7375377468</v>
      </c>
      <c r="AS18" s="244">
        <v>1357235.9887688735</v>
      </c>
      <c r="AT18" s="244">
        <v>1297855.408095238</v>
      </c>
      <c r="AU18" s="286">
        <v>5238562.5268060397</v>
      </c>
      <c r="AV18" s="244">
        <v>1008095.054851254</v>
      </c>
      <c r="AW18" s="600">
        <v>1249714.0714285714</v>
      </c>
      <c r="AX18" s="600">
        <v>1267764.9323809524</v>
      </c>
      <c r="AY18" s="311">
        <f t="shared" si="0"/>
        <v>18050.860952381045</v>
      </c>
      <c r="AZ18" s="375">
        <f t="shared" si="1"/>
        <v>1.4443992722068633E-2</v>
      </c>
    </row>
    <row r="19" spans="2:52" ht="14.1" customHeight="1" x14ac:dyDescent="0.2">
      <c r="B19" s="108" t="s">
        <v>26</v>
      </c>
      <c r="C19" s="109" t="s">
        <v>27</v>
      </c>
      <c r="D19" s="57">
        <v>687246</v>
      </c>
      <c r="E19" s="136">
        <v>689183.28</v>
      </c>
      <c r="F19" s="136">
        <v>517747</v>
      </c>
      <c r="G19" s="138">
        <v>459812.48</v>
      </c>
      <c r="H19" s="57">
        <v>122252</v>
      </c>
      <c r="I19" s="57">
        <v>152390.51</v>
      </c>
      <c r="J19" s="57">
        <v>124816.5</v>
      </c>
      <c r="K19" s="57">
        <v>114608.85</v>
      </c>
      <c r="L19" s="135">
        <f t="shared" si="2"/>
        <v>514067.86</v>
      </c>
      <c r="M19" s="57">
        <v>99524.160000000003</v>
      </c>
      <c r="N19" s="244">
        <v>113091.54</v>
      </c>
      <c r="O19" s="244">
        <v>150817</v>
      </c>
      <c r="P19" s="244">
        <v>124095.75</v>
      </c>
      <c r="Q19" s="286">
        <f t="shared" si="3"/>
        <v>487528.45</v>
      </c>
      <c r="R19" s="244">
        <v>118840.62</v>
      </c>
      <c r="S19" s="244">
        <v>137877.18000000002</v>
      </c>
      <c r="T19" s="244">
        <v>136705.95000000001</v>
      </c>
      <c r="U19" s="244">
        <v>113743.75809523811</v>
      </c>
      <c r="V19" s="286">
        <f t="shared" si="4"/>
        <v>507167.50809523812</v>
      </c>
      <c r="W19" s="244">
        <v>108641.37999999999</v>
      </c>
      <c r="X19" s="244">
        <v>78968.31</v>
      </c>
      <c r="Y19" s="244">
        <v>95154.549999999988</v>
      </c>
      <c r="Z19" s="244">
        <v>119887.47</v>
      </c>
      <c r="AA19" s="287">
        <f t="shared" si="5"/>
        <v>402651.70999999996</v>
      </c>
      <c r="AB19" s="257">
        <v>162161.17000000001</v>
      </c>
      <c r="AC19" s="257">
        <v>124120.28</v>
      </c>
      <c r="AD19" s="257">
        <v>155838.28</v>
      </c>
      <c r="AE19" s="257">
        <v>154687.94</v>
      </c>
      <c r="AF19" s="286">
        <f t="shared" si="6"/>
        <v>596807.66999999993</v>
      </c>
      <c r="AG19" s="244">
        <v>162591.47999999998</v>
      </c>
      <c r="AH19" s="244">
        <v>139630.44999999998</v>
      </c>
      <c r="AI19" s="244">
        <v>126451.40853658538</v>
      </c>
      <c r="AJ19" s="244">
        <v>145289.35390243903</v>
      </c>
      <c r="AK19" s="286">
        <f t="shared" si="7"/>
        <v>573962.69243902434</v>
      </c>
      <c r="AL19" s="244">
        <v>130784.91853658538</v>
      </c>
      <c r="AM19" s="244">
        <v>145033.77707317073</v>
      </c>
      <c r="AN19" s="244">
        <v>160396.64609756097</v>
      </c>
      <c r="AO19" s="244">
        <v>148853.9287804878</v>
      </c>
      <c r="AP19" s="286">
        <v>585069.2704878049</v>
      </c>
      <c r="AQ19" s="244">
        <v>142590.04361207897</v>
      </c>
      <c r="AR19" s="244">
        <v>147640.86765389083</v>
      </c>
      <c r="AS19" s="244">
        <v>164160.35929152148</v>
      </c>
      <c r="AT19" s="244">
        <v>131975.66333333333</v>
      </c>
      <c r="AU19" s="286">
        <v>586366.93389082467</v>
      </c>
      <c r="AV19" s="244">
        <v>90175.794322799135</v>
      </c>
      <c r="AW19" s="600">
        <v>131142.04047619048</v>
      </c>
      <c r="AX19" s="600">
        <v>121688.42571428571</v>
      </c>
      <c r="AY19" s="311">
        <f t="shared" si="0"/>
        <v>-9453.6147619047697</v>
      </c>
      <c r="AZ19" s="375">
        <f t="shared" si="1"/>
        <v>-7.2086835980115185E-2</v>
      </c>
    </row>
    <row r="20" spans="2:52" ht="14.1" customHeight="1" x14ac:dyDescent="0.2">
      <c r="B20" s="108" t="s">
        <v>28</v>
      </c>
      <c r="C20" s="109" t="s">
        <v>27</v>
      </c>
      <c r="D20" s="57">
        <v>19887</v>
      </c>
      <c r="E20" s="136">
        <v>26075.329999999998</v>
      </c>
      <c r="F20" s="136">
        <v>17578</v>
      </c>
      <c r="G20" s="138">
        <v>9562.86</v>
      </c>
      <c r="H20" s="57">
        <v>446</v>
      </c>
      <c r="I20" s="57">
        <v>6608.6</v>
      </c>
      <c r="J20" s="57">
        <v>2627.77</v>
      </c>
      <c r="K20" s="57">
        <v>7582.92</v>
      </c>
      <c r="L20" s="135">
        <f t="shared" si="2"/>
        <v>17265.29</v>
      </c>
      <c r="M20" s="57">
        <v>5029.08</v>
      </c>
      <c r="N20" s="244">
        <v>1842.65</v>
      </c>
      <c r="O20" s="244">
        <v>5668</v>
      </c>
      <c r="P20" s="244">
        <v>3163.31</v>
      </c>
      <c r="Q20" s="286">
        <f t="shared" si="3"/>
        <v>15703.039999999999</v>
      </c>
      <c r="R20" s="244">
        <v>2663.27</v>
      </c>
      <c r="S20" s="244">
        <v>3518.93</v>
      </c>
      <c r="T20" s="244">
        <v>3030</v>
      </c>
      <c r="U20" s="244">
        <v>4715.76</v>
      </c>
      <c r="V20" s="286">
        <f t="shared" si="4"/>
        <v>13927.960000000001</v>
      </c>
      <c r="W20" s="244">
        <v>0</v>
      </c>
      <c r="X20" s="244">
        <v>4119.1099999999997</v>
      </c>
      <c r="Y20" s="244">
        <v>585.24</v>
      </c>
      <c r="Z20" s="244">
        <v>100</v>
      </c>
      <c r="AA20" s="287">
        <f t="shared" si="5"/>
        <v>4804.3499999999995</v>
      </c>
      <c r="AB20" s="257">
        <v>7592.4900000000007</v>
      </c>
      <c r="AC20" s="257">
        <v>3261.49</v>
      </c>
      <c r="AD20" s="257">
        <v>1523.73</v>
      </c>
      <c r="AE20" s="257">
        <v>498.96</v>
      </c>
      <c r="AF20" s="286">
        <f t="shared" si="6"/>
        <v>12876.669999999998</v>
      </c>
      <c r="AG20" s="244">
        <v>3574.44</v>
      </c>
      <c r="AH20" s="244">
        <v>1927.5300000000002</v>
      </c>
      <c r="AI20" s="244">
        <v>4994.0200000000004</v>
      </c>
      <c r="AJ20" s="244">
        <v>1918.56</v>
      </c>
      <c r="AK20" s="286">
        <f t="shared" si="7"/>
        <v>12414.550000000001</v>
      </c>
      <c r="AL20" s="244">
        <v>2663</v>
      </c>
      <c r="AM20" s="244">
        <v>905</v>
      </c>
      <c r="AN20" s="244">
        <v>4367.8500000000004</v>
      </c>
      <c r="AO20" s="244">
        <v>3195.21</v>
      </c>
      <c r="AP20" s="286">
        <v>11131.060000000001</v>
      </c>
      <c r="AQ20" s="244">
        <v>5249.29</v>
      </c>
      <c r="AR20" s="244">
        <v>1397.48</v>
      </c>
      <c r="AS20" s="244">
        <v>128.69999999999999</v>
      </c>
      <c r="AT20" s="244">
        <v>1508.4980952380952</v>
      </c>
      <c r="AU20" s="286">
        <v>8283.968095238095</v>
      </c>
      <c r="AV20" s="244">
        <v>5019.3544202937583</v>
      </c>
      <c r="AW20" s="600">
        <v>3067.26</v>
      </c>
      <c r="AX20" s="600">
        <v>3097.58</v>
      </c>
      <c r="AY20" s="311">
        <f t="shared" si="0"/>
        <v>30.319999999999709</v>
      </c>
      <c r="AZ20" s="375">
        <f t="shared" si="1"/>
        <v>9.8850439806210458E-3</v>
      </c>
    </row>
    <row r="21" spans="2:52" ht="14.1" customHeight="1" x14ac:dyDescent="0.2">
      <c r="B21" s="108" t="s">
        <v>29</v>
      </c>
      <c r="C21" s="109" t="s">
        <v>27</v>
      </c>
      <c r="D21" s="57">
        <v>52558</v>
      </c>
      <c r="E21" s="136">
        <v>27565.279999999999</v>
      </c>
      <c r="F21" s="136">
        <v>18039</v>
      </c>
      <c r="G21" s="138">
        <v>17155.75</v>
      </c>
      <c r="H21" s="57">
        <v>7000</v>
      </c>
      <c r="I21" s="57">
        <v>3384.29</v>
      </c>
      <c r="J21" s="57">
        <v>11870.38</v>
      </c>
      <c r="K21" s="57">
        <v>15761.25</v>
      </c>
      <c r="L21" s="135">
        <f t="shared" si="2"/>
        <v>38015.919999999998</v>
      </c>
      <c r="M21" s="57">
        <v>3348.97</v>
      </c>
      <c r="N21" s="244">
        <v>2867.72</v>
      </c>
      <c r="O21" s="244">
        <v>2141</v>
      </c>
      <c r="P21" s="244">
        <v>4795.6499999999996</v>
      </c>
      <c r="Q21" s="286">
        <f t="shared" si="3"/>
        <v>13153.339999999998</v>
      </c>
      <c r="R21" s="244">
        <v>6826.3700000000008</v>
      </c>
      <c r="S21" s="244">
        <v>7265.73</v>
      </c>
      <c r="T21" s="244">
        <v>6264.64</v>
      </c>
      <c r="U21" s="244">
        <v>5265.3099999999995</v>
      </c>
      <c r="V21" s="286">
        <f t="shared" si="4"/>
        <v>25622.050000000003</v>
      </c>
      <c r="W21" s="244">
        <v>8212.2999999999993</v>
      </c>
      <c r="X21" s="244">
        <v>0</v>
      </c>
      <c r="Y21" s="244">
        <v>3384.57</v>
      </c>
      <c r="Z21" s="244">
        <v>1063.82</v>
      </c>
      <c r="AA21" s="287">
        <f t="shared" si="5"/>
        <v>12660.689999999999</v>
      </c>
      <c r="AB21" s="257">
        <v>13155.77</v>
      </c>
      <c r="AC21" s="257">
        <v>4878.59</v>
      </c>
      <c r="AD21" s="257">
        <v>3855.2200000000003</v>
      </c>
      <c r="AE21" s="257">
        <v>7144.1900000000005</v>
      </c>
      <c r="AF21" s="286">
        <f t="shared" si="6"/>
        <v>29033.770000000004</v>
      </c>
      <c r="AG21" s="244">
        <v>10638.130000000001</v>
      </c>
      <c r="AH21" s="244">
        <v>1960.56</v>
      </c>
      <c r="AI21" s="244">
        <v>15420.02</v>
      </c>
      <c r="AJ21" s="244">
        <v>13370.612195121948</v>
      </c>
      <c r="AK21" s="286">
        <f t="shared" si="7"/>
        <v>41389.322195121946</v>
      </c>
      <c r="AL21" s="244">
        <v>4432.6419512195098</v>
      </c>
      <c r="AM21" s="244">
        <v>1857.94</v>
      </c>
      <c r="AN21" s="244">
        <v>10026.780000000001</v>
      </c>
      <c r="AO21" s="244">
        <v>4559.84</v>
      </c>
      <c r="AP21" s="286">
        <v>20877.201951219511</v>
      </c>
      <c r="AQ21" s="244">
        <v>2374.2976190476193</v>
      </c>
      <c r="AR21" s="244">
        <v>2998.75</v>
      </c>
      <c r="AS21" s="244">
        <v>4943.0499999999993</v>
      </c>
      <c r="AT21" s="244">
        <v>7976.3399999999992</v>
      </c>
      <c r="AU21" s="286">
        <v>18292.437619047618</v>
      </c>
      <c r="AV21" s="244">
        <v>10174.926926181726</v>
      </c>
      <c r="AW21" s="600">
        <v>4604.18</v>
      </c>
      <c r="AX21" s="600">
        <v>11365.848571428571</v>
      </c>
      <c r="AY21" s="311">
        <f t="shared" si="0"/>
        <v>6761.6685714285704</v>
      </c>
      <c r="AZ21" s="375">
        <f t="shared" si="1"/>
        <v>1.4685934458315204</v>
      </c>
    </row>
    <row r="22" spans="2:52" ht="14.1" customHeight="1" x14ac:dyDescent="0.2">
      <c r="B22" s="108" t="s">
        <v>30</v>
      </c>
      <c r="C22" s="109" t="s">
        <v>27</v>
      </c>
      <c r="D22" s="57">
        <v>12376</v>
      </c>
      <c r="E22" s="136">
        <v>17127.010000000002</v>
      </c>
      <c r="F22" s="136">
        <v>9892</v>
      </c>
      <c r="G22" s="138">
        <v>13079.779999999999</v>
      </c>
      <c r="H22" s="57">
        <v>5407</v>
      </c>
      <c r="I22" s="57">
        <v>4816.05</v>
      </c>
      <c r="J22" s="57">
        <v>3751.05</v>
      </c>
      <c r="K22" s="57">
        <v>6391.08</v>
      </c>
      <c r="L22" s="135">
        <f t="shared" si="2"/>
        <v>20365.18</v>
      </c>
      <c r="M22" s="57">
        <v>10764.11</v>
      </c>
      <c r="N22" s="244">
        <v>6789.64</v>
      </c>
      <c r="O22" s="244">
        <v>9798</v>
      </c>
      <c r="P22" s="244">
        <v>5929.95</v>
      </c>
      <c r="Q22" s="286">
        <f t="shared" si="3"/>
        <v>33281.699999999997</v>
      </c>
      <c r="R22" s="244">
        <v>9668.4699999999993</v>
      </c>
      <c r="S22" s="244">
        <v>11676.470000000001</v>
      </c>
      <c r="T22" s="244">
        <v>15046.33</v>
      </c>
      <c r="U22" s="244">
        <v>4463.3261904761912</v>
      </c>
      <c r="V22" s="286">
        <f t="shared" si="4"/>
        <v>40854.596190476193</v>
      </c>
      <c r="W22" s="244">
        <v>9068.59</v>
      </c>
      <c r="X22" s="244">
        <v>4783.5499999999993</v>
      </c>
      <c r="Y22" s="244">
        <v>4595.1299999999992</v>
      </c>
      <c r="Z22" s="244">
        <v>2714.4</v>
      </c>
      <c r="AA22" s="287">
        <f t="shared" si="5"/>
        <v>21161.67</v>
      </c>
      <c r="AB22" s="257">
        <v>578.5</v>
      </c>
      <c r="AC22" s="257">
        <v>242.35999999999999</v>
      </c>
      <c r="AD22" s="257">
        <v>1495.62</v>
      </c>
      <c r="AE22" s="257">
        <v>2009.55</v>
      </c>
      <c r="AF22" s="286">
        <f t="shared" si="6"/>
        <v>4326.03</v>
      </c>
      <c r="AG22" s="244">
        <v>8131.8200000000006</v>
      </c>
      <c r="AH22" s="244">
        <v>1249.5999999999999</v>
      </c>
      <c r="AI22" s="244">
        <v>291</v>
      </c>
      <c r="AJ22" s="244">
        <v>1839.279268292682</v>
      </c>
      <c r="AK22" s="286">
        <f t="shared" si="7"/>
        <v>11511.699268292683</v>
      </c>
      <c r="AL22" s="244">
        <v>2629.7390243902441</v>
      </c>
      <c r="AM22" s="244">
        <v>2109.078780487805</v>
      </c>
      <c r="AN22" s="244">
        <v>4738</v>
      </c>
      <c r="AO22" s="244">
        <v>3516.7</v>
      </c>
      <c r="AP22" s="286">
        <v>12993.517804878051</v>
      </c>
      <c r="AQ22" s="244">
        <v>3169.86</v>
      </c>
      <c r="AR22" s="244">
        <v>1984.1</v>
      </c>
      <c r="AS22" s="244">
        <v>252.2</v>
      </c>
      <c r="AT22" s="244">
        <v>480.15</v>
      </c>
      <c r="AU22" s="286">
        <v>5886.3099999999995</v>
      </c>
      <c r="AV22" s="244">
        <v>562.21218148726155</v>
      </c>
      <c r="AW22" s="600">
        <v>2017.6</v>
      </c>
      <c r="AX22" s="600">
        <v>5695.3600000000006</v>
      </c>
      <c r="AY22" s="311">
        <f t="shared" si="0"/>
        <v>3677.7600000000007</v>
      </c>
      <c r="AZ22" s="375">
        <f t="shared" si="1"/>
        <v>1.8228390166534501</v>
      </c>
    </row>
    <row r="23" spans="2:52" ht="14.1" customHeight="1" x14ac:dyDescent="0.2">
      <c r="B23" s="108" t="s">
        <v>31</v>
      </c>
      <c r="C23" s="109" t="s">
        <v>27</v>
      </c>
      <c r="D23" s="109" t="s">
        <v>27</v>
      </c>
      <c r="E23" s="109" t="s">
        <v>27</v>
      </c>
      <c r="F23" s="109" t="s">
        <v>27</v>
      </c>
      <c r="G23" s="111" t="s">
        <v>27</v>
      </c>
      <c r="H23" s="103">
        <v>2495</v>
      </c>
      <c r="I23" s="103">
        <v>1139.28</v>
      </c>
      <c r="J23" s="103">
        <v>4294.9399999999996</v>
      </c>
      <c r="K23" s="103">
        <v>918.05</v>
      </c>
      <c r="L23" s="135">
        <f t="shared" si="2"/>
        <v>8847.2699999999986</v>
      </c>
      <c r="M23" s="57">
        <v>2019.9099999999999</v>
      </c>
      <c r="N23" s="244">
        <v>1571.27</v>
      </c>
      <c r="O23" s="244">
        <v>2903</v>
      </c>
      <c r="P23" s="244">
        <v>1276.3</v>
      </c>
      <c r="Q23" s="286">
        <f t="shared" si="3"/>
        <v>7770.4800000000005</v>
      </c>
      <c r="R23" s="244">
        <v>3539.51</v>
      </c>
      <c r="S23" s="244">
        <v>1783.5099999999998</v>
      </c>
      <c r="T23" s="244">
        <v>1649.99</v>
      </c>
      <c r="U23" s="244">
        <v>4280.45</v>
      </c>
      <c r="V23" s="286">
        <f t="shared" si="4"/>
        <v>11253.46</v>
      </c>
      <c r="W23" s="244">
        <v>4188.87</v>
      </c>
      <c r="X23" s="244">
        <v>659.22</v>
      </c>
      <c r="Y23" s="244">
        <v>1257.8599999999999</v>
      </c>
      <c r="Z23" s="244">
        <v>2034.9399999999998</v>
      </c>
      <c r="AA23" s="287">
        <f t="shared" si="5"/>
        <v>8140.8899999999994</v>
      </c>
      <c r="AB23" s="257">
        <v>918.07999999999993</v>
      </c>
      <c r="AC23" s="257">
        <v>2631.37</v>
      </c>
      <c r="AD23" s="257">
        <v>672.91</v>
      </c>
      <c r="AE23" s="257">
        <v>313.32</v>
      </c>
      <c r="AF23" s="286">
        <f t="shared" si="6"/>
        <v>4535.6799999999994</v>
      </c>
      <c r="AG23" s="244">
        <v>1250.6399999999999</v>
      </c>
      <c r="AH23" s="244">
        <v>1075.27</v>
      </c>
      <c r="AI23" s="244">
        <v>870.03</v>
      </c>
      <c r="AJ23" s="244">
        <v>2435.6331707317072</v>
      </c>
      <c r="AK23" s="286">
        <f t="shared" si="7"/>
        <v>5631.5731707317063</v>
      </c>
      <c r="AL23" s="244">
        <v>2550.921219512195</v>
      </c>
      <c r="AM23" s="244">
        <v>1497.0700000000002</v>
      </c>
      <c r="AN23" s="244">
        <v>1538.08</v>
      </c>
      <c r="AO23" s="244">
        <v>725.01</v>
      </c>
      <c r="AP23" s="286">
        <v>6311.0812195121953</v>
      </c>
      <c r="AQ23" s="244">
        <v>3032.2999999999997</v>
      </c>
      <c r="AR23" s="244">
        <v>1714.44</v>
      </c>
      <c r="AS23" s="244">
        <v>1628.65</v>
      </c>
      <c r="AT23" s="244">
        <v>2244.73</v>
      </c>
      <c r="AU23" s="286">
        <v>8620.119999999999</v>
      </c>
      <c r="AV23" s="244">
        <v>1392.9388496534684</v>
      </c>
      <c r="AW23" s="600">
        <v>961.3</v>
      </c>
      <c r="AX23" s="600">
        <v>2485.69</v>
      </c>
      <c r="AY23" s="311">
        <f t="shared" si="0"/>
        <v>1524.39</v>
      </c>
      <c r="AZ23" s="375">
        <f t="shared" si="1"/>
        <v>1.5857588681993136</v>
      </c>
    </row>
    <row r="24" spans="2:52" ht="14.1" customHeight="1" x14ac:dyDescent="0.2">
      <c r="B24" s="108" t="s">
        <v>32</v>
      </c>
      <c r="C24" s="109" t="s">
        <v>27</v>
      </c>
      <c r="D24" s="109" t="s">
        <v>27</v>
      </c>
      <c r="E24" s="109" t="s">
        <v>27</v>
      </c>
      <c r="F24" s="109" t="s">
        <v>27</v>
      </c>
      <c r="G24" s="111" t="s">
        <v>27</v>
      </c>
      <c r="H24" s="103">
        <v>611</v>
      </c>
      <c r="I24" s="103">
        <v>5505.72</v>
      </c>
      <c r="J24" s="56">
        <v>0</v>
      </c>
      <c r="K24" s="56">
        <v>317.45</v>
      </c>
      <c r="L24" s="135">
        <f t="shared" si="2"/>
        <v>6434.17</v>
      </c>
      <c r="M24" s="57">
        <v>197.8</v>
      </c>
      <c r="N24" s="244">
        <v>378.79</v>
      </c>
      <c r="O24" s="244">
        <v>757</v>
      </c>
      <c r="P24" s="244">
        <v>1186.8</v>
      </c>
      <c r="Q24" s="286">
        <f t="shared" si="3"/>
        <v>2520.3900000000003</v>
      </c>
      <c r="R24" s="244">
        <v>0</v>
      </c>
      <c r="S24" s="244">
        <v>692.3</v>
      </c>
      <c r="T24" s="244">
        <v>1341.08</v>
      </c>
      <c r="U24" s="244">
        <v>2541.7399999999998</v>
      </c>
      <c r="V24" s="286">
        <f t="shared" si="4"/>
        <v>4575.12</v>
      </c>
      <c r="W24" s="244">
        <v>100</v>
      </c>
      <c r="X24" s="244">
        <v>0</v>
      </c>
      <c r="Y24" s="244">
        <v>486</v>
      </c>
      <c r="Z24" s="244">
        <v>0</v>
      </c>
      <c r="AA24" s="287">
        <f t="shared" si="5"/>
        <v>586</v>
      </c>
      <c r="AB24" s="257">
        <v>0</v>
      </c>
      <c r="AC24" s="257">
        <v>476.19</v>
      </c>
      <c r="AD24" s="257">
        <v>0</v>
      </c>
      <c r="AE24" s="257">
        <v>0</v>
      </c>
      <c r="AF24" s="286">
        <f t="shared" si="6"/>
        <v>476.19</v>
      </c>
      <c r="AG24" s="244">
        <v>0</v>
      </c>
      <c r="AH24" s="244">
        <v>1305.6399999999999</v>
      </c>
      <c r="AI24" s="244">
        <v>0</v>
      </c>
      <c r="AJ24" s="244">
        <v>0</v>
      </c>
      <c r="AK24" s="286">
        <f t="shared" si="7"/>
        <v>1305.6399999999999</v>
      </c>
      <c r="AL24" s="244">
        <v>0</v>
      </c>
      <c r="AM24" s="244">
        <v>0</v>
      </c>
      <c r="AN24" s="244">
        <v>0</v>
      </c>
      <c r="AO24" s="244">
        <v>1977.01</v>
      </c>
      <c r="AP24" s="286">
        <v>1977.01</v>
      </c>
      <c r="AQ24" s="244">
        <v>2521.9499999999998</v>
      </c>
      <c r="AR24" s="244">
        <v>0</v>
      </c>
      <c r="AS24" s="244">
        <v>0</v>
      </c>
      <c r="AT24" s="244">
        <v>0</v>
      </c>
      <c r="AU24" s="286">
        <v>2521.9499999999998</v>
      </c>
      <c r="AV24" s="244">
        <v>0</v>
      </c>
      <c r="AW24" s="600">
        <v>0</v>
      </c>
      <c r="AX24" s="600">
        <v>0</v>
      </c>
      <c r="AY24" s="311">
        <f t="shared" si="0"/>
        <v>0</v>
      </c>
      <c r="AZ24" s="375" t="e">
        <f t="shared" si="1"/>
        <v>#DIV/0!</v>
      </c>
    </row>
    <row r="25" spans="2:52" ht="14.1" customHeight="1" x14ac:dyDescent="0.2">
      <c r="B25" s="108" t="s">
        <v>33</v>
      </c>
      <c r="C25" s="109" t="s">
        <v>27</v>
      </c>
      <c r="D25" s="109" t="s">
        <v>27</v>
      </c>
      <c r="E25" s="109" t="s">
        <v>27</v>
      </c>
      <c r="F25" s="109" t="s">
        <v>27</v>
      </c>
      <c r="G25" s="111" t="s">
        <v>27</v>
      </c>
      <c r="H25" s="56">
        <v>0</v>
      </c>
      <c r="I25" s="56">
        <v>0</v>
      </c>
      <c r="J25" s="56">
        <v>0</v>
      </c>
      <c r="K25" s="56">
        <v>0</v>
      </c>
      <c r="L25" s="135">
        <f t="shared" si="2"/>
        <v>0</v>
      </c>
      <c r="M25" s="57">
        <v>0</v>
      </c>
      <c r="N25" s="244">
        <v>0</v>
      </c>
      <c r="O25" s="244">
        <v>0</v>
      </c>
      <c r="P25" s="244">
        <v>0</v>
      </c>
      <c r="Q25" s="286">
        <f t="shared" si="3"/>
        <v>0</v>
      </c>
      <c r="R25" s="244">
        <v>0</v>
      </c>
      <c r="S25" s="244">
        <v>0</v>
      </c>
      <c r="T25" s="244">
        <v>0</v>
      </c>
      <c r="U25" s="244">
        <v>0</v>
      </c>
      <c r="V25" s="286">
        <f t="shared" si="4"/>
        <v>0</v>
      </c>
      <c r="W25" s="244">
        <v>0</v>
      </c>
      <c r="X25" s="244">
        <v>0</v>
      </c>
      <c r="Y25" s="244">
        <v>0</v>
      </c>
      <c r="Z25" s="244">
        <v>0</v>
      </c>
      <c r="AA25" s="286">
        <f t="shared" si="5"/>
        <v>0</v>
      </c>
      <c r="AB25" s="257">
        <v>0</v>
      </c>
      <c r="AC25" s="257">
        <v>0</v>
      </c>
      <c r="AD25" s="257">
        <v>0</v>
      </c>
      <c r="AE25" s="257">
        <v>0</v>
      </c>
      <c r="AF25" s="286">
        <f t="shared" si="6"/>
        <v>0</v>
      </c>
      <c r="AG25" s="244">
        <v>0</v>
      </c>
      <c r="AH25" s="244">
        <v>0</v>
      </c>
      <c r="AI25" s="244">
        <v>0</v>
      </c>
      <c r="AJ25" s="244">
        <v>0</v>
      </c>
      <c r="AK25" s="286">
        <f t="shared" si="7"/>
        <v>0</v>
      </c>
      <c r="AL25" s="244">
        <v>0</v>
      </c>
      <c r="AM25" s="244">
        <v>0</v>
      </c>
      <c r="AN25" s="244">
        <v>0</v>
      </c>
      <c r="AO25" s="244">
        <v>0</v>
      </c>
      <c r="AP25" s="286">
        <v>0</v>
      </c>
      <c r="AQ25" s="244">
        <v>0</v>
      </c>
      <c r="AR25" s="244">
        <v>0</v>
      </c>
      <c r="AS25" s="244">
        <v>0</v>
      </c>
      <c r="AT25" s="244">
        <v>0</v>
      </c>
      <c r="AU25" s="286">
        <v>0</v>
      </c>
      <c r="AV25" s="244">
        <v>0</v>
      </c>
      <c r="AW25" s="600">
        <v>0</v>
      </c>
      <c r="AX25" s="600">
        <v>0</v>
      </c>
      <c r="AY25" s="311">
        <f t="shared" si="0"/>
        <v>0</v>
      </c>
      <c r="AZ25" s="375" t="e">
        <f t="shared" si="1"/>
        <v>#DIV/0!</v>
      </c>
    </row>
    <row r="26" spans="2:52" ht="14.1" customHeight="1" x14ac:dyDescent="0.2">
      <c r="B26" s="108" t="s">
        <v>34</v>
      </c>
      <c r="C26" s="109" t="s">
        <v>27</v>
      </c>
      <c r="D26" s="109" t="s">
        <v>27</v>
      </c>
      <c r="E26" s="109" t="s">
        <v>27</v>
      </c>
      <c r="F26" s="109" t="s">
        <v>27</v>
      </c>
      <c r="G26" s="111" t="s">
        <v>27</v>
      </c>
      <c r="H26" s="56">
        <v>626</v>
      </c>
      <c r="I26" s="56">
        <v>3399.59</v>
      </c>
      <c r="J26" s="56">
        <v>101.21</v>
      </c>
      <c r="K26" s="56">
        <v>4022.19</v>
      </c>
      <c r="L26" s="135">
        <f t="shared" si="2"/>
        <v>8148.99</v>
      </c>
      <c r="M26" s="57">
        <v>3636.44</v>
      </c>
      <c r="N26" s="244">
        <v>150</v>
      </c>
      <c r="O26" s="244">
        <v>1115</v>
      </c>
      <c r="P26" s="244">
        <v>1165.19</v>
      </c>
      <c r="Q26" s="286">
        <f t="shared" si="3"/>
        <v>6066.630000000001</v>
      </c>
      <c r="R26" s="244">
        <v>533.76</v>
      </c>
      <c r="S26" s="244">
        <v>203.29</v>
      </c>
      <c r="T26" s="244">
        <v>8898.77</v>
      </c>
      <c r="U26" s="244">
        <v>274.89</v>
      </c>
      <c r="V26" s="286">
        <f t="shared" si="4"/>
        <v>9910.7099999999991</v>
      </c>
      <c r="W26" s="244">
        <v>239.7</v>
      </c>
      <c r="X26" s="244">
        <v>0</v>
      </c>
      <c r="Y26" s="244">
        <v>3285.59</v>
      </c>
      <c r="Z26" s="244">
        <v>3110.25</v>
      </c>
      <c r="AA26" s="287">
        <f t="shared" si="5"/>
        <v>6635.54</v>
      </c>
      <c r="AB26" s="257">
        <v>0</v>
      </c>
      <c r="AC26" s="257">
        <v>0</v>
      </c>
      <c r="AD26" s="257">
        <v>2566.7799999999997</v>
      </c>
      <c r="AE26" s="257">
        <v>4348.4799999999996</v>
      </c>
      <c r="AF26" s="286">
        <f t="shared" si="6"/>
        <v>6915.2599999999993</v>
      </c>
      <c r="AG26" s="244">
        <v>684.63</v>
      </c>
      <c r="AH26" s="244">
        <v>0</v>
      </c>
      <c r="AI26" s="244">
        <v>2107.33</v>
      </c>
      <c r="AJ26" s="244">
        <v>7704.74</v>
      </c>
      <c r="AK26" s="286">
        <f t="shared" si="7"/>
        <v>10496.7</v>
      </c>
      <c r="AL26" s="244">
        <v>1690.36</v>
      </c>
      <c r="AM26" s="244">
        <v>2594.66</v>
      </c>
      <c r="AN26" s="244">
        <v>1300.92</v>
      </c>
      <c r="AO26" s="244">
        <v>846.09</v>
      </c>
      <c r="AP26" s="286">
        <v>6432.03</v>
      </c>
      <c r="AQ26" s="244">
        <v>179.38</v>
      </c>
      <c r="AR26" s="244">
        <v>3363.58</v>
      </c>
      <c r="AS26" s="244">
        <v>2397.8200000000002</v>
      </c>
      <c r="AT26" s="244">
        <v>3633.9</v>
      </c>
      <c r="AU26" s="286">
        <v>9574.68</v>
      </c>
      <c r="AV26" s="244">
        <v>1511.3200878680207</v>
      </c>
      <c r="AW26" s="600">
        <v>1011.9</v>
      </c>
      <c r="AX26" s="600">
        <v>0</v>
      </c>
      <c r="AY26" s="311">
        <f t="shared" si="0"/>
        <v>-1011.9</v>
      </c>
      <c r="AZ26" s="375">
        <f t="shared" si="1"/>
        <v>-1</v>
      </c>
    </row>
    <row r="27" spans="2:52" ht="14.1" customHeight="1" x14ac:dyDescent="0.2">
      <c r="B27" s="108" t="s">
        <v>35</v>
      </c>
      <c r="C27" s="109" t="s">
        <v>27</v>
      </c>
      <c r="D27" s="109" t="s">
        <v>27</v>
      </c>
      <c r="E27" s="109" t="s">
        <v>27</v>
      </c>
      <c r="F27" s="109" t="s">
        <v>27</v>
      </c>
      <c r="G27" s="111" t="s">
        <v>27</v>
      </c>
      <c r="H27" s="103">
        <v>5601</v>
      </c>
      <c r="I27" s="103">
        <v>404.91</v>
      </c>
      <c r="J27" s="56">
        <v>0</v>
      </c>
      <c r="K27" s="56">
        <v>2411</v>
      </c>
      <c r="L27" s="135">
        <f t="shared" si="2"/>
        <v>8416.91</v>
      </c>
      <c r="M27" s="57">
        <v>3398.85</v>
      </c>
      <c r="N27" s="244">
        <v>0</v>
      </c>
      <c r="O27" s="244">
        <v>2521</v>
      </c>
      <c r="P27" s="244">
        <v>0</v>
      </c>
      <c r="Q27" s="286">
        <f t="shared" si="3"/>
        <v>5919.85</v>
      </c>
      <c r="R27" s="244">
        <v>2279.77</v>
      </c>
      <c r="S27" s="244">
        <v>0</v>
      </c>
      <c r="T27" s="244">
        <v>0</v>
      </c>
      <c r="U27" s="244">
        <v>552.94000000000005</v>
      </c>
      <c r="V27" s="286">
        <f t="shared" si="4"/>
        <v>2832.71</v>
      </c>
      <c r="W27" s="244">
        <v>0</v>
      </c>
      <c r="X27" s="244">
        <v>700.92</v>
      </c>
      <c r="Y27" s="244">
        <v>595.23</v>
      </c>
      <c r="Z27" s="244">
        <v>0</v>
      </c>
      <c r="AA27" s="287">
        <f t="shared" si="5"/>
        <v>1296.1500000000001</v>
      </c>
      <c r="AB27" s="257">
        <v>0</v>
      </c>
      <c r="AC27" s="257">
        <v>50</v>
      </c>
      <c r="AD27" s="257">
        <v>0</v>
      </c>
      <c r="AE27" s="257">
        <v>1673.8200000000002</v>
      </c>
      <c r="AF27" s="286">
        <f t="shared" si="6"/>
        <v>1723.8200000000002</v>
      </c>
      <c r="AG27" s="244">
        <v>0</v>
      </c>
      <c r="AH27" s="244">
        <v>204.68</v>
      </c>
      <c r="AI27" s="244">
        <v>1244.81</v>
      </c>
      <c r="AJ27" s="244">
        <v>1065.26</v>
      </c>
      <c r="AK27" s="286">
        <f t="shared" si="7"/>
        <v>2514.75</v>
      </c>
      <c r="AL27" s="244">
        <v>845.65</v>
      </c>
      <c r="AM27" s="244">
        <v>0</v>
      </c>
      <c r="AN27" s="244">
        <v>416.67</v>
      </c>
      <c r="AO27" s="244">
        <v>2017.97</v>
      </c>
      <c r="AP27" s="286">
        <v>3280.29</v>
      </c>
      <c r="AQ27" s="244">
        <v>448.07</v>
      </c>
      <c r="AR27" s="244">
        <v>0</v>
      </c>
      <c r="AS27" s="244">
        <v>3146.704285714286</v>
      </c>
      <c r="AT27" s="244">
        <v>0</v>
      </c>
      <c r="AU27" s="286">
        <v>3594.7742857142862</v>
      </c>
      <c r="AV27" s="244">
        <v>0</v>
      </c>
      <c r="AW27" s="600">
        <v>0</v>
      </c>
      <c r="AX27" s="600">
        <v>312.71428571428567</v>
      </c>
      <c r="AY27" s="311">
        <f t="shared" si="0"/>
        <v>312.71428571428567</v>
      </c>
      <c r="AZ27" s="375" t="e">
        <f t="shared" si="1"/>
        <v>#DIV/0!</v>
      </c>
    </row>
    <row r="28" spans="2:52" ht="14.1" customHeight="1" x14ac:dyDescent="0.2">
      <c r="B28" s="108" t="s">
        <v>36</v>
      </c>
      <c r="C28" s="109" t="s">
        <v>27</v>
      </c>
      <c r="D28" s="109" t="s">
        <v>27</v>
      </c>
      <c r="E28" s="109" t="s">
        <v>27</v>
      </c>
      <c r="F28" s="109" t="s">
        <v>27</v>
      </c>
      <c r="G28" s="111" t="s">
        <v>27</v>
      </c>
      <c r="H28" s="56">
        <v>0</v>
      </c>
      <c r="I28" s="56">
        <v>0</v>
      </c>
      <c r="J28" s="56">
        <v>0</v>
      </c>
      <c r="K28" s="56">
        <v>0</v>
      </c>
      <c r="L28" s="135">
        <f t="shared" si="2"/>
        <v>0</v>
      </c>
      <c r="M28" s="57">
        <v>0</v>
      </c>
      <c r="N28" s="244">
        <v>0</v>
      </c>
      <c r="O28" s="244">
        <v>0</v>
      </c>
      <c r="P28" s="244">
        <v>0</v>
      </c>
      <c r="Q28" s="286">
        <f t="shared" si="3"/>
        <v>0</v>
      </c>
      <c r="R28" s="244">
        <v>0</v>
      </c>
      <c r="S28" s="244">
        <v>145.5</v>
      </c>
      <c r="T28" s="244">
        <v>1639.76</v>
      </c>
      <c r="U28" s="244">
        <v>2840.8</v>
      </c>
      <c r="V28" s="286">
        <f t="shared" si="4"/>
        <v>4626.0600000000004</v>
      </c>
      <c r="W28" s="244">
        <v>9668.33</v>
      </c>
      <c r="X28" s="244">
        <v>145.5</v>
      </c>
      <c r="Y28" s="244">
        <v>3260.42</v>
      </c>
      <c r="Z28" s="244">
        <v>1755.7</v>
      </c>
      <c r="AA28" s="287">
        <f t="shared" si="5"/>
        <v>14829.95</v>
      </c>
      <c r="AB28" s="257">
        <v>2716</v>
      </c>
      <c r="AC28" s="257">
        <v>1309.5</v>
      </c>
      <c r="AD28" s="257">
        <v>3065.2</v>
      </c>
      <c r="AE28" s="257">
        <v>5003.41</v>
      </c>
      <c r="AF28" s="286">
        <f t="shared" si="6"/>
        <v>12094.11</v>
      </c>
      <c r="AG28" s="244">
        <v>388</v>
      </c>
      <c r="AH28" s="244">
        <v>1195.32</v>
      </c>
      <c r="AI28" s="244">
        <v>0</v>
      </c>
      <c r="AJ28" s="244">
        <v>0</v>
      </c>
      <c r="AK28" s="286">
        <f t="shared" si="7"/>
        <v>1583.32</v>
      </c>
      <c r="AL28" s="244">
        <v>0</v>
      </c>
      <c r="AM28" s="244">
        <v>0</v>
      </c>
      <c r="AN28" s="244">
        <v>0</v>
      </c>
      <c r="AO28" s="244">
        <v>0</v>
      </c>
      <c r="AP28" s="286">
        <v>0</v>
      </c>
      <c r="AQ28" s="244">
        <v>0</v>
      </c>
      <c r="AR28" s="244">
        <v>5289.38</v>
      </c>
      <c r="AS28" s="244">
        <v>0</v>
      </c>
      <c r="AT28" s="244">
        <v>7561.13</v>
      </c>
      <c r="AU28" s="286">
        <v>12850.51</v>
      </c>
      <c r="AV28" s="244">
        <v>4391.3198175584139</v>
      </c>
      <c r="AW28" s="600">
        <v>2395.9</v>
      </c>
      <c r="AX28" s="600">
        <v>1212.5</v>
      </c>
      <c r="AY28" s="311">
        <f t="shared" si="0"/>
        <v>-1183.4000000000001</v>
      </c>
      <c r="AZ28" s="375">
        <f t="shared" si="1"/>
        <v>-0.49392712550607287</v>
      </c>
    </row>
    <row r="29" spans="2:52" ht="14.1" customHeight="1" x14ac:dyDescent="0.2">
      <c r="B29" s="108" t="s">
        <v>37</v>
      </c>
      <c r="C29" s="109" t="s">
        <v>27</v>
      </c>
      <c r="D29" s="109" t="s">
        <v>27</v>
      </c>
      <c r="E29" s="109" t="s">
        <v>27</v>
      </c>
      <c r="F29" s="109" t="s">
        <v>27</v>
      </c>
      <c r="G29" s="111" t="s">
        <v>27</v>
      </c>
      <c r="H29" s="103">
        <v>2311</v>
      </c>
      <c r="I29" s="103">
        <v>2854.83</v>
      </c>
      <c r="J29" s="56">
        <v>0</v>
      </c>
      <c r="K29" s="56">
        <v>500</v>
      </c>
      <c r="L29" s="135">
        <f t="shared" si="2"/>
        <v>5665.83</v>
      </c>
      <c r="M29" s="57">
        <v>6928.75</v>
      </c>
      <c r="N29" s="244">
        <v>2790.79</v>
      </c>
      <c r="O29" s="244">
        <v>1000</v>
      </c>
      <c r="P29" s="244">
        <v>4535.3</v>
      </c>
      <c r="Q29" s="286">
        <f t="shared" si="3"/>
        <v>15254.84</v>
      </c>
      <c r="R29" s="244">
        <v>776</v>
      </c>
      <c r="S29" s="244">
        <v>300</v>
      </c>
      <c r="T29" s="244">
        <v>0</v>
      </c>
      <c r="U29" s="244">
        <v>0</v>
      </c>
      <c r="V29" s="286">
        <f t="shared" si="4"/>
        <v>1076</v>
      </c>
      <c r="W29" s="244">
        <v>300</v>
      </c>
      <c r="X29" s="244">
        <v>0</v>
      </c>
      <c r="Y29" s="244">
        <v>0</v>
      </c>
      <c r="Z29" s="244">
        <v>0</v>
      </c>
      <c r="AA29" s="287">
        <f t="shared" si="5"/>
        <v>300</v>
      </c>
      <c r="AB29" s="257">
        <v>0</v>
      </c>
      <c r="AC29" s="257">
        <v>0</v>
      </c>
      <c r="AD29" s="257">
        <v>0</v>
      </c>
      <c r="AE29" s="257">
        <v>0</v>
      </c>
      <c r="AF29" s="286">
        <f t="shared" si="6"/>
        <v>0</v>
      </c>
      <c r="AG29" s="244">
        <v>0</v>
      </c>
      <c r="AH29" s="244">
        <v>0</v>
      </c>
      <c r="AI29" s="244">
        <v>514.57999999999993</v>
      </c>
      <c r="AJ29" s="244">
        <v>485</v>
      </c>
      <c r="AK29" s="286">
        <f t="shared" si="7"/>
        <v>999.57999999999993</v>
      </c>
      <c r="AL29" s="244">
        <v>1226.19</v>
      </c>
      <c r="AM29" s="244">
        <v>1733.02</v>
      </c>
      <c r="AN29" s="244">
        <v>4413.1099999999997</v>
      </c>
      <c r="AO29" s="244">
        <v>4268.7299999999996</v>
      </c>
      <c r="AP29" s="286">
        <v>11641.05</v>
      </c>
      <c r="AQ29" s="244">
        <v>2463.8000000000002</v>
      </c>
      <c r="AR29" s="244">
        <v>1331.8100000000002</v>
      </c>
      <c r="AS29" s="244">
        <v>2953.44</v>
      </c>
      <c r="AT29" s="244">
        <v>577.15</v>
      </c>
      <c r="AU29" s="286">
        <v>7326.2000000000007</v>
      </c>
      <c r="AV29" s="244">
        <v>162.96005260500337</v>
      </c>
      <c r="AW29" s="600">
        <v>2517.44</v>
      </c>
      <c r="AX29" s="600">
        <v>97</v>
      </c>
      <c r="AY29" s="311">
        <f t="shared" si="0"/>
        <v>-2420.44</v>
      </c>
      <c r="AZ29" s="375">
        <f t="shared" si="1"/>
        <v>-0.96146879369518246</v>
      </c>
    </row>
    <row r="30" spans="2:52" ht="14.1" customHeight="1" x14ac:dyDescent="0.2">
      <c r="B30" s="108" t="s">
        <v>101</v>
      </c>
      <c r="C30" s="109" t="s">
        <v>27</v>
      </c>
      <c r="D30" s="109" t="s">
        <v>27</v>
      </c>
      <c r="E30" s="109" t="s">
        <v>27</v>
      </c>
      <c r="F30" s="109" t="s">
        <v>27</v>
      </c>
      <c r="G30" s="111" t="s">
        <v>27</v>
      </c>
      <c r="H30" s="103">
        <v>776</v>
      </c>
      <c r="I30" s="103">
        <v>620.79999999999995</v>
      </c>
      <c r="J30" s="56">
        <v>0</v>
      </c>
      <c r="K30" s="56">
        <v>0</v>
      </c>
      <c r="L30" s="135">
        <f t="shared" si="2"/>
        <v>1396.8</v>
      </c>
      <c r="M30" s="57">
        <v>0</v>
      </c>
      <c r="N30" s="244">
        <v>1066.04</v>
      </c>
      <c r="O30" s="244">
        <v>0</v>
      </c>
      <c r="P30" s="244">
        <v>0</v>
      </c>
      <c r="Q30" s="286">
        <f t="shared" si="3"/>
        <v>1066.04</v>
      </c>
      <c r="R30" s="244">
        <v>38.799999999999997</v>
      </c>
      <c r="S30" s="244">
        <v>34.520000000000003</v>
      </c>
      <c r="T30" s="244">
        <v>1404.45</v>
      </c>
      <c r="U30" s="244">
        <v>575.47</v>
      </c>
      <c r="V30" s="286">
        <f t="shared" si="4"/>
        <v>2053.2399999999998</v>
      </c>
      <c r="W30" s="244">
        <v>2045.75</v>
      </c>
      <c r="X30" s="244">
        <v>1208.0900000000001</v>
      </c>
      <c r="Y30" s="244">
        <v>502.53999999999996</v>
      </c>
      <c r="Z30" s="244">
        <v>2073.7200000000003</v>
      </c>
      <c r="AA30" s="287">
        <f t="shared" si="5"/>
        <v>5830.1</v>
      </c>
      <c r="AB30" s="257">
        <v>765.32999999999993</v>
      </c>
      <c r="AC30" s="257">
        <v>442.15000000000003</v>
      </c>
      <c r="AD30" s="257">
        <v>2232.6400000000003</v>
      </c>
      <c r="AE30" s="257">
        <v>176.88</v>
      </c>
      <c r="AF30" s="286">
        <f t="shared" si="6"/>
        <v>3617.0000000000005</v>
      </c>
      <c r="AG30" s="244">
        <v>1354.18</v>
      </c>
      <c r="AH30" s="244">
        <v>119.43</v>
      </c>
      <c r="AI30" s="244">
        <v>0</v>
      </c>
      <c r="AJ30" s="244">
        <v>0</v>
      </c>
      <c r="AK30" s="286">
        <f t="shared" si="7"/>
        <v>1473.6100000000001</v>
      </c>
      <c r="AL30" s="244">
        <v>929.26</v>
      </c>
      <c r="AM30" s="244">
        <v>485</v>
      </c>
      <c r="AN30" s="244">
        <v>929.25</v>
      </c>
      <c r="AO30" s="244">
        <v>97</v>
      </c>
      <c r="AP30" s="286">
        <v>2440.5100000000002</v>
      </c>
      <c r="AQ30" s="244">
        <v>2311.92</v>
      </c>
      <c r="AR30" s="244">
        <v>3399.43</v>
      </c>
      <c r="AS30" s="244">
        <v>0</v>
      </c>
      <c r="AT30" s="244">
        <v>1173.6199999999999</v>
      </c>
      <c r="AU30" s="286">
        <v>6884.97</v>
      </c>
      <c r="AV30" s="244">
        <v>83</v>
      </c>
      <c r="AW30" s="600">
        <v>511.01380952380953</v>
      </c>
      <c r="AX30" s="600">
        <v>420</v>
      </c>
      <c r="AY30" s="311">
        <f t="shared" si="0"/>
        <v>-91.013809523809527</v>
      </c>
      <c r="AZ30" s="375">
        <f t="shared" si="1"/>
        <v>-0.17810440310531167</v>
      </c>
    </row>
    <row r="31" spans="2:52" ht="14.1" customHeight="1" thickBot="1" x14ac:dyDescent="0.25">
      <c r="B31" s="108" t="s">
        <v>38</v>
      </c>
      <c r="C31" s="57">
        <v>1347766</v>
      </c>
      <c r="D31" s="57">
        <v>1009527</v>
      </c>
      <c r="E31" s="136">
        <v>782514.23</v>
      </c>
      <c r="F31" s="136">
        <v>608092</v>
      </c>
      <c r="G31" s="138">
        <v>1027952.83</v>
      </c>
      <c r="H31" s="139">
        <v>238458</v>
      </c>
      <c r="I31" s="139">
        <v>342980.69</v>
      </c>
      <c r="J31" s="139">
        <v>436575.87</v>
      </c>
      <c r="K31" s="139">
        <v>391292.59</v>
      </c>
      <c r="L31" s="135">
        <f t="shared" si="2"/>
        <v>1409307.15</v>
      </c>
      <c r="M31" s="139">
        <v>347938.15</v>
      </c>
      <c r="N31" s="245">
        <v>384084.89</v>
      </c>
      <c r="O31" s="245">
        <v>372861</v>
      </c>
      <c r="P31" s="245">
        <v>393038.61</v>
      </c>
      <c r="Q31" s="286">
        <f t="shared" si="3"/>
        <v>1497922.65</v>
      </c>
      <c r="R31" s="245">
        <v>353974.61</v>
      </c>
      <c r="S31" s="245">
        <v>434665.31999999995</v>
      </c>
      <c r="T31" s="245">
        <v>458998.93000000005</v>
      </c>
      <c r="U31" s="244">
        <v>477910.79</v>
      </c>
      <c r="V31" s="286">
        <f t="shared" si="4"/>
        <v>1725549.65</v>
      </c>
      <c r="W31" s="244">
        <v>406674.74</v>
      </c>
      <c r="X31" s="244">
        <v>188053.65000000002</v>
      </c>
      <c r="Y31" s="244">
        <v>337698.3</v>
      </c>
      <c r="Z31" s="244">
        <v>269113.02000000008</v>
      </c>
      <c r="AA31" s="288">
        <f t="shared" si="5"/>
        <v>1201539.71</v>
      </c>
      <c r="AB31" s="257">
        <v>259086.66</v>
      </c>
      <c r="AC31" s="257">
        <v>363657.92</v>
      </c>
      <c r="AD31" s="257">
        <v>355979.26000000007</v>
      </c>
      <c r="AE31" s="257">
        <v>423489.44000000012</v>
      </c>
      <c r="AF31" s="286">
        <f t="shared" si="6"/>
        <v>1402213.2800000003</v>
      </c>
      <c r="AG31" s="244">
        <v>444420.44999999995</v>
      </c>
      <c r="AH31" s="244">
        <v>273988.69</v>
      </c>
      <c r="AI31" s="244">
        <v>285685.81</v>
      </c>
      <c r="AJ31" s="244">
        <v>296259.99390243914</v>
      </c>
      <c r="AK31" s="286">
        <f t="shared" si="7"/>
        <v>1300354.943902439</v>
      </c>
      <c r="AL31" s="244">
        <v>260524.91268292681</v>
      </c>
      <c r="AM31" s="244">
        <v>263656.20463414607</v>
      </c>
      <c r="AN31" s="244">
        <v>326198.71999999962</v>
      </c>
      <c r="AO31" s="244">
        <v>261306.36000000007</v>
      </c>
      <c r="AP31" s="286">
        <v>1111686.1973170727</v>
      </c>
      <c r="AQ31" s="244">
        <v>375825.10333333345</v>
      </c>
      <c r="AR31" s="244">
        <v>349145.62188571435</v>
      </c>
      <c r="AS31" s="244">
        <v>329108.34382619045</v>
      </c>
      <c r="AT31" s="244">
        <v>299798.29714285716</v>
      </c>
      <c r="AU31" s="601">
        <v>1353877.3661880954</v>
      </c>
      <c r="AV31" s="244">
        <v>319580.53736338997</v>
      </c>
      <c r="AW31" s="600">
        <v>368409.86523809523</v>
      </c>
      <c r="AX31" s="600">
        <v>348200.34190476179</v>
      </c>
      <c r="AY31" s="311">
        <f t="shared" si="0"/>
        <v>-20209.523333333433</v>
      </c>
      <c r="AZ31" s="375">
        <f t="shared" si="1"/>
        <v>-5.4856086224163568E-2</v>
      </c>
    </row>
    <row r="32" spans="2:52" ht="14.1" customHeight="1" thickBot="1" x14ac:dyDescent="0.25">
      <c r="B32" s="70" t="s">
        <v>39</v>
      </c>
      <c r="C32" s="140">
        <f t="shared" ref="C32:L32" si="8">SUM(C8:C31)</f>
        <v>5882706.1699999999</v>
      </c>
      <c r="D32" s="140">
        <f t="shared" si="8"/>
        <v>7201859</v>
      </c>
      <c r="E32" s="140">
        <f t="shared" si="8"/>
        <v>6486411.8800000008</v>
      </c>
      <c r="F32" s="140">
        <f t="shared" si="8"/>
        <v>6073011</v>
      </c>
      <c r="G32" s="141">
        <f t="shared" si="8"/>
        <v>6531966.0600000005</v>
      </c>
      <c r="H32" s="140">
        <f t="shared" si="8"/>
        <v>1686177</v>
      </c>
      <c r="I32" s="140">
        <f t="shared" si="8"/>
        <v>1888626.84</v>
      </c>
      <c r="J32" s="140">
        <f t="shared" si="8"/>
        <v>2090949.8199999998</v>
      </c>
      <c r="K32" s="140">
        <f t="shared" si="8"/>
        <v>2102329.9899999998</v>
      </c>
      <c r="L32" s="140">
        <f t="shared" si="8"/>
        <v>7768083.6500000004</v>
      </c>
      <c r="M32" s="140">
        <v>1915939.3599999999</v>
      </c>
      <c r="N32" s="140">
        <f>SUM(N8:N31)</f>
        <v>2032796.3600000003</v>
      </c>
      <c r="O32" s="290">
        <f>SUM(O8:O31)</f>
        <v>2058064</v>
      </c>
      <c r="P32" s="290">
        <f>SUM(P8:P31)</f>
        <v>2103777.98</v>
      </c>
      <c r="Q32" s="290">
        <f>SUM(Q8:Q31)</f>
        <v>8044541.0499999989</v>
      </c>
      <c r="R32" s="290">
        <f>SUM(R8:R31)</f>
        <v>1915939.3599999999</v>
      </c>
      <c r="S32" s="290">
        <f t="shared" ref="S32:AB32" si="9">SUM(S8:S31)</f>
        <v>2063040.94</v>
      </c>
      <c r="T32" s="290">
        <f t="shared" si="9"/>
        <v>2147192.5699999998</v>
      </c>
      <c r="U32" s="289">
        <f t="shared" si="9"/>
        <v>1998147.8380952382</v>
      </c>
      <c r="V32" s="289">
        <f t="shared" si="9"/>
        <v>8124320.7080952376</v>
      </c>
      <c r="W32" s="289">
        <f t="shared" si="9"/>
        <v>1716641.4000000001</v>
      </c>
      <c r="X32" s="289">
        <f t="shared" si="9"/>
        <v>1174158.7000000002</v>
      </c>
      <c r="Y32" s="289">
        <f t="shared" si="9"/>
        <v>1653916.6</v>
      </c>
      <c r="Z32" s="289">
        <f t="shared" si="9"/>
        <v>1828326.75</v>
      </c>
      <c r="AA32" s="289">
        <f t="shared" si="9"/>
        <v>6373043.4499999993</v>
      </c>
      <c r="AB32" s="289">
        <f t="shared" si="9"/>
        <v>1994160.55</v>
      </c>
      <c r="AC32" s="289">
        <f t="shared" ref="AC32:AL32" si="10">SUM(AC8:AC31)</f>
        <v>2215105.9400000004</v>
      </c>
      <c r="AD32" s="289">
        <f t="shared" si="10"/>
        <v>2472709.6400000006</v>
      </c>
      <c r="AE32" s="289">
        <f t="shared" si="10"/>
        <v>2675231.7199999997</v>
      </c>
      <c r="AF32" s="289">
        <f t="shared" si="10"/>
        <v>9357207.8500000015</v>
      </c>
      <c r="AG32" s="290">
        <f t="shared" si="10"/>
        <v>2335170.5299999993</v>
      </c>
      <c r="AH32" s="290">
        <f t="shared" si="10"/>
        <v>2381724.85</v>
      </c>
      <c r="AI32" s="290">
        <f t="shared" si="10"/>
        <v>2605187.0497560976</v>
      </c>
      <c r="AJ32" s="290">
        <f t="shared" si="10"/>
        <v>2650456.5612195125</v>
      </c>
      <c r="AK32" s="289">
        <f t="shared" si="10"/>
        <v>9972538.9909756072</v>
      </c>
      <c r="AL32" s="290">
        <f t="shared" si="10"/>
        <v>2402227.5687804874</v>
      </c>
      <c r="AM32" s="290">
        <v>2393374.2948780488</v>
      </c>
      <c r="AN32" s="290">
        <v>2654797.5402438999</v>
      </c>
      <c r="AO32" s="290">
        <v>2473121.0192682901</v>
      </c>
      <c r="AP32" s="289">
        <v>9923520.4231707323</v>
      </c>
      <c r="AQ32" s="290">
        <v>2419087.3697560998</v>
      </c>
      <c r="AR32" s="290">
        <v>2456751.4454048802</v>
      </c>
      <c r="AS32" s="290">
        <v>2494321.0582280499</v>
      </c>
      <c r="AT32" s="290">
        <v>2392508.84333333</v>
      </c>
      <c r="AU32" s="602">
        <v>9762668.716722358</v>
      </c>
      <c r="AV32" s="290">
        <v>1954712.31560889</v>
      </c>
      <c r="AW32" s="289">
        <v>2371960.7923809523</v>
      </c>
      <c r="AX32" s="289">
        <v>2385893.4261904764</v>
      </c>
      <c r="AY32" s="289">
        <f>SUM(AY8:AY31)</f>
        <v>13932.633809523788</v>
      </c>
      <c r="AZ32" s="376">
        <f t="shared" si="1"/>
        <v>5.8738887481939945E-3</v>
      </c>
    </row>
    <row r="33" spans="2:50" ht="18.95" customHeight="1" thickBot="1" x14ac:dyDescent="0.25">
      <c r="B33" s="230"/>
      <c r="R33" s="92"/>
      <c r="S33" s="92"/>
      <c r="T33" s="92"/>
      <c r="U33" s="53"/>
      <c r="V33" s="53"/>
      <c r="W33" s="292"/>
      <c r="X33" s="292"/>
      <c r="Y33" s="292"/>
      <c r="Z33" s="53"/>
      <c r="AA33" s="53"/>
      <c r="AB33" s="292"/>
      <c r="AC33" s="292"/>
      <c r="AD33" s="292"/>
      <c r="AE33" s="292"/>
      <c r="AF33" s="292"/>
      <c r="AG33" s="92"/>
      <c r="AH33" s="92"/>
      <c r="AI33" s="92"/>
      <c r="AJ33" s="92"/>
      <c r="AK33" s="292"/>
    </row>
    <row r="34" spans="2:50" ht="15.95" customHeight="1" thickBot="1" x14ac:dyDescent="0.25">
      <c r="B34" s="94" t="s">
        <v>46</v>
      </c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237"/>
      <c r="AJ34" s="237"/>
      <c r="AK34" s="237"/>
      <c r="AL34" s="378"/>
      <c r="AM34" s="378"/>
      <c r="AN34" s="378"/>
      <c r="AO34" s="378"/>
      <c r="AP34" s="237"/>
      <c r="AQ34" s="60"/>
      <c r="AR34" s="60"/>
      <c r="AS34" s="60"/>
      <c r="AT34" s="60"/>
      <c r="AU34" s="378"/>
      <c r="AV34" s="60"/>
      <c r="AW34" s="60"/>
      <c r="AX34" s="237"/>
    </row>
    <row r="35" spans="2:50" ht="15.95" customHeight="1" thickBot="1" x14ac:dyDescent="0.25">
      <c r="B35" s="70" t="s">
        <v>7</v>
      </c>
      <c r="C35" s="65" t="s">
        <v>8</v>
      </c>
      <c r="D35" s="61" t="s">
        <v>9</v>
      </c>
      <c r="E35" s="62" t="s">
        <v>10</v>
      </c>
      <c r="F35" s="61" t="s">
        <v>11</v>
      </c>
      <c r="G35" s="62" t="s">
        <v>12</v>
      </c>
      <c r="H35" s="142" t="s">
        <v>13</v>
      </c>
      <c r="I35" s="142" t="s">
        <v>14</v>
      </c>
      <c r="J35" s="142" t="s">
        <v>99</v>
      </c>
      <c r="K35" s="142" t="s">
        <v>102</v>
      </c>
      <c r="L35" s="142" t="s">
        <v>103</v>
      </c>
      <c r="M35" s="142" t="s">
        <v>105</v>
      </c>
      <c r="N35" s="142" t="s">
        <v>108</v>
      </c>
      <c r="O35" s="285" t="s">
        <v>109</v>
      </c>
      <c r="P35" s="285" t="s">
        <v>110</v>
      </c>
      <c r="Q35" s="285" t="s">
        <v>111</v>
      </c>
      <c r="R35" s="285" t="s">
        <v>112</v>
      </c>
      <c r="S35" s="285" t="s">
        <v>119</v>
      </c>
      <c r="T35" s="285" t="s">
        <v>118</v>
      </c>
      <c r="U35" s="63" t="s">
        <v>127</v>
      </c>
      <c r="V35" s="66" t="s">
        <v>131</v>
      </c>
      <c r="W35" s="66" t="s">
        <v>132</v>
      </c>
      <c r="X35" s="66" t="s">
        <v>133</v>
      </c>
      <c r="Y35" s="66" t="s">
        <v>134</v>
      </c>
      <c r="Z35" s="66" t="s">
        <v>128</v>
      </c>
      <c r="AA35" s="66" t="s">
        <v>135</v>
      </c>
      <c r="AB35" s="66" t="s">
        <v>136</v>
      </c>
      <c r="AC35" s="66" t="s">
        <v>140</v>
      </c>
      <c r="AD35" s="66" t="s">
        <v>141</v>
      </c>
      <c r="AE35" s="66" t="s">
        <v>143</v>
      </c>
      <c r="AF35" s="360" t="s">
        <v>144</v>
      </c>
      <c r="AG35" s="360" t="s">
        <v>147</v>
      </c>
      <c r="AH35" s="360" t="s">
        <v>149</v>
      </c>
      <c r="AI35" s="360" t="s">
        <v>151</v>
      </c>
      <c r="AJ35" s="360" t="s">
        <v>157</v>
      </c>
      <c r="AK35" s="360" t="s">
        <v>158</v>
      </c>
      <c r="AL35" s="360" t="s">
        <v>161</v>
      </c>
      <c r="AM35" s="360" t="s">
        <v>165</v>
      </c>
      <c r="AN35" s="360" t="s">
        <v>167</v>
      </c>
      <c r="AO35" s="360" t="s">
        <v>169</v>
      </c>
      <c r="AP35" s="359" t="s">
        <v>170</v>
      </c>
      <c r="AQ35" s="360" t="s">
        <v>178</v>
      </c>
      <c r="AR35" s="360" t="s">
        <v>257</v>
      </c>
      <c r="AS35" s="360" t="s">
        <v>258</v>
      </c>
      <c r="AT35" s="360" t="s">
        <v>259</v>
      </c>
      <c r="AU35" s="360" t="s">
        <v>260</v>
      </c>
      <c r="AV35" s="360" t="s">
        <v>261</v>
      </c>
      <c r="AW35" s="360" t="s">
        <v>262</v>
      </c>
      <c r="AX35" s="360" t="s">
        <v>263</v>
      </c>
    </row>
    <row r="36" spans="2:50" ht="14.1" customHeight="1" x14ac:dyDescent="0.2">
      <c r="B36" s="143" t="s">
        <v>15</v>
      </c>
      <c r="C36" s="122">
        <f t="shared" ref="C36:M51" si="11">C8/C$32</f>
        <v>0.21417386719486622</v>
      </c>
      <c r="D36" s="122">
        <f t="shared" si="11"/>
        <v>0.16608017457714738</v>
      </c>
      <c r="E36" s="122">
        <f t="shared" si="11"/>
        <v>0.14670307831268956</v>
      </c>
      <c r="F36" s="122">
        <f t="shared" si="11"/>
        <v>0.13592977190392047</v>
      </c>
      <c r="G36" s="123">
        <f t="shared" si="11"/>
        <v>0.11459054335625253</v>
      </c>
      <c r="H36" s="122">
        <f t="shared" si="11"/>
        <v>0.13689725337257003</v>
      </c>
      <c r="I36" s="122">
        <f t="shared" si="11"/>
        <v>0.11706090124187792</v>
      </c>
      <c r="J36" s="122">
        <f t="shared" si="11"/>
        <v>0.1098582796214593</v>
      </c>
      <c r="K36" s="122">
        <f t="shared" si="11"/>
        <v>0.11856387968855452</v>
      </c>
      <c r="L36" s="124">
        <f t="shared" si="11"/>
        <v>0.11983469179042633</v>
      </c>
      <c r="M36" s="122">
        <f t="shared" si="11"/>
        <v>0.12788924071166846</v>
      </c>
      <c r="N36" s="122">
        <f t="shared" ref="N36:AB51" si="12">N8/N$32</f>
        <v>0.13662092547233801</v>
      </c>
      <c r="O36" s="282">
        <f t="shared" si="12"/>
        <v>0.11698664375840596</v>
      </c>
      <c r="P36" s="282">
        <f t="shared" si="12"/>
        <v>0.13212473114677242</v>
      </c>
      <c r="Q36" s="284">
        <f t="shared" si="12"/>
        <v>0.12946389900017977</v>
      </c>
      <c r="R36" s="282">
        <f t="shared" si="12"/>
        <v>0.14827208309974904</v>
      </c>
      <c r="S36" s="282">
        <f t="shared" si="12"/>
        <v>0.11301038941088586</v>
      </c>
      <c r="T36" s="282">
        <f t="shared" si="12"/>
        <v>0.12027708348487813</v>
      </c>
      <c r="U36" s="282">
        <f t="shared" si="12"/>
        <v>8.7778590795248038E-2</v>
      </c>
      <c r="V36" s="284">
        <f t="shared" si="12"/>
        <v>0.11704092878572571</v>
      </c>
      <c r="W36" s="282">
        <f t="shared" si="12"/>
        <v>9.7286008597951779E-2</v>
      </c>
      <c r="X36" s="282">
        <f t="shared" si="12"/>
        <v>7.4161482600265172E-2</v>
      </c>
      <c r="Y36" s="282">
        <f t="shared" si="12"/>
        <v>9.7610326905238146E-2</v>
      </c>
      <c r="Z36" s="282">
        <f t="shared" si="12"/>
        <v>8.4387054994409502E-2</v>
      </c>
      <c r="AA36" s="284">
        <f t="shared" si="12"/>
        <v>8.9409242926156429E-2</v>
      </c>
      <c r="AB36" s="282">
        <f t="shared" si="12"/>
        <v>9.7453562603071239E-2</v>
      </c>
      <c r="AC36" s="282">
        <f t="shared" ref="AC36:AD59" si="13">AC8/AC$32</f>
        <v>0.11779004122935988</v>
      </c>
      <c r="AD36" s="282">
        <f t="shared" si="13"/>
        <v>0.12601811185562409</v>
      </c>
      <c r="AE36" s="282">
        <f t="shared" ref="AE36:AJ36" si="14">AE8/AE$32</f>
        <v>0.12656393368421934</v>
      </c>
      <c r="AF36" s="284">
        <f t="shared" si="14"/>
        <v>0.11813882278996291</v>
      </c>
      <c r="AG36" s="282">
        <f t="shared" si="14"/>
        <v>0.13790435681800081</v>
      </c>
      <c r="AH36" s="282">
        <f t="shared" si="14"/>
        <v>0.14632246457855952</v>
      </c>
      <c r="AI36" s="282">
        <f t="shared" si="14"/>
        <v>0.14228467584035948</v>
      </c>
      <c r="AJ36" s="282">
        <f t="shared" si="14"/>
        <v>0.160382201601145</v>
      </c>
      <c r="AK36" s="284">
        <f t="shared" ref="AK36:AL51" si="15">AK8/AK$32</f>
        <v>0.14703319733736009</v>
      </c>
      <c r="AL36" s="282">
        <f t="shared" si="15"/>
        <v>0.158111898675794</v>
      </c>
      <c r="AM36" s="282">
        <f t="shared" ref="AM36:AV51" si="16">AM8/AM$32</f>
        <v>0.14103180662300308</v>
      </c>
      <c r="AN36" s="282">
        <f t="shared" si="16"/>
        <v>0.14472056656758994</v>
      </c>
      <c r="AO36" s="282">
        <f t="shared" si="16"/>
        <v>0.15751430480504158</v>
      </c>
      <c r="AP36" s="284">
        <f t="shared" si="16"/>
        <v>0.15026103049038833</v>
      </c>
      <c r="AQ36" s="282">
        <f t="shared" si="16"/>
        <v>0.13707066090708889</v>
      </c>
      <c r="AR36" s="282">
        <f t="shared" si="16"/>
        <v>0.14632558724174105</v>
      </c>
      <c r="AS36" s="282">
        <f t="shared" si="16"/>
        <v>0.14352651551761675</v>
      </c>
      <c r="AT36" s="282">
        <f t="shared" si="16"/>
        <v>0.15525602462862473</v>
      </c>
      <c r="AU36" s="284">
        <f>AU8/AU$32</f>
        <v>0.14550571833514894</v>
      </c>
      <c r="AV36" s="282">
        <f t="shared" ref="AV36:AX51" si="17">AV8/AV$32</f>
        <v>0.15022018162564327</v>
      </c>
      <c r="AW36" s="282">
        <f t="shared" si="17"/>
        <v>0.14123241357745209</v>
      </c>
      <c r="AX36" s="282">
        <f t="shared" si="17"/>
        <v>0.1417664519300631</v>
      </c>
    </row>
    <row r="37" spans="2:50" ht="14.1" customHeight="1" x14ac:dyDescent="0.2">
      <c r="B37" s="102" t="s">
        <v>16</v>
      </c>
      <c r="C37" s="122">
        <f t="shared" si="11"/>
        <v>2.0800143074288548E-2</v>
      </c>
      <c r="D37" s="122">
        <f t="shared" si="11"/>
        <v>1.8018542156962528E-2</v>
      </c>
      <c r="E37" s="122">
        <f t="shared" si="11"/>
        <v>1.6333441656190356E-2</v>
      </c>
      <c r="F37" s="122">
        <f t="shared" si="11"/>
        <v>1.4040152405454229E-2</v>
      </c>
      <c r="G37" s="123">
        <f t="shared" si="11"/>
        <v>1.7254939625329282E-2</v>
      </c>
      <c r="H37" s="122">
        <f t="shared" si="11"/>
        <v>1.6290697833027019E-2</v>
      </c>
      <c r="I37" s="122">
        <f t="shared" si="11"/>
        <v>1.1335934418892404E-2</v>
      </c>
      <c r="J37" s="122">
        <f t="shared" si="11"/>
        <v>1.2270122293035229E-2</v>
      </c>
      <c r="K37" s="122">
        <f t="shared" si="11"/>
        <v>1.4627870099498511E-2</v>
      </c>
      <c r="L37" s="124">
        <f t="shared" si="11"/>
        <v>1.3553815167785943E-2</v>
      </c>
      <c r="M37" s="122">
        <f t="shared" si="11"/>
        <v>1.6951830876317506E-2</v>
      </c>
      <c r="N37" s="122">
        <f t="shared" ref="N37:N51" si="18">N9/N$32</f>
        <v>1.0429362437465206E-2</v>
      </c>
      <c r="O37" s="282">
        <f t="shared" si="12"/>
        <v>1.3041382580910992E-2</v>
      </c>
      <c r="P37" s="282">
        <f t="shared" si="12"/>
        <v>1.5031438821315166E-2</v>
      </c>
      <c r="Q37" s="284">
        <f t="shared" si="12"/>
        <v>1.3940168780666487E-2</v>
      </c>
      <c r="R37" s="282">
        <f t="shared" si="12"/>
        <v>1.4514968782728071E-2</v>
      </c>
      <c r="S37" s="282">
        <f t="shared" si="12"/>
        <v>1.255226180824119E-2</v>
      </c>
      <c r="T37" s="282">
        <f t="shared" si="12"/>
        <v>1.2472677287626792E-2</v>
      </c>
      <c r="U37" s="282">
        <f t="shared" si="12"/>
        <v>1.7560536764325309E-2</v>
      </c>
      <c r="V37" s="284">
        <f t="shared" si="12"/>
        <v>1.4225856256051892E-2</v>
      </c>
      <c r="W37" s="282">
        <f t="shared" si="12"/>
        <v>1.7003102686443419E-2</v>
      </c>
      <c r="X37" s="282">
        <f t="shared" si="12"/>
        <v>4.1175268726450689E-3</v>
      </c>
      <c r="Y37" s="282">
        <f t="shared" si="12"/>
        <v>7.9490283851072051E-3</v>
      </c>
      <c r="Z37" s="282">
        <f t="shared" si="12"/>
        <v>4.9807727201934774E-3</v>
      </c>
      <c r="AA37" s="284">
        <f t="shared" si="12"/>
        <v>8.8303760113231308E-3</v>
      </c>
      <c r="AB37" s="282">
        <f t="shared" si="12"/>
        <v>9.8965451904060604E-3</v>
      </c>
      <c r="AC37" s="282">
        <f t="shared" si="13"/>
        <v>1.5234639296755255E-2</v>
      </c>
      <c r="AD37" s="282">
        <f t="shared" si="13"/>
        <v>1.3314126926766862E-2</v>
      </c>
      <c r="AE37" s="282">
        <f t="shared" ref="AE37:AJ37" si="19">AE9/AE$32</f>
        <v>1.0413217588493605E-2</v>
      </c>
      <c r="AF37" s="284">
        <f t="shared" si="19"/>
        <v>1.2211055031763561E-2</v>
      </c>
      <c r="AG37" s="282">
        <f t="shared" si="19"/>
        <v>9.5605266138743226E-3</v>
      </c>
      <c r="AH37" s="282">
        <f t="shared" si="19"/>
        <v>9.2553302284266795E-3</v>
      </c>
      <c r="AI37" s="282">
        <f t="shared" si="19"/>
        <v>7.8588478084528155E-3</v>
      </c>
      <c r="AJ37" s="282">
        <f t="shared" si="19"/>
        <v>1.3185762683630625E-2</v>
      </c>
      <c r="AK37" s="284">
        <f t="shared" ref="AK37:AK51" si="20">AK9/AK$32</f>
        <v>1.0006596098185329E-2</v>
      </c>
      <c r="AL37" s="282">
        <f t="shared" si="15"/>
        <v>1.3214979691828783E-2</v>
      </c>
      <c r="AM37" s="282">
        <f t="shared" si="16"/>
        <v>1.217544376936925E-2</v>
      </c>
      <c r="AN37" s="282">
        <f t="shared" si="16"/>
        <v>1.2928466099470149E-2</v>
      </c>
      <c r="AO37" s="282">
        <f t="shared" si="16"/>
        <v>1.5892283351191822E-2</v>
      </c>
      <c r="AP37" s="284">
        <f t="shared" si="16"/>
        <v>1.3554845150401579E-2</v>
      </c>
      <c r="AQ37" s="282">
        <f t="shared" si="16"/>
        <v>9.1831652404761321E-3</v>
      </c>
      <c r="AR37" s="282">
        <f t="shared" si="16"/>
        <v>1.0437045326028266E-2</v>
      </c>
      <c r="AS37" s="282">
        <f t="shared" si="16"/>
        <v>1.1767189120352651E-2</v>
      </c>
      <c r="AT37" s="282">
        <f t="shared" si="16"/>
        <v>9.9248828551526235E-3</v>
      </c>
      <c r="AU37" s="284">
        <f t="shared" si="16"/>
        <v>1.0340678946139216E-2</v>
      </c>
      <c r="AV37" s="282">
        <f t="shared" si="16"/>
        <v>9.9837237233583263E-3</v>
      </c>
      <c r="AW37" s="282">
        <f t="shared" si="17"/>
        <v>1.5117589480817373E-2</v>
      </c>
      <c r="AX37" s="282">
        <f t="shared" si="17"/>
        <v>1.315604725764509E-2</v>
      </c>
    </row>
    <row r="38" spans="2:50" ht="14.1" customHeight="1" x14ac:dyDescent="0.2">
      <c r="B38" s="102" t="s">
        <v>17</v>
      </c>
      <c r="C38" s="122">
        <f t="shared" si="11"/>
        <v>1.2915542235895833E-2</v>
      </c>
      <c r="D38" s="122">
        <f t="shared" si="11"/>
        <v>1.125070624126354E-2</v>
      </c>
      <c r="E38" s="122">
        <f t="shared" si="11"/>
        <v>1.2305751080364634E-2</v>
      </c>
      <c r="F38" s="122">
        <f t="shared" si="11"/>
        <v>1.5286651053324289E-2</v>
      </c>
      <c r="G38" s="123">
        <f t="shared" si="11"/>
        <v>2.0959827216248578E-2</v>
      </c>
      <c r="H38" s="122">
        <f t="shared" si="11"/>
        <v>2.2033274086884116E-2</v>
      </c>
      <c r="I38" s="122">
        <f t="shared" si="11"/>
        <v>1.1746269580707642E-2</v>
      </c>
      <c r="J38" s="122">
        <f t="shared" si="11"/>
        <v>1.4657649699120949E-2</v>
      </c>
      <c r="K38" s="122">
        <f t="shared" si="11"/>
        <v>1.7480095976750064E-2</v>
      </c>
      <c r="L38" s="124">
        <f t="shared" si="11"/>
        <v>1.6314662111034297E-2</v>
      </c>
      <c r="M38" s="122">
        <f t="shared" si="11"/>
        <v>1.7258234101939426E-2</v>
      </c>
      <c r="N38" s="122">
        <f t="shared" si="18"/>
        <v>2.0433291212701696E-2</v>
      </c>
      <c r="O38" s="282">
        <f t="shared" si="12"/>
        <v>1.5774533736560185E-2</v>
      </c>
      <c r="P38" s="282">
        <f t="shared" si="12"/>
        <v>2.1193657517035138E-2</v>
      </c>
      <c r="Q38" s="284">
        <f t="shared" si="12"/>
        <v>1.8851815045433828E-2</v>
      </c>
      <c r="R38" s="282">
        <f t="shared" si="12"/>
        <v>2.4051382294270528E-2</v>
      </c>
      <c r="S38" s="282">
        <f t="shared" si="12"/>
        <v>2.3805165010443274E-2</v>
      </c>
      <c r="T38" s="282">
        <f t="shared" si="12"/>
        <v>3.2960350640557592E-2</v>
      </c>
      <c r="U38" s="282">
        <f t="shared" si="12"/>
        <v>4.185921502171322E-2</v>
      </c>
      <c r="V38" s="284">
        <f t="shared" si="12"/>
        <v>3.0723201233462925E-2</v>
      </c>
      <c r="W38" s="282">
        <f t="shared" si="12"/>
        <v>3.3208519845787245E-2</v>
      </c>
      <c r="X38" s="282">
        <f t="shared" si="12"/>
        <v>3.9507351093169933E-3</v>
      </c>
      <c r="Y38" s="282">
        <f t="shared" si="12"/>
        <v>5.9312966566754327E-3</v>
      </c>
      <c r="Z38" s="282">
        <f t="shared" si="12"/>
        <v>1.2597693492150676E-2</v>
      </c>
      <c r="AA38" s="284">
        <f t="shared" si="12"/>
        <v>1.482627268138271E-2</v>
      </c>
      <c r="AB38" s="282">
        <f t="shared" si="12"/>
        <v>1.2470976822803962E-2</v>
      </c>
      <c r="AC38" s="282">
        <f t="shared" si="13"/>
        <v>1.2171548779287727E-2</v>
      </c>
      <c r="AD38" s="282">
        <f t="shared" si="13"/>
        <v>1.7415918676161258E-2</v>
      </c>
      <c r="AE38" s="282">
        <f t="shared" ref="AE38:AJ38" si="21">AE10/AE$32</f>
        <v>2.3232641694305271E-2</v>
      </c>
      <c r="AF38" s="284">
        <f t="shared" si="21"/>
        <v>1.6783597470264588E-2</v>
      </c>
      <c r="AG38" s="282">
        <f t="shared" si="21"/>
        <v>3.195460418901399E-2</v>
      </c>
      <c r="AH38" s="282">
        <f t="shared" si="21"/>
        <v>2.5039466670551805E-2</v>
      </c>
      <c r="AI38" s="282">
        <f t="shared" si="21"/>
        <v>3.0224146526953967E-2</v>
      </c>
      <c r="AJ38" s="282">
        <f t="shared" si="21"/>
        <v>2.7453466436145851E-2</v>
      </c>
      <c r="AK38" s="284">
        <f t="shared" si="20"/>
        <v>2.8654723298093404E-2</v>
      </c>
      <c r="AL38" s="282">
        <f t="shared" si="15"/>
        <v>3.6521389632094073E-2</v>
      </c>
      <c r="AM38" s="282">
        <f t="shared" si="16"/>
        <v>2.8725665746110612E-2</v>
      </c>
      <c r="AN38" s="282">
        <f t="shared" si="16"/>
        <v>2.5972010654215623E-2</v>
      </c>
      <c r="AO38" s="282">
        <f t="shared" si="16"/>
        <v>2.7415095934148787E-2</v>
      </c>
      <c r="AP38" s="284">
        <f t="shared" si="16"/>
        <v>2.9549517360765064E-2</v>
      </c>
      <c r="AQ38" s="282">
        <f t="shared" si="16"/>
        <v>2.1098923766918774E-2</v>
      </c>
      <c r="AR38" s="282">
        <f t="shared" si="16"/>
        <v>2.0820661404585081E-2</v>
      </c>
      <c r="AS38" s="282">
        <f t="shared" si="16"/>
        <v>2.4240524592024231E-2</v>
      </c>
      <c r="AT38" s="282">
        <f t="shared" si="16"/>
        <v>2.4193302424477453E-2</v>
      </c>
      <c r="AU38" s="284">
        <f t="shared" si="16"/>
        <v>2.2589895995817684E-2</v>
      </c>
      <c r="AV38" s="282">
        <f t="shared" si="16"/>
        <v>1.4625151844685987E-2</v>
      </c>
      <c r="AW38" s="282">
        <f t="shared" si="17"/>
        <v>1.5889701335912873E-2</v>
      </c>
      <c r="AX38" s="282">
        <f t="shared" si="17"/>
        <v>1.5358800019206939E-2</v>
      </c>
    </row>
    <row r="39" spans="2:50" ht="14.1" customHeight="1" x14ac:dyDescent="0.2">
      <c r="B39" s="102" t="s">
        <v>18</v>
      </c>
      <c r="C39" s="122">
        <f t="shared" si="11"/>
        <v>7.0034196523536376E-3</v>
      </c>
      <c r="D39" s="122">
        <f t="shared" si="11"/>
        <v>6.9813918878445132E-3</v>
      </c>
      <c r="E39" s="122">
        <f t="shared" si="11"/>
        <v>6.2480136552783934E-3</v>
      </c>
      <c r="F39" s="122">
        <f t="shared" si="11"/>
        <v>8.6225761817325872E-3</v>
      </c>
      <c r="G39" s="123">
        <f t="shared" si="11"/>
        <v>1.2203485025456484E-2</v>
      </c>
      <c r="H39" s="122">
        <f t="shared" si="11"/>
        <v>3.9995801152548039E-3</v>
      </c>
      <c r="I39" s="122">
        <f t="shared" si="11"/>
        <v>1.62355523868336E-3</v>
      </c>
      <c r="J39" s="122">
        <f t="shared" si="11"/>
        <v>5.5390329740194347E-3</v>
      </c>
      <c r="K39" s="122">
        <f t="shared" si="11"/>
        <v>2.9674313878764584E-3</v>
      </c>
      <c r="L39" s="124">
        <f t="shared" si="11"/>
        <v>3.5569454765075809E-3</v>
      </c>
      <c r="M39" s="122">
        <f t="shared" si="11"/>
        <v>2.7109469685929937E-3</v>
      </c>
      <c r="N39" s="122">
        <f t="shared" si="18"/>
        <v>1.8896728051992376E-3</v>
      </c>
      <c r="O39" s="282">
        <f t="shared" si="12"/>
        <v>2.9858157958158734E-3</v>
      </c>
      <c r="P39" s="282">
        <f t="shared" si="12"/>
        <v>4.843605217314805E-3</v>
      </c>
      <c r="Q39" s="284">
        <f t="shared" si="12"/>
        <v>3.1537162707374095E-3</v>
      </c>
      <c r="R39" s="282">
        <f t="shared" si="12"/>
        <v>3.902018068045745E-3</v>
      </c>
      <c r="S39" s="282">
        <f t="shared" si="12"/>
        <v>6.8266992316691495E-3</v>
      </c>
      <c r="T39" s="282">
        <f t="shared" si="12"/>
        <v>6.6704217405148718E-3</v>
      </c>
      <c r="U39" s="282">
        <f t="shared" si="12"/>
        <v>5.7148624252374896E-3</v>
      </c>
      <c r="V39" s="284">
        <f t="shared" si="12"/>
        <v>5.8222233832876287E-3</v>
      </c>
      <c r="W39" s="282">
        <f t="shared" si="12"/>
        <v>5.8220720996243003E-3</v>
      </c>
      <c r="X39" s="282">
        <f t="shared" si="12"/>
        <v>0</v>
      </c>
      <c r="Y39" s="282">
        <f t="shared" si="12"/>
        <v>2.0896942445586433E-3</v>
      </c>
      <c r="Z39" s="282">
        <f t="shared" si="12"/>
        <v>8.5840783109474277E-4</v>
      </c>
      <c r="AA39" s="284">
        <f t="shared" si="12"/>
        <v>2.356808033373757E-3</v>
      </c>
      <c r="AB39" s="282">
        <f t="shared" si="12"/>
        <v>2.3758919511270042E-3</v>
      </c>
      <c r="AC39" s="282">
        <f t="shared" si="13"/>
        <v>2.8510645409582525E-3</v>
      </c>
      <c r="AD39" s="282">
        <f t="shared" si="13"/>
        <v>2.732379043097029E-3</v>
      </c>
      <c r="AE39" s="282">
        <f t="shared" ref="AE39:AJ39" si="22">AE11/AE$32</f>
        <v>2.1149308142922288E-3</v>
      </c>
      <c r="AF39" s="284">
        <f t="shared" si="22"/>
        <v>2.507973572479743E-3</v>
      </c>
      <c r="AG39" s="282">
        <f t="shared" si="22"/>
        <v>8.1277147669382432E-3</v>
      </c>
      <c r="AH39" s="282">
        <f t="shared" si="22"/>
        <v>4.5189434875317356E-3</v>
      </c>
      <c r="AI39" s="282">
        <f t="shared" si="22"/>
        <v>5.2127811710377609E-3</v>
      </c>
      <c r="AJ39" s="282">
        <f t="shared" si="22"/>
        <v>3.2598308255331666E-3</v>
      </c>
      <c r="AK39" s="284">
        <f t="shared" si="20"/>
        <v>5.2105877998594331E-3</v>
      </c>
      <c r="AL39" s="282">
        <f t="shared" si="15"/>
        <v>5.2682019657382577E-3</v>
      </c>
      <c r="AM39" s="282">
        <f t="shared" si="16"/>
        <v>6.1828816460795192E-3</v>
      </c>
      <c r="AN39" s="282">
        <f t="shared" si="16"/>
        <v>4.0070136568767087E-3</v>
      </c>
      <c r="AO39" s="282">
        <f t="shared" si="16"/>
        <v>5.8396697482571815E-3</v>
      </c>
      <c r="AP39" s="284">
        <f t="shared" si="16"/>
        <v>5.2938259568991435E-3</v>
      </c>
      <c r="AQ39" s="282">
        <f t="shared" si="16"/>
        <v>5.3908759820092134E-3</v>
      </c>
      <c r="AR39" s="282">
        <f t="shared" si="16"/>
        <v>5.0583464693767484E-3</v>
      </c>
      <c r="AS39" s="282">
        <f t="shared" si="16"/>
        <v>3.7610515170265995E-3</v>
      </c>
      <c r="AT39" s="282">
        <f t="shared" si="16"/>
        <v>6.1243786165427186E-3</v>
      </c>
      <c r="AU39" s="284">
        <f t="shared" si="16"/>
        <v>5.0705397710780259E-3</v>
      </c>
      <c r="AV39" s="282">
        <f t="shared" si="16"/>
        <v>3.729153131580724E-3</v>
      </c>
      <c r="AW39" s="282">
        <f t="shared" si="17"/>
        <v>3.4877178520712013E-3</v>
      </c>
      <c r="AX39" s="282">
        <f t="shared" si="17"/>
        <v>7.4216810380642482E-3</v>
      </c>
    </row>
    <row r="40" spans="2:50" ht="14.1" customHeight="1" x14ac:dyDescent="0.2">
      <c r="B40" s="108" t="s">
        <v>19</v>
      </c>
      <c r="C40" s="122">
        <f t="shared" si="11"/>
        <v>5.5891963749058029E-3</v>
      </c>
      <c r="D40" s="122">
        <f t="shared" si="11"/>
        <v>5.0910466311545393E-3</v>
      </c>
      <c r="E40" s="122">
        <f t="shared" si="11"/>
        <v>3.7541911384141083E-3</v>
      </c>
      <c r="F40" s="122">
        <f t="shared" si="11"/>
        <v>4.2464932139922029E-3</v>
      </c>
      <c r="G40" s="123">
        <f t="shared" si="11"/>
        <v>2.6222503060586936E-3</v>
      </c>
      <c r="H40" s="122">
        <f t="shared" si="11"/>
        <v>1.6575958514438282E-3</v>
      </c>
      <c r="I40" s="122">
        <f t="shared" si="11"/>
        <v>1.770979808801192E-3</v>
      </c>
      <c r="J40" s="122">
        <f t="shared" si="11"/>
        <v>1.9550158310351036E-3</v>
      </c>
      <c r="K40" s="122">
        <f t="shared" si="11"/>
        <v>2.0441510231226831E-3</v>
      </c>
      <c r="L40" s="124">
        <f t="shared" si="11"/>
        <v>1.8698356833477196E-3</v>
      </c>
      <c r="M40" s="122">
        <f t="shared" si="11"/>
        <v>3.1938275958796527E-3</v>
      </c>
      <c r="N40" s="122">
        <f t="shared" si="18"/>
        <v>1.1296065091340481E-3</v>
      </c>
      <c r="O40" s="282">
        <f t="shared" si="12"/>
        <v>4.3871327616633888E-3</v>
      </c>
      <c r="P40" s="282">
        <f t="shared" si="12"/>
        <v>3.674565507145388E-3</v>
      </c>
      <c r="Q40" s="284">
        <f t="shared" si="12"/>
        <v>3.1294401810529645E-3</v>
      </c>
      <c r="R40" s="282">
        <f t="shared" si="12"/>
        <v>5.6901905287858393E-3</v>
      </c>
      <c r="S40" s="282">
        <f t="shared" si="12"/>
        <v>3.8855312294481179E-3</v>
      </c>
      <c r="T40" s="282">
        <f t="shared" si="12"/>
        <v>9.2577444043595962E-3</v>
      </c>
      <c r="U40" s="282">
        <f t="shared" si="12"/>
        <v>7.8426128944184183E-3</v>
      </c>
      <c r="V40" s="284">
        <f t="shared" si="12"/>
        <v>6.704182658093253E-3</v>
      </c>
      <c r="W40" s="282">
        <f t="shared" si="12"/>
        <v>1.8542894281822632E-3</v>
      </c>
      <c r="X40" s="282">
        <f t="shared" si="12"/>
        <v>7.7860003081355175E-5</v>
      </c>
      <c r="Y40" s="282">
        <f t="shared" si="12"/>
        <v>3.6682018911957229E-4</v>
      </c>
      <c r="Z40" s="282">
        <f t="shared" si="12"/>
        <v>1.5703976326988597E-3</v>
      </c>
      <c r="AA40" s="284">
        <f t="shared" si="12"/>
        <v>1.0595345933189896E-3</v>
      </c>
      <c r="AB40" s="282">
        <f t="shared" si="12"/>
        <v>1.7586347297864255E-3</v>
      </c>
      <c r="AC40" s="282">
        <f t="shared" si="13"/>
        <v>2.8117029924085699E-3</v>
      </c>
      <c r="AD40" s="282">
        <f t="shared" si="13"/>
        <v>2.4605112956165762E-3</v>
      </c>
      <c r="AE40" s="282">
        <f t="shared" ref="AE40:AJ40" si="23">AE12/AE$32</f>
        <v>1.6586152021253698E-3</v>
      </c>
      <c r="AF40" s="284">
        <f t="shared" si="23"/>
        <v>2.1648049636943775E-3</v>
      </c>
      <c r="AG40" s="282">
        <f t="shared" si="23"/>
        <v>1.6806524189905742E-3</v>
      </c>
      <c r="AH40" s="282">
        <f t="shared" si="23"/>
        <v>4.4321870345350759E-3</v>
      </c>
      <c r="AI40" s="282">
        <f t="shared" si="23"/>
        <v>3.6194982624694091E-3</v>
      </c>
      <c r="AJ40" s="282">
        <f t="shared" si="23"/>
        <v>4.8313638440118751E-3</v>
      </c>
      <c r="AK40" s="284">
        <f t="shared" si="20"/>
        <v>3.6816752517312679E-3</v>
      </c>
      <c r="AL40" s="282">
        <f t="shared" si="15"/>
        <v>3.872563998889847E-3</v>
      </c>
      <c r="AM40" s="282">
        <f t="shared" si="16"/>
        <v>3.6064647382869179E-3</v>
      </c>
      <c r="AN40" s="282">
        <f t="shared" si="16"/>
        <v>2.1138146751049198E-3</v>
      </c>
      <c r="AO40" s="282">
        <f t="shared" si="16"/>
        <v>4.3335970688449911E-3</v>
      </c>
      <c r="AP40" s="284">
        <f t="shared" si="16"/>
        <v>3.4527726591862223E-3</v>
      </c>
      <c r="AQ40" s="282">
        <f t="shared" si="16"/>
        <v>2.3864991699667579E-3</v>
      </c>
      <c r="AR40" s="282">
        <f t="shared" si="16"/>
        <v>3.1857679435333131E-3</v>
      </c>
      <c r="AS40" s="282">
        <f t="shared" si="16"/>
        <v>4.1726945958568008E-3</v>
      </c>
      <c r="AT40" s="282">
        <f t="shared" si="16"/>
        <v>3.4113269937296959E-3</v>
      </c>
      <c r="AU40" s="284">
        <f t="shared" si="16"/>
        <v>3.2951502231041928E-3</v>
      </c>
      <c r="AV40" s="282">
        <f t="shared" si="16"/>
        <v>3.3326275436371846E-3</v>
      </c>
      <c r="AW40" s="282">
        <f t="shared" si="17"/>
        <v>3.1938976497143034E-3</v>
      </c>
      <c r="AX40" s="282">
        <f t="shared" si="17"/>
        <v>5.5285160079681398E-3</v>
      </c>
    </row>
    <row r="41" spans="2:50" ht="14.1" customHeight="1" x14ac:dyDescent="0.2">
      <c r="B41" s="108" t="s">
        <v>20</v>
      </c>
      <c r="C41" s="122">
        <f t="shared" si="11"/>
        <v>1.2429968094088917E-2</v>
      </c>
      <c r="D41" s="122">
        <f t="shared" si="11"/>
        <v>1.3471244021856024E-2</v>
      </c>
      <c r="E41" s="122">
        <f t="shared" si="11"/>
        <v>1.1687242716384516E-2</v>
      </c>
      <c r="F41" s="122">
        <f t="shared" si="11"/>
        <v>4.7236864876417971E-3</v>
      </c>
      <c r="G41" s="123">
        <f t="shared" si="11"/>
        <v>3.3618101806242389E-3</v>
      </c>
      <c r="H41" s="122">
        <f t="shared" si="11"/>
        <v>3.3661946521628514E-3</v>
      </c>
      <c r="I41" s="122">
        <f t="shared" si="11"/>
        <v>1.0486481278641576E-2</v>
      </c>
      <c r="J41" s="122">
        <f t="shared" si="11"/>
        <v>3.6235733289859632E-3</v>
      </c>
      <c r="K41" s="122">
        <f t="shared" si="11"/>
        <v>6.0617125097473402E-3</v>
      </c>
      <c r="L41" s="124">
        <f t="shared" si="11"/>
        <v>5.896110554885696E-3</v>
      </c>
      <c r="M41" s="122">
        <f t="shared" si="11"/>
        <v>1.0920867558146518E-2</v>
      </c>
      <c r="N41" s="122">
        <f t="shared" si="18"/>
        <v>4.8636942659617899E-3</v>
      </c>
      <c r="O41" s="282">
        <f t="shared" si="12"/>
        <v>9.8670400920476721E-3</v>
      </c>
      <c r="P41" s="282">
        <f t="shared" si="12"/>
        <v>6.6400257692591684E-3</v>
      </c>
      <c r="Q41" s="284">
        <f t="shared" si="12"/>
        <v>8.0907984178910999E-3</v>
      </c>
      <c r="R41" s="282">
        <f t="shared" si="12"/>
        <v>2.4326657186060419E-3</v>
      </c>
      <c r="S41" s="282">
        <f t="shared" si="12"/>
        <v>2.2016771029274877E-3</v>
      </c>
      <c r="T41" s="282">
        <f t="shared" si="12"/>
        <v>2.8518820740889581E-3</v>
      </c>
      <c r="U41" s="282">
        <f t="shared" si="12"/>
        <v>4.4446611159993151E-3</v>
      </c>
      <c r="V41" s="284">
        <f t="shared" si="12"/>
        <v>2.9796484985974321E-3</v>
      </c>
      <c r="W41" s="282">
        <f t="shared" si="12"/>
        <v>2.4799180539395124E-3</v>
      </c>
      <c r="X41" s="282">
        <f t="shared" si="12"/>
        <v>2.2996039632461945E-3</v>
      </c>
      <c r="Y41" s="282">
        <f t="shared" si="12"/>
        <v>5.5221647814647969E-3</v>
      </c>
      <c r="Z41" s="282">
        <f t="shared" si="12"/>
        <v>9.3229177990203343E-3</v>
      </c>
      <c r="AA41" s="284">
        <f t="shared" si="12"/>
        <v>5.1993635787937406E-3</v>
      </c>
      <c r="AB41" s="282">
        <f t="shared" si="12"/>
        <v>2.9875929498254287E-3</v>
      </c>
      <c r="AC41" s="282">
        <f t="shared" si="13"/>
        <v>5.3607955202359297E-3</v>
      </c>
      <c r="AD41" s="282">
        <f t="shared" si="13"/>
        <v>4.401062633459866E-3</v>
      </c>
      <c r="AE41" s="282">
        <f t="shared" ref="AE41:AJ41" si="24">AE13/AE$32</f>
        <v>4.1529075470142828E-3</v>
      </c>
      <c r="AF41" s="284">
        <f t="shared" si="24"/>
        <v>4.256078377055608E-3</v>
      </c>
      <c r="AG41" s="282">
        <f t="shared" si="24"/>
        <v>2.356376088730446E-3</v>
      </c>
      <c r="AH41" s="282">
        <f t="shared" si="24"/>
        <v>2.6045829769127189E-3</v>
      </c>
      <c r="AI41" s="282">
        <f t="shared" si="24"/>
        <v>3.1173654117313122E-3</v>
      </c>
      <c r="AJ41" s="282">
        <f t="shared" si="24"/>
        <v>1.4495464880330882E-3</v>
      </c>
      <c r="AK41" s="284">
        <f t="shared" si="20"/>
        <v>2.3734397049155541E-3</v>
      </c>
      <c r="AL41" s="282">
        <f t="shared" si="15"/>
        <v>2.4460338713800413E-3</v>
      </c>
      <c r="AM41" s="282">
        <f t="shared" si="16"/>
        <v>1.7245902610524679E-3</v>
      </c>
      <c r="AN41" s="282">
        <f t="shared" si="16"/>
        <v>1.4883093494342328E-3</v>
      </c>
      <c r="AO41" s="282">
        <f t="shared" si="16"/>
        <v>2.158956217023189E-3</v>
      </c>
      <c r="AP41" s="284">
        <f t="shared" si="16"/>
        <v>1.9442737231587447E-3</v>
      </c>
      <c r="AQ41" s="282">
        <f t="shared" si="16"/>
        <v>1.6837176081038606E-3</v>
      </c>
      <c r="AR41" s="282">
        <f t="shared" si="16"/>
        <v>1.1600847962583796E-3</v>
      </c>
      <c r="AS41" s="282">
        <f t="shared" si="16"/>
        <v>1.9386918873367748E-3</v>
      </c>
      <c r="AT41" s="282">
        <f t="shared" si="16"/>
        <v>2.6365169004815957E-3</v>
      </c>
      <c r="AU41" s="284">
        <f t="shared" si="16"/>
        <v>1.8505913213109186E-3</v>
      </c>
      <c r="AV41" s="282">
        <f t="shared" si="16"/>
        <v>2.2298694509244E-3</v>
      </c>
      <c r="AW41" s="282">
        <f t="shared" si="17"/>
        <v>2.9632235164160138E-3</v>
      </c>
      <c r="AX41" s="282">
        <f t="shared" si="17"/>
        <v>3.3577221240969112E-3</v>
      </c>
    </row>
    <row r="42" spans="2:50" ht="14.1" customHeight="1" x14ac:dyDescent="0.2">
      <c r="B42" s="108" t="s">
        <v>21</v>
      </c>
      <c r="C42" s="122">
        <f t="shared" si="11"/>
        <v>1.9920627788214012E-3</v>
      </c>
      <c r="D42" s="122">
        <f t="shared" si="11"/>
        <v>1.9982340670651843E-3</v>
      </c>
      <c r="E42" s="122">
        <f t="shared" si="11"/>
        <v>2.5552077645738399E-3</v>
      </c>
      <c r="F42" s="122">
        <f t="shared" si="11"/>
        <v>1.3036366968543281E-3</v>
      </c>
      <c r="G42" s="123">
        <f t="shared" si="11"/>
        <v>3.1955141542789945E-3</v>
      </c>
      <c r="H42" s="122">
        <f t="shared" si="11"/>
        <v>5.2829566528306343E-3</v>
      </c>
      <c r="I42" s="122">
        <f t="shared" si="11"/>
        <v>1.7227384103044941E-3</v>
      </c>
      <c r="J42" s="122">
        <f t="shared" si="11"/>
        <v>2.4280640077723151E-3</v>
      </c>
      <c r="K42" s="122">
        <f t="shared" si="11"/>
        <v>6.0376725159117395E-3</v>
      </c>
      <c r="L42" s="124">
        <f t="shared" si="11"/>
        <v>3.8531704019433414E-3</v>
      </c>
      <c r="M42" s="122">
        <f t="shared" si="11"/>
        <v>2.0545013491449957E-3</v>
      </c>
      <c r="N42" s="122">
        <f t="shared" si="18"/>
        <v>2.1768191281098118E-3</v>
      </c>
      <c r="O42" s="282">
        <f t="shared" si="12"/>
        <v>1.7608781845462531E-3</v>
      </c>
      <c r="P42" s="282">
        <f t="shared" si="12"/>
        <v>1.3335104876418566E-3</v>
      </c>
      <c r="Q42" s="284">
        <f t="shared" si="12"/>
        <v>1.838605820775817E-3</v>
      </c>
      <c r="R42" s="282">
        <f t="shared" si="12"/>
        <v>1.6484498757831252E-3</v>
      </c>
      <c r="S42" s="282">
        <f t="shared" si="12"/>
        <v>5.4683597311452293E-3</v>
      </c>
      <c r="T42" s="282">
        <f t="shared" si="12"/>
        <v>1.5952039178302486E-3</v>
      </c>
      <c r="U42" s="282">
        <f t="shared" si="12"/>
        <v>1.3725980416635646E-3</v>
      </c>
      <c r="V42" s="284">
        <f t="shared" si="12"/>
        <v>2.5365374595552265E-3</v>
      </c>
      <c r="W42" s="282">
        <f t="shared" si="12"/>
        <v>1.8627303291182421E-3</v>
      </c>
      <c r="X42" s="282">
        <f t="shared" si="12"/>
        <v>5.0437815603631764E-4</v>
      </c>
      <c r="Y42" s="282">
        <f t="shared" si="12"/>
        <v>6.9494435209127234E-4</v>
      </c>
      <c r="Z42" s="282">
        <f t="shared" si="12"/>
        <v>1.1895576105310495E-3</v>
      </c>
      <c r="AA42" s="284">
        <f t="shared" si="12"/>
        <v>1.1162861285686043E-3</v>
      </c>
      <c r="AB42" s="282">
        <f t="shared" si="12"/>
        <v>1.0052701122785727E-3</v>
      </c>
      <c r="AC42" s="282">
        <f t="shared" si="13"/>
        <v>6.7308744610201346E-4</v>
      </c>
      <c r="AD42" s="282">
        <f t="shared" si="13"/>
        <v>3.2026000432464839E-4</v>
      </c>
      <c r="AE42" s="282">
        <f t="shared" ref="AE42:AJ42" si="25">AE14/AE$32</f>
        <v>1.1582510691821493E-3</v>
      </c>
      <c r="AF42" s="284">
        <f t="shared" si="25"/>
        <v>7.8935192189836828E-4</v>
      </c>
      <c r="AG42" s="282">
        <f t="shared" si="25"/>
        <v>7.9848558212149091E-4</v>
      </c>
      <c r="AH42" s="282">
        <f t="shared" si="25"/>
        <v>2.6388312655007151E-3</v>
      </c>
      <c r="AI42" s="282">
        <f t="shared" si="25"/>
        <v>9.7487583575881756E-4</v>
      </c>
      <c r="AJ42" s="282">
        <f t="shared" si="25"/>
        <v>1.3883090863168886E-3</v>
      </c>
      <c r="AK42" s="284">
        <f t="shared" si="20"/>
        <v>1.4408524090275413E-3</v>
      </c>
      <c r="AL42" s="282">
        <f t="shared" si="15"/>
        <v>2.0548297940788727E-3</v>
      </c>
      <c r="AM42" s="282">
        <f t="shared" si="16"/>
        <v>2.0708879553887529E-3</v>
      </c>
      <c r="AN42" s="282">
        <f t="shared" si="16"/>
        <v>2.1876018460776653E-3</v>
      </c>
      <c r="AO42" s="282">
        <f t="shared" si="16"/>
        <v>2.5043012257574123E-3</v>
      </c>
      <c r="AP42" s="284">
        <f t="shared" si="16"/>
        <v>2.2062391013342023E-3</v>
      </c>
      <c r="AQ42" s="282">
        <f t="shared" si="16"/>
        <v>4.2424041061034168E-3</v>
      </c>
      <c r="AR42" s="282">
        <f t="shared" si="16"/>
        <v>2.6907799856644332E-3</v>
      </c>
      <c r="AS42" s="282">
        <f t="shared" si="16"/>
        <v>4.7444323897319444E-3</v>
      </c>
      <c r="AT42" s="282">
        <f t="shared" si="16"/>
        <v>2.7463754783422427E-3</v>
      </c>
      <c r="AU42" s="284">
        <f t="shared" si="16"/>
        <v>3.6135804738709884E-3</v>
      </c>
      <c r="AV42" s="282">
        <f t="shared" si="16"/>
        <v>3.6238047211949761E-3</v>
      </c>
      <c r="AW42" s="282">
        <f t="shared" si="17"/>
        <v>6.4451043250842582E-3</v>
      </c>
      <c r="AX42" s="282">
        <f t="shared" si="17"/>
        <v>1.8593396258940991E-3</v>
      </c>
    </row>
    <row r="43" spans="2:50" ht="14.1" customHeight="1" x14ac:dyDescent="0.2">
      <c r="B43" s="108" t="s">
        <v>22</v>
      </c>
      <c r="C43" s="122">
        <f t="shared" si="11"/>
        <v>6.5119961617936808E-3</v>
      </c>
      <c r="D43" s="122">
        <f t="shared" si="11"/>
        <v>9.7054107835213097E-3</v>
      </c>
      <c r="E43" s="122">
        <f t="shared" si="11"/>
        <v>1.2312261613581033E-2</v>
      </c>
      <c r="F43" s="122">
        <f t="shared" si="11"/>
        <v>1.3698147426375483E-2</v>
      </c>
      <c r="G43" s="123">
        <f t="shared" si="11"/>
        <v>7.470491970070034E-3</v>
      </c>
      <c r="H43" s="122">
        <f t="shared" si="11"/>
        <v>7.9564600869303764E-3</v>
      </c>
      <c r="I43" s="122">
        <f t="shared" si="11"/>
        <v>1.1074326360838967E-2</v>
      </c>
      <c r="J43" s="122">
        <f t="shared" si="11"/>
        <v>7.1079180656760093E-3</v>
      </c>
      <c r="K43" s="122">
        <f t="shared" si="11"/>
        <v>1.2013580227716774E-2</v>
      </c>
      <c r="L43" s="124">
        <f t="shared" si="11"/>
        <v>9.5840986470324633E-3</v>
      </c>
      <c r="M43" s="122">
        <f t="shared" si="11"/>
        <v>1.0574880616263346E-2</v>
      </c>
      <c r="N43" s="122">
        <f t="shared" si="18"/>
        <v>8.7275343212440595E-3</v>
      </c>
      <c r="O43" s="282">
        <f t="shared" si="12"/>
        <v>8.4321964720241935E-3</v>
      </c>
      <c r="P43" s="282">
        <f t="shared" si="12"/>
        <v>9.949899751303606E-3</v>
      </c>
      <c r="Q43" s="284">
        <f t="shared" si="12"/>
        <v>9.4832644306041547E-3</v>
      </c>
      <c r="R43" s="282">
        <f t="shared" si="12"/>
        <v>5.8871748425273762E-3</v>
      </c>
      <c r="S43" s="282">
        <f t="shared" si="12"/>
        <v>1.3114693690955061E-2</v>
      </c>
      <c r="T43" s="282">
        <f t="shared" si="12"/>
        <v>1.4113349879931823E-2</v>
      </c>
      <c r="U43" s="282">
        <f t="shared" si="12"/>
        <v>6.8509338050171354E-3</v>
      </c>
      <c r="V43" s="284">
        <f t="shared" si="12"/>
        <v>1.013363227886787E-2</v>
      </c>
      <c r="W43" s="282">
        <f t="shared" si="12"/>
        <v>1.1789847314645911E-2</v>
      </c>
      <c r="X43" s="282">
        <f t="shared" si="12"/>
        <v>3.3322241703783308E-3</v>
      </c>
      <c r="Y43" s="282">
        <f t="shared" si="12"/>
        <v>5.2874008278289237E-3</v>
      </c>
      <c r="Z43" s="282">
        <f t="shared" si="12"/>
        <v>3.6678126598541534E-3</v>
      </c>
      <c r="AA43" s="284">
        <f t="shared" si="12"/>
        <v>6.2140451906066959E-3</v>
      </c>
      <c r="AB43" s="282">
        <f t="shared" si="12"/>
        <v>2.9663559436074491E-3</v>
      </c>
      <c r="AC43" s="282">
        <f t="shared" si="13"/>
        <v>6.8617937072571796E-3</v>
      </c>
      <c r="AD43" s="282">
        <f t="shared" si="13"/>
        <v>7.2970354901839571E-3</v>
      </c>
      <c r="AE43" s="282">
        <f t="shared" ref="AE43:AJ43" si="26">AE15/AE$32</f>
        <v>5.06478369656891E-3</v>
      </c>
      <c r="AF43" s="284">
        <f t="shared" si="26"/>
        <v>5.6328672874355352E-3</v>
      </c>
      <c r="AG43" s="282">
        <f t="shared" si="26"/>
        <v>5.6961750026881357E-3</v>
      </c>
      <c r="AH43" s="282">
        <f t="shared" si="26"/>
        <v>8.0311292045342677E-3</v>
      </c>
      <c r="AI43" s="282">
        <f t="shared" si="26"/>
        <v>6.7394035414509107E-3</v>
      </c>
      <c r="AJ43" s="282">
        <f t="shared" si="26"/>
        <v>4.8721644537953754E-3</v>
      </c>
      <c r="AK43" s="284">
        <f t="shared" si="20"/>
        <v>6.3073553415124049E-3</v>
      </c>
      <c r="AL43" s="282">
        <f t="shared" si="15"/>
        <v>5.1498076871544082E-3</v>
      </c>
      <c r="AM43" s="282">
        <f t="shared" si="16"/>
        <v>5.5641990490619504E-3</v>
      </c>
      <c r="AN43" s="282">
        <f t="shared" si="16"/>
        <v>3.8907938716302398E-3</v>
      </c>
      <c r="AO43" s="282">
        <f t="shared" si="16"/>
        <v>5.9229370038405447E-3</v>
      </c>
      <c r="AP43" s="284">
        <f t="shared" si="16"/>
        <v>5.1056105913088075E-3</v>
      </c>
      <c r="AQ43" s="282">
        <f t="shared" si="16"/>
        <v>1.1030094930396656E-2</v>
      </c>
      <c r="AR43" s="282">
        <f t="shared" si="16"/>
        <v>4.5431037346259726E-3</v>
      </c>
      <c r="AS43" s="282">
        <f t="shared" si="16"/>
        <v>5.0691876199585048E-3</v>
      </c>
      <c r="AT43" s="282">
        <f t="shared" si="16"/>
        <v>6.1760762908070355E-3</v>
      </c>
      <c r="AU43" s="284">
        <f t="shared" si="16"/>
        <v>6.6851124897475767E-3</v>
      </c>
      <c r="AV43" s="282">
        <f t="shared" si="16"/>
        <v>8.7545802559078848E-3</v>
      </c>
      <c r="AW43" s="282">
        <f t="shared" si="17"/>
        <v>5.2321691150478316E-3</v>
      </c>
      <c r="AX43" s="282">
        <f t="shared" si="17"/>
        <v>4.784854682952604E-3</v>
      </c>
    </row>
    <row r="44" spans="2:50" ht="14.1" customHeight="1" x14ac:dyDescent="0.2">
      <c r="B44" s="108" t="s">
        <v>23</v>
      </c>
      <c r="C44" s="122">
        <f t="shared" si="11"/>
        <v>0</v>
      </c>
      <c r="D44" s="122">
        <f t="shared" si="11"/>
        <v>0</v>
      </c>
      <c r="E44" s="122">
        <f t="shared" si="11"/>
        <v>0</v>
      </c>
      <c r="F44" s="122">
        <f t="shared" si="11"/>
        <v>0</v>
      </c>
      <c r="G44" s="123">
        <f t="shared" si="11"/>
        <v>0</v>
      </c>
      <c r="H44" s="122">
        <f t="shared" si="11"/>
        <v>0</v>
      </c>
      <c r="I44" s="122">
        <f t="shared" si="11"/>
        <v>0</v>
      </c>
      <c r="J44" s="122">
        <f t="shared" si="11"/>
        <v>0</v>
      </c>
      <c r="K44" s="122">
        <f t="shared" si="11"/>
        <v>0</v>
      </c>
      <c r="L44" s="124">
        <f t="shared" si="11"/>
        <v>0</v>
      </c>
      <c r="M44" s="122">
        <f t="shared" si="11"/>
        <v>0</v>
      </c>
      <c r="N44" s="122">
        <f t="shared" si="18"/>
        <v>0</v>
      </c>
      <c r="O44" s="282">
        <f t="shared" si="12"/>
        <v>0</v>
      </c>
      <c r="P44" s="282">
        <f t="shared" si="12"/>
        <v>0</v>
      </c>
      <c r="Q44" s="284">
        <f t="shared" si="12"/>
        <v>0</v>
      </c>
      <c r="R44" s="282">
        <f t="shared" si="12"/>
        <v>0</v>
      </c>
      <c r="S44" s="282">
        <f t="shared" si="12"/>
        <v>0</v>
      </c>
      <c r="T44" s="282">
        <f t="shared" si="12"/>
        <v>0</v>
      </c>
      <c r="U44" s="282">
        <f t="shared" si="12"/>
        <v>0</v>
      </c>
      <c r="V44" s="284">
        <f t="shared" si="12"/>
        <v>0</v>
      </c>
      <c r="W44" s="282">
        <f t="shared" si="12"/>
        <v>0</v>
      </c>
      <c r="X44" s="282">
        <f t="shared" si="12"/>
        <v>0</v>
      </c>
      <c r="Y44" s="282">
        <f t="shared" si="12"/>
        <v>0</v>
      </c>
      <c r="Z44" s="282">
        <f t="shared" si="12"/>
        <v>0</v>
      </c>
      <c r="AA44" s="284">
        <f t="shared" si="12"/>
        <v>0</v>
      </c>
      <c r="AB44" s="282">
        <f t="shared" si="12"/>
        <v>0</v>
      </c>
      <c r="AC44" s="282">
        <f t="shared" si="13"/>
        <v>0</v>
      </c>
      <c r="AD44" s="282">
        <f t="shared" si="13"/>
        <v>0</v>
      </c>
      <c r="AE44" s="282">
        <f t="shared" ref="AE44:AJ44" si="27">AE16/AE$32</f>
        <v>0</v>
      </c>
      <c r="AF44" s="284">
        <f t="shared" si="27"/>
        <v>0</v>
      </c>
      <c r="AG44" s="282">
        <f t="shared" si="27"/>
        <v>7.2246543810228735E-4</v>
      </c>
      <c r="AH44" s="282">
        <f t="shared" si="27"/>
        <v>0</v>
      </c>
      <c r="AI44" s="282">
        <f t="shared" si="27"/>
        <v>0</v>
      </c>
      <c r="AJ44" s="282">
        <f t="shared" si="27"/>
        <v>0</v>
      </c>
      <c r="AK44" s="284">
        <f t="shared" si="20"/>
        <v>1.6917256493323109E-4</v>
      </c>
      <c r="AL44" s="282">
        <f t="shared" si="15"/>
        <v>0</v>
      </c>
      <c r="AM44" s="282">
        <f t="shared" si="16"/>
        <v>0</v>
      </c>
      <c r="AN44" s="282">
        <f t="shared" si="16"/>
        <v>0</v>
      </c>
      <c r="AO44" s="282">
        <f t="shared" si="16"/>
        <v>0</v>
      </c>
      <c r="AP44" s="284">
        <f t="shared" si="16"/>
        <v>0</v>
      </c>
      <c r="AQ44" s="282">
        <f t="shared" si="16"/>
        <v>0</v>
      </c>
      <c r="AR44" s="282">
        <f t="shared" si="16"/>
        <v>0</v>
      </c>
      <c r="AS44" s="282">
        <f t="shared" si="16"/>
        <v>0</v>
      </c>
      <c r="AT44" s="282">
        <f t="shared" si="16"/>
        <v>0</v>
      </c>
      <c r="AU44" s="284">
        <f t="shared" si="16"/>
        <v>0</v>
      </c>
      <c r="AV44" s="282">
        <f t="shared" si="16"/>
        <v>0</v>
      </c>
      <c r="AW44" s="282">
        <f t="shared" si="17"/>
        <v>0</v>
      </c>
      <c r="AX44" s="282">
        <f t="shared" si="17"/>
        <v>0</v>
      </c>
    </row>
    <row r="45" spans="2:50" ht="14.1" customHeight="1" x14ac:dyDescent="0.2">
      <c r="B45" s="108" t="s">
        <v>24</v>
      </c>
      <c r="C45" s="122">
        <f t="shared" si="11"/>
        <v>7.8831569450969197E-2</v>
      </c>
      <c r="D45" s="122">
        <f t="shared" si="11"/>
        <v>9.2737583448940064E-2</v>
      </c>
      <c r="E45" s="122">
        <f t="shared" si="11"/>
        <v>8.4475893627649165E-2</v>
      </c>
      <c r="F45" s="122">
        <f t="shared" si="11"/>
        <v>7.3780699557435353E-2</v>
      </c>
      <c r="G45" s="123">
        <f t="shared" si="11"/>
        <v>7.7571410406256758E-2</v>
      </c>
      <c r="H45" s="122">
        <f t="shared" si="11"/>
        <v>6.2447773869528524E-2</v>
      </c>
      <c r="I45" s="122">
        <f t="shared" si="11"/>
        <v>5.8772102381008204E-2</v>
      </c>
      <c r="J45" s="122">
        <f t="shared" si="11"/>
        <v>7.1101075012885775E-2</v>
      </c>
      <c r="K45" s="122">
        <f t="shared" si="11"/>
        <v>7.5064452655218036E-2</v>
      </c>
      <c r="L45" s="124">
        <f t="shared" si="11"/>
        <v>6.7297884980937347E-2</v>
      </c>
      <c r="M45" s="122">
        <f t="shared" si="11"/>
        <v>5.1470626920050326E-2</v>
      </c>
      <c r="N45" s="122">
        <f t="shared" si="18"/>
        <v>5.9401562486072132E-2</v>
      </c>
      <c r="O45" s="282">
        <f t="shared" si="12"/>
        <v>6.6227775229536101E-2</v>
      </c>
      <c r="P45" s="282">
        <f t="shared" si="12"/>
        <v>7.2321262721839114E-2</v>
      </c>
      <c r="Q45" s="284">
        <f t="shared" si="12"/>
        <v>6.3125386127528063E-2</v>
      </c>
      <c r="R45" s="282">
        <f t="shared" si="12"/>
        <v>5.688719709792904E-2</v>
      </c>
      <c r="S45" s="282">
        <f t="shared" si="12"/>
        <v>5.7455932018489177E-2</v>
      </c>
      <c r="T45" s="282">
        <f t="shared" si="12"/>
        <v>5.3785497217885773E-2</v>
      </c>
      <c r="U45" s="282">
        <f t="shared" si="12"/>
        <v>5.3520878713950726E-2</v>
      </c>
      <c r="V45" s="284">
        <f t="shared" si="12"/>
        <v>5.5383929840053213E-2</v>
      </c>
      <c r="W45" s="282">
        <f t="shared" si="12"/>
        <v>5.0267027231196908E-2</v>
      </c>
      <c r="X45" s="282">
        <f t="shared" si="12"/>
        <v>6.9492701455092898E-2</v>
      </c>
      <c r="Y45" s="282">
        <f t="shared" si="12"/>
        <v>5.9913287042405887E-2</v>
      </c>
      <c r="Z45" s="282">
        <f t="shared" si="12"/>
        <v>0.11392015130774628</v>
      </c>
      <c r="AA45" s="284">
        <f t="shared" si="12"/>
        <v>7.457359481834383E-2</v>
      </c>
      <c r="AB45" s="282">
        <f t="shared" si="12"/>
        <v>7.580761739570066E-2</v>
      </c>
      <c r="AC45" s="282">
        <f t="shared" si="13"/>
        <v>5.6405410569211861E-2</v>
      </c>
      <c r="AD45" s="282">
        <f t="shared" si="13"/>
        <v>9.8530776140784537E-2</v>
      </c>
      <c r="AE45" s="282">
        <f t="shared" ref="AE45:AJ45" si="28">AE17/AE$32</f>
        <v>6.6284478714240133E-2</v>
      </c>
      <c r="AF45" s="284">
        <f t="shared" si="28"/>
        <v>7.449667370592819E-2</v>
      </c>
      <c r="AG45" s="282">
        <f t="shared" si="28"/>
        <v>7.854055951965104E-2</v>
      </c>
      <c r="AH45" s="282">
        <f t="shared" si="28"/>
        <v>7.1784627010966426E-2</v>
      </c>
      <c r="AI45" s="282">
        <f t="shared" si="28"/>
        <v>6.0648426897506547E-2</v>
      </c>
      <c r="AJ45" s="282">
        <f t="shared" si="28"/>
        <v>5.4910611943910864E-2</v>
      </c>
      <c r="AK45" s="284">
        <f t="shared" si="20"/>
        <v>6.59727195495695E-2</v>
      </c>
      <c r="AL45" s="282">
        <f t="shared" si="15"/>
        <v>5.9208013853132416E-2</v>
      </c>
      <c r="AM45" s="282">
        <f t="shared" si="16"/>
        <v>5.9556480393951783E-2</v>
      </c>
      <c r="AN45" s="282">
        <f t="shared" si="16"/>
        <v>7.0009356181748819E-2</v>
      </c>
      <c r="AO45" s="282">
        <f t="shared" si="16"/>
        <v>6.9698556511783777E-2</v>
      </c>
      <c r="AP45" s="284">
        <f t="shared" si="16"/>
        <v>6.4796128463137703E-2</v>
      </c>
      <c r="AQ45" s="282">
        <f t="shared" si="16"/>
        <v>5.9744150400875974E-2</v>
      </c>
      <c r="AR45" s="282">
        <f t="shared" si="16"/>
        <v>6.0072255242389135E-2</v>
      </c>
      <c r="AS45" s="282">
        <f t="shared" si="16"/>
        <v>5.2698285945753043E-2</v>
      </c>
      <c r="AT45" s="282">
        <f t="shared" si="16"/>
        <v>5.6081418622077946E-2</v>
      </c>
      <c r="AU45" s="284">
        <f t="shared" si="16"/>
        <v>5.7128913220083274E-2</v>
      </c>
      <c r="AV45" s="282">
        <f t="shared" si="16"/>
        <v>6.6231588138681477E-2</v>
      </c>
      <c r="AW45" s="282">
        <f t="shared" si="17"/>
        <v>6.1757842466417197E-2</v>
      </c>
      <c r="AX45" s="282">
        <f t="shared" si="17"/>
        <v>6.8116497787248487E-2</v>
      </c>
    </row>
    <row r="46" spans="2:50" ht="14.1" customHeight="1" x14ac:dyDescent="0.2">
      <c r="B46" s="108" t="s">
        <v>25</v>
      </c>
      <c r="C46" s="122">
        <f t="shared" si="11"/>
        <v>0.41064577257306734</v>
      </c>
      <c r="D46" s="122">
        <f t="shared" si="11"/>
        <v>0.42728592714742125</v>
      </c>
      <c r="E46" s="122">
        <f t="shared" si="11"/>
        <v>0.4658254757636513</v>
      </c>
      <c r="F46" s="122">
        <f t="shared" si="11"/>
        <v>0.53549054991008582</v>
      </c>
      <c r="G46" s="123">
        <f t="shared" si="11"/>
        <v>0.50691001600213459</v>
      </c>
      <c r="H46" s="122">
        <f t="shared" si="11"/>
        <v>0.51115808126904827</v>
      </c>
      <c r="I46" s="122">
        <f t="shared" si="11"/>
        <v>0.49690071650151918</v>
      </c>
      <c r="J46" s="122">
        <f t="shared" si="11"/>
        <v>0.49214232219116577</v>
      </c>
      <c r="K46" s="122">
        <f t="shared" si="11"/>
        <v>0.48647120807138378</v>
      </c>
      <c r="L46" s="124">
        <f t="shared" si="11"/>
        <v>0.49589205183185692</v>
      </c>
      <c r="M46" s="122">
        <f t="shared" si="11"/>
        <v>0.47052397837893989</v>
      </c>
      <c r="N46" s="122">
        <f t="shared" si="18"/>
        <v>0.50116231514700271</v>
      </c>
      <c r="O46" s="282">
        <f t="shared" si="12"/>
        <v>0.49349874445109576</v>
      </c>
      <c r="P46" s="282">
        <f t="shared" si="12"/>
        <v>0.47659273912544708</v>
      </c>
      <c r="Q46" s="284">
        <f t="shared" si="12"/>
        <v>0.48959333111986547</v>
      </c>
      <c r="R46" s="282">
        <f t="shared" si="12"/>
        <v>0.47619352629198036</v>
      </c>
      <c r="S46" s="282">
        <f t="shared" si="12"/>
        <v>0.47173703203388689</v>
      </c>
      <c r="T46" s="282">
        <f t="shared" si="12"/>
        <v>0.45029014793954886</v>
      </c>
      <c r="U46" s="282">
        <f t="shared" si="12"/>
        <v>0.46418645590183061</v>
      </c>
      <c r="V46" s="284">
        <f t="shared" si="12"/>
        <v>0.46526272031173282</v>
      </c>
      <c r="W46" s="282">
        <f t="shared" si="12"/>
        <v>0.45853459551890097</v>
      </c>
      <c r="X46" s="282">
        <f t="shared" si="12"/>
        <v>0.6047545531962587</v>
      </c>
      <c r="Y46" s="282">
        <f t="shared" si="12"/>
        <v>0.54206661932046629</v>
      </c>
      <c r="Z46" s="282">
        <f t="shared" si="12"/>
        <v>0.54771228939247318</v>
      </c>
      <c r="AA46" s="284">
        <f t="shared" si="12"/>
        <v>0.53273562727710577</v>
      </c>
      <c r="AB46" s="282">
        <f t="shared" si="12"/>
        <v>0.56913612096077215</v>
      </c>
      <c r="AC46" s="282">
        <f t="shared" si="13"/>
        <v>0.5536340984214958</v>
      </c>
      <c r="AD46" s="282">
        <f t="shared" si="13"/>
        <v>0.51429042837395156</v>
      </c>
      <c r="AE46" s="282">
        <f t="shared" ref="AE46:AJ46" si="29">AE18/AE$32</f>
        <v>0.53532107117808858</v>
      </c>
      <c r="AF46" s="284">
        <f t="shared" si="29"/>
        <v>0.54130525592631784</v>
      </c>
      <c r="AG46" s="282">
        <f t="shared" si="29"/>
        <v>0.45157134198674576</v>
      </c>
      <c r="AH46" s="282">
        <f t="shared" si="29"/>
        <v>0.54791400022550873</v>
      </c>
      <c r="AI46" s="282">
        <f t="shared" si="29"/>
        <v>0.57135545248050845</v>
      </c>
      <c r="AJ46" s="282">
        <f t="shared" si="29"/>
        <v>0.55079979625500131</v>
      </c>
      <c r="AK46" s="284">
        <f t="shared" si="20"/>
        <v>0.53224512276315827</v>
      </c>
      <c r="AL46" s="282">
        <f t="shared" si="15"/>
        <v>0.54419436396947629</v>
      </c>
      <c r="AM46" s="282">
        <f t="shared" ref="AM46:AX59" si="30">AM18/AM$32</f>
        <v>0.56393070325720407</v>
      </c>
      <c r="AN46" s="282">
        <f t="shared" si="30"/>
        <v>0.53894750982901141</v>
      </c>
      <c r="AO46" s="282">
        <f t="shared" si="30"/>
        <v>0.53429945684907298</v>
      </c>
      <c r="AP46" s="284">
        <f t="shared" si="30"/>
        <v>0.54508475452647087</v>
      </c>
      <c r="AQ46" s="282">
        <f t="shared" si="30"/>
        <v>0.52487620260371104</v>
      </c>
      <c r="AR46" s="282">
        <f t="shared" si="16"/>
        <v>0.53475077423684458</v>
      </c>
      <c r="AS46" s="282">
        <f t="shared" si="16"/>
        <v>0.54413042951778046</v>
      </c>
      <c r="AT46" s="282">
        <f t="shared" si="16"/>
        <v>0.54246629504074007</v>
      </c>
      <c r="AU46" s="284">
        <f t="shared" si="16"/>
        <v>0.53659124147406223</v>
      </c>
      <c r="AV46" s="282">
        <f t="shared" si="16"/>
        <v>0.51572553505769148</v>
      </c>
      <c r="AW46" s="282">
        <f t="shared" si="17"/>
        <v>0.52686961582283154</v>
      </c>
      <c r="AX46" s="282">
        <f t="shared" si="17"/>
        <v>0.53135857556101129</v>
      </c>
    </row>
    <row r="47" spans="2:50" ht="14.1" customHeight="1" x14ac:dyDescent="0.2">
      <c r="B47" s="108" t="s">
        <v>26</v>
      </c>
      <c r="C47" s="67" t="s">
        <v>27</v>
      </c>
      <c r="D47" s="122">
        <f t="shared" si="11"/>
        <v>9.5426194819976343E-2</v>
      </c>
      <c r="E47" s="122">
        <f t="shared" si="11"/>
        <v>0.10625031107336957</v>
      </c>
      <c r="F47" s="122">
        <f t="shared" si="11"/>
        <v>8.5253756332731814E-2</v>
      </c>
      <c r="G47" s="123">
        <f t="shared" si="11"/>
        <v>7.0394193076992184E-2</v>
      </c>
      <c r="H47" s="122">
        <f t="shared" si="11"/>
        <v>7.2502471567338425E-2</v>
      </c>
      <c r="I47" s="122">
        <f t="shared" si="11"/>
        <v>8.0688522884700714E-2</v>
      </c>
      <c r="J47" s="122">
        <f t="shared" si="11"/>
        <v>5.9693685045009839E-2</v>
      </c>
      <c r="K47" s="122">
        <f t="shared" si="11"/>
        <v>5.4515157251788057E-2</v>
      </c>
      <c r="L47" s="124">
        <f t="shared" si="11"/>
        <v>6.617692125393114E-2</v>
      </c>
      <c r="M47" s="122">
        <f t="shared" si="11"/>
        <v>5.1945360107848094E-2</v>
      </c>
      <c r="N47" s="122">
        <f t="shared" si="18"/>
        <v>5.5633482145747239E-2</v>
      </c>
      <c r="O47" s="282">
        <f t="shared" si="12"/>
        <v>7.3281005838496768E-2</v>
      </c>
      <c r="P47" s="282">
        <f t="shared" si="12"/>
        <v>5.8987094256020306E-2</v>
      </c>
      <c r="Q47" s="284">
        <f t="shared" si="12"/>
        <v>6.0603637543747764E-2</v>
      </c>
      <c r="R47" s="282">
        <f t="shared" si="12"/>
        <v>6.2027338902834586E-2</v>
      </c>
      <c r="S47" s="282">
        <f t="shared" si="12"/>
        <v>6.6832013522717601E-2</v>
      </c>
      <c r="T47" s="282">
        <f t="shared" si="12"/>
        <v>6.366729836439404E-2</v>
      </c>
      <c r="U47" s="282">
        <f t="shared" si="12"/>
        <v>5.6924595831540629E-2</v>
      </c>
      <c r="V47" s="284">
        <f t="shared" si="12"/>
        <v>6.2425835502762241E-2</v>
      </c>
      <c r="W47" s="282">
        <f t="shared" si="12"/>
        <v>6.3287172265564601E-2</v>
      </c>
      <c r="X47" s="282">
        <f t="shared" si="12"/>
        <v>6.7255227083016955E-2</v>
      </c>
      <c r="Y47" s="282">
        <f t="shared" si="12"/>
        <v>5.7532858670140914E-2</v>
      </c>
      <c r="Z47" s="282">
        <f t="shared" si="12"/>
        <v>6.557223428470868E-2</v>
      </c>
      <c r="AA47" s="284">
        <f t="shared" si="12"/>
        <v>6.3180443246468057E-2</v>
      </c>
      <c r="AB47" s="282">
        <f t="shared" si="12"/>
        <v>8.1318011230339507E-2</v>
      </c>
      <c r="AC47" s="282">
        <f t="shared" si="13"/>
        <v>5.6033563794244519E-2</v>
      </c>
      <c r="AD47" s="282">
        <f t="shared" si="13"/>
        <v>6.3023283235147637E-2</v>
      </c>
      <c r="AE47" s="282">
        <f t="shared" ref="AE47:AJ47" si="31">AE19/AE$32</f>
        <v>5.7822258477108673E-2</v>
      </c>
      <c r="AF47" s="284">
        <f t="shared" si="31"/>
        <v>6.378052935951399E-2</v>
      </c>
      <c r="AG47" s="282">
        <f t="shared" si="31"/>
        <v>6.9627240456824377E-2</v>
      </c>
      <c r="AH47" s="282">
        <f t="shared" si="31"/>
        <v>5.8625768631502491E-2</v>
      </c>
      <c r="AI47" s="282">
        <f t="shared" si="31"/>
        <v>4.8538322247695803E-2</v>
      </c>
      <c r="AJ47" s="282">
        <f t="shared" si="31"/>
        <v>5.4816727060634923E-2</v>
      </c>
      <c r="AK47" s="284">
        <f t="shared" si="20"/>
        <v>5.7554319211829318E-2</v>
      </c>
      <c r="AL47" s="282">
        <f t="shared" si="15"/>
        <v>5.4443184416112386E-2</v>
      </c>
      <c r="AM47" s="282">
        <f t="shared" si="30"/>
        <v>6.0598034074131613E-2</v>
      </c>
      <c r="AN47" s="282">
        <f t="shared" si="30"/>
        <v>6.0417656588164954E-2</v>
      </c>
      <c r="AO47" s="282">
        <f t="shared" si="30"/>
        <v>6.018869583039186E-2</v>
      </c>
      <c r="AP47" s="284">
        <f t="shared" si="30"/>
        <v>5.8957834068815808E-2</v>
      </c>
      <c r="AQ47" s="282">
        <f t="shared" si="30"/>
        <v>5.8943734482171828E-2</v>
      </c>
      <c r="AR47" s="282">
        <f t="shared" si="16"/>
        <v>6.0095972643076707E-2</v>
      </c>
      <c r="AS47" s="282">
        <f t="shared" si="16"/>
        <v>6.5813644458480411E-2</v>
      </c>
      <c r="AT47" s="282">
        <f t="shared" si="16"/>
        <v>5.5162037833665876E-2</v>
      </c>
      <c r="AU47" s="284">
        <f t="shared" si="16"/>
        <v>6.0062156251030396E-2</v>
      </c>
      <c r="AV47" s="282">
        <f t="shared" si="16"/>
        <v>4.6132514540744331E-2</v>
      </c>
      <c r="AW47" s="282">
        <f t="shared" si="17"/>
        <v>5.5288452025613506E-2</v>
      </c>
      <c r="AX47" s="282">
        <f t="shared" si="17"/>
        <v>5.100329477355741E-2</v>
      </c>
    </row>
    <row r="48" spans="2:50" ht="14.1" customHeight="1" x14ac:dyDescent="0.2">
      <c r="B48" s="108" t="s">
        <v>28</v>
      </c>
      <c r="C48" s="67" t="s">
        <v>27</v>
      </c>
      <c r="D48" s="122">
        <f t="shared" si="11"/>
        <v>2.761370362846593E-3</v>
      </c>
      <c r="E48" s="122">
        <f t="shared" si="11"/>
        <v>4.0199929456221943E-3</v>
      </c>
      <c r="F48" s="122">
        <f t="shared" si="11"/>
        <v>2.8944456053183504E-3</v>
      </c>
      <c r="G48" s="123">
        <f t="shared" si="11"/>
        <v>1.4640094440417223E-3</v>
      </c>
      <c r="H48" s="122">
        <f t="shared" si="11"/>
        <v>2.6450366717135866E-4</v>
      </c>
      <c r="I48" s="122">
        <f t="shared" si="11"/>
        <v>3.4991560323266399E-3</v>
      </c>
      <c r="J48" s="122">
        <f t="shared" si="11"/>
        <v>1.2567350851107465E-3</v>
      </c>
      <c r="K48" s="122">
        <f t="shared" si="11"/>
        <v>3.6069123477613526E-3</v>
      </c>
      <c r="L48" s="124">
        <f t="shared" si="11"/>
        <v>2.2225932131922912E-3</v>
      </c>
      <c r="M48" s="122">
        <f t="shared" si="11"/>
        <v>2.6248638683428896E-3</v>
      </c>
      <c r="N48" s="122">
        <f t="shared" si="18"/>
        <v>9.0646069437078276E-4</v>
      </c>
      <c r="O48" s="282">
        <f t="shared" si="12"/>
        <v>2.7540445778168219E-3</v>
      </c>
      <c r="P48" s="282">
        <f t="shared" si="12"/>
        <v>1.5036330021859056E-3</v>
      </c>
      <c r="Q48" s="284">
        <f t="shared" si="12"/>
        <v>1.952011917448044E-3</v>
      </c>
      <c r="R48" s="282">
        <f t="shared" si="12"/>
        <v>1.3900596519923261E-3</v>
      </c>
      <c r="S48" s="282">
        <f t="shared" si="12"/>
        <v>1.7057005179935982E-3</v>
      </c>
      <c r="T48" s="282">
        <f t="shared" si="12"/>
        <v>1.4111449724325379E-3</v>
      </c>
      <c r="U48" s="282">
        <f t="shared" si="12"/>
        <v>2.3600656118094661E-3</v>
      </c>
      <c r="V48" s="284">
        <f t="shared" si="12"/>
        <v>1.7143537903571309E-3</v>
      </c>
      <c r="W48" s="282">
        <f t="shared" si="12"/>
        <v>0</v>
      </c>
      <c r="X48" s="282">
        <f t="shared" si="12"/>
        <v>3.5081373582634095E-3</v>
      </c>
      <c r="Y48" s="282">
        <f t="shared" si="12"/>
        <v>3.5385097410594945E-4</v>
      </c>
      <c r="Z48" s="282">
        <f t="shared" si="12"/>
        <v>5.4694818636767195E-5</v>
      </c>
      <c r="AA48" s="284">
        <f t="shared" si="12"/>
        <v>7.538548948697345E-4</v>
      </c>
      <c r="AB48" s="282">
        <f t="shared" si="12"/>
        <v>3.8073614484049442E-3</v>
      </c>
      <c r="AC48" s="282">
        <f t="shared" si="13"/>
        <v>1.4723855600333043E-3</v>
      </c>
      <c r="AD48" s="282">
        <f t="shared" si="13"/>
        <v>6.1621873241857856E-4</v>
      </c>
      <c r="AE48" s="282">
        <f t="shared" ref="AE48:AJ48" si="32">AE20/AE$32</f>
        <v>1.8651094642373634E-4</v>
      </c>
      <c r="AF48" s="284">
        <f t="shared" si="32"/>
        <v>1.3761231134777022E-3</v>
      </c>
      <c r="AG48" s="282">
        <f t="shared" si="32"/>
        <v>1.5306976317485477E-3</v>
      </c>
      <c r="AH48" s="282">
        <f t="shared" si="32"/>
        <v>8.09300033125153E-4</v>
      </c>
      <c r="AI48" s="282">
        <f t="shared" si="32"/>
        <v>1.9169525660230615E-3</v>
      </c>
      <c r="AJ48" s="282">
        <f t="shared" si="32"/>
        <v>7.2386019377629167E-4</v>
      </c>
      <c r="AK48" s="284">
        <f t="shared" si="20"/>
        <v>1.2448735483746145E-3</v>
      </c>
      <c r="AL48" s="282">
        <f t="shared" si="15"/>
        <v>1.1085544244885575E-3</v>
      </c>
      <c r="AM48" s="282">
        <f t="shared" si="30"/>
        <v>3.7812723314391283E-4</v>
      </c>
      <c r="AN48" s="282">
        <f t="shared" si="30"/>
        <v>1.6452667044428253E-3</v>
      </c>
      <c r="AO48" s="282">
        <f t="shared" si="30"/>
        <v>1.2919747861531463E-3</v>
      </c>
      <c r="AP48" s="284">
        <f t="shared" si="30"/>
        <v>1.1216845963262945E-3</v>
      </c>
      <c r="AQ48" s="282">
        <f t="shared" si="30"/>
        <v>2.1699464292309748E-3</v>
      </c>
      <c r="AR48" s="282">
        <f t="shared" si="16"/>
        <v>5.688324729039453E-4</v>
      </c>
      <c r="AS48" s="282">
        <f t="shared" si="16"/>
        <v>5.1597207013690397E-5</v>
      </c>
      <c r="AT48" s="282">
        <f t="shared" si="16"/>
        <v>6.3050889004715273E-4</v>
      </c>
      <c r="AU48" s="284">
        <f t="shared" si="16"/>
        <v>8.4853520442095768E-4</v>
      </c>
      <c r="AV48" s="282">
        <f t="shared" si="16"/>
        <v>2.5678225794214821E-3</v>
      </c>
      <c r="AW48" s="282">
        <f t="shared" si="17"/>
        <v>1.2931326731253062E-3</v>
      </c>
      <c r="AX48" s="282">
        <f t="shared" si="17"/>
        <v>1.2982893393297386E-3</v>
      </c>
    </row>
    <row r="49" spans="2:50" ht="14.1" customHeight="1" x14ac:dyDescent="0.2">
      <c r="B49" s="108" t="s">
        <v>29</v>
      </c>
      <c r="C49" s="67" t="s">
        <v>27</v>
      </c>
      <c r="D49" s="122">
        <f t="shared" si="11"/>
        <v>7.2978379610042351E-3</v>
      </c>
      <c r="E49" s="122">
        <f t="shared" si="11"/>
        <v>4.2496962126308876E-3</v>
      </c>
      <c r="F49" s="122">
        <f t="shared" si="11"/>
        <v>2.970355232355087E-3</v>
      </c>
      <c r="G49" s="123">
        <f t="shared" si="11"/>
        <v>2.6264297521472421E-3</v>
      </c>
      <c r="H49" s="122">
        <f t="shared" si="11"/>
        <v>4.1514028479809652E-3</v>
      </c>
      <c r="I49" s="122">
        <f t="shared" si="11"/>
        <v>1.7919315390011081E-3</v>
      </c>
      <c r="J49" s="122">
        <f t="shared" si="11"/>
        <v>5.6770276773069573E-3</v>
      </c>
      <c r="K49" s="122">
        <f t="shared" si="11"/>
        <v>7.4970390352467938E-3</v>
      </c>
      <c r="L49" s="124">
        <f t="shared" si="11"/>
        <v>4.8938607915222435E-3</v>
      </c>
      <c r="M49" s="122">
        <f t="shared" si="11"/>
        <v>1.7479519811107174E-3</v>
      </c>
      <c r="N49" s="122">
        <f t="shared" si="18"/>
        <v>1.4107266504550409E-3</v>
      </c>
      <c r="O49" s="282">
        <f t="shared" si="12"/>
        <v>1.0402980665324304E-3</v>
      </c>
      <c r="P49" s="282">
        <f t="shared" si="12"/>
        <v>2.2795418744709934E-3</v>
      </c>
      <c r="Q49" s="284">
        <f t="shared" si="12"/>
        <v>1.6350640662092216E-3</v>
      </c>
      <c r="R49" s="282">
        <f t="shared" si="12"/>
        <v>3.5629363551464392E-3</v>
      </c>
      <c r="S49" s="282">
        <f t="shared" si="12"/>
        <v>3.5218544911668113E-3</v>
      </c>
      <c r="T49" s="282">
        <f t="shared" si="12"/>
        <v>2.9175957888118069E-3</v>
      </c>
      <c r="U49" s="282">
        <f t="shared" si="12"/>
        <v>2.6350953115757583E-3</v>
      </c>
      <c r="V49" s="284">
        <f t="shared" si="12"/>
        <v>3.1537467464165555E-3</v>
      </c>
      <c r="W49" s="282">
        <f t="shared" si="12"/>
        <v>4.7839344897542364E-3</v>
      </c>
      <c r="X49" s="282">
        <f t="shared" si="12"/>
        <v>0</v>
      </c>
      <c r="Y49" s="282">
        <f t="shared" si="12"/>
        <v>2.0463970190516259E-3</v>
      </c>
      <c r="Z49" s="282">
        <f t="shared" si="12"/>
        <v>5.8185441962165679E-4</v>
      </c>
      <c r="AA49" s="284">
        <f t="shared" si="12"/>
        <v>1.9866002953424083E-3</v>
      </c>
      <c r="AB49" s="282">
        <f t="shared" si="12"/>
        <v>6.5971468546000469E-3</v>
      </c>
      <c r="AC49" s="282">
        <f t="shared" si="13"/>
        <v>2.2024183637916655E-3</v>
      </c>
      <c r="AD49" s="282">
        <f t="shared" si="13"/>
        <v>1.5591074413411512E-3</v>
      </c>
      <c r="AE49" s="282">
        <f t="shared" ref="AE49:AJ49" si="33">AE21/AE$32</f>
        <v>2.6704939039822692E-3</v>
      </c>
      <c r="AF49" s="284">
        <f t="shared" si="33"/>
        <v>3.1028240972546099E-3</v>
      </c>
      <c r="AG49" s="282">
        <f t="shared" si="33"/>
        <v>4.5556116195077214E-3</v>
      </c>
      <c r="AH49" s="282">
        <f t="shared" si="33"/>
        <v>8.2316813380017416E-4</v>
      </c>
      <c r="AI49" s="282">
        <f t="shared" si="33"/>
        <v>5.9189684677127697E-3</v>
      </c>
      <c r="AJ49" s="282">
        <f t="shared" si="33"/>
        <v>5.0446449078833198E-3</v>
      </c>
      <c r="AK49" s="284">
        <f t="shared" si="20"/>
        <v>4.1503294429408744E-3</v>
      </c>
      <c r="AL49" s="282">
        <f t="shared" si="15"/>
        <v>1.8452214972579724E-3</v>
      </c>
      <c r="AM49" s="282">
        <f t="shared" si="30"/>
        <v>7.7628476414077509E-4</v>
      </c>
      <c r="AN49" s="282">
        <f t="shared" si="30"/>
        <v>3.7768529795604777E-3</v>
      </c>
      <c r="AO49" s="282">
        <f t="shared" si="30"/>
        <v>1.8437593488041669E-3</v>
      </c>
      <c r="AP49" s="284">
        <f t="shared" si="30"/>
        <v>2.1038100453214859E-3</v>
      </c>
      <c r="AQ49" s="282">
        <f t="shared" si="30"/>
        <v>9.8148485612034901E-4</v>
      </c>
      <c r="AR49" s="282">
        <f t="shared" si="16"/>
        <v>1.2206159502251954E-3</v>
      </c>
      <c r="AS49" s="282">
        <f t="shared" si="16"/>
        <v>1.9817216327041361E-3</v>
      </c>
      <c r="AT49" s="282">
        <f t="shared" si="16"/>
        <v>3.3338810939929791E-3</v>
      </c>
      <c r="AU49" s="284">
        <f t="shared" si="16"/>
        <v>1.8737128289229687E-3</v>
      </c>
      <c r="AV49" s="282">
        <f t="shared" si="16"/>
        <v>5.2053321836324808E-3</v>
      </c>
      <c r="AW49" s="282">
        <f t="shared" si="17"/>
        <v>1.9410860477918639E-3</v>
      </c>
      <c r="AX49" s="282">
        <f t="shared" si="17"/>
        <v>4.7637704378004284E-3</v>
      </c>
    </row>
    <row r="50" spans="2:50" ht="14.1" customHeight="1" x14ac:dyDescent="0.2">
      <c r="B50" s="108" t="s">
        <v>30</v>
      </c>
      <c r="C50" s="67" t="s">
        <v>27</v>
      </c>
      <c r="D50" s="122">
        <f t="shared" si="11"/>
        <v>1.7184451958862288E-3</v>
      </c>
      <c r="E50" s="122">
        <f t="shared" si="11"/>
        <v>2.6404444116182148E-3</v>
      </c>
      <c r="F50" s="122">
        <f t="shared" si="11"/>
        <v>1.628846053465077E-3</v>
      </c>
      <c r="G50" s="123">
        <f t="shared" si="11"/>
        <v>2.0024262036658527E-3</v>
      </c>
      <c r="H50" s="122">
        <f t="shared" si="11"/>
        <v>3.20666217129044E-3</v>
      </c>
      <c r="I50" s="122">
        <f t="shared" si="11"/>
        <v>2.5500272991990309E-3</v>
      </c>
      <c r="J50" s="122">
        <f t="shared" si="11"/>
        <v>1.7939454902844109E-3</v>
      </c>
      <c r="K50" s="122">
        <f t="shared" si="11"/>
        <v>3.0399984923394452E-3</v>
      </c>
      <c r="L50" s="124">
        <f t="shared" si="11"/>
        <v>2.6216478757923778E-3</v>
      </c>
      <c r="M50" s="122">
        <f t="shared" si="11"/>
        <v>5.6181892938406992E-3</v>
      </c>
      <c r="N50" s="122">
        <f t="shared" si="18"/>
        <v>3.340049270847769E-3</v>
      </c>
      <c r="O50" s="282">
        <f t="shared" si="12"/>
        <v>4.7607848929868074E-3</v>
      </c>
      <c r="P50" s="282">
        <f t="shared" si="12"/>
        <v>2.8187147390904815E-3</v>
      </c>
      <c r="Q50" s="284">
        <f t="shared" si="12"/>
        <v>4.1371782172707049E-3</v>
      </c>
      <c r="R50" s="282">
        <f t="shared" si="12"/>
        <v>5.0463340342880164E-3</v>
      </c>
      <c r="S50" s="282">
        <f t="shared" si="12"/>
        <v>5.6598343608246582E-3</v>
      </c>
      <c r="T50" s="282">
        <f t="shared" si="12"/>
        <v>7.0074432122313093E-3</v>
      </c>
      <c r="U50" s="282">
        <f t="shared" si="12"/>
        <v>2.2337317116289642E-3</v>
      </c>
      <c r="V50" s="284">
        <f t="shared" si="12"/>
        <v>5.0286784161250363E-3</v>
      </c>
      <c r="W50" s="282">
        <f t="shared" si="12"/>
        <v>5.2827515403042237E-3</v>
      </c>
      <c r="X50" s="282">
        <f t="shared" si="12"/>
        <v>4.0740233837214665E-3</v>
      </c>
      <c r="Y50" s="282">
        <f t="shared" si="12"/>
        <v>2.7783323536386289E-3</v>
      </c>
      <c r="Z50" s="282">
        <f t="shared" si="12"/>
        <v>1.4846361570764089E-3</v>
      </c>
      <c r="AA50" s="284">
        <f t="shared" si="12"/>
        <v>3.3204967400622385E-3</v>
      </c>
      <c r="AB50" s="282">
        <f t="shared" si="12"/>
        <v>2.9009700347346653E-4</v>
      </c>
      <c r="AC50" s="282">
        <f t="shared" si="13"/>
        <v>1.0941237420003485E-4</v>
      </c>
      <c r="AD50" s="282">
        <f t="shared" si="13"/>
        <v>6.0485063664814261E-4</v>
      </c>
      <c r="AE50" s="282">
        <f t="shared" ref="AE50:AJ50" si="34">AE22/AE$32</f>
        <v>7.5116857540848841E-4</v>
      </c>
      <c r="AF50" s="284">
        <f t="shared" si="34"/>
        <v>4.6232060560672477E-4</v>
      </c>
      <c r="AG50" s="282">
        <f t="shared" si="34"/>
        <v>3.4823238369662037E-3</v>
      </c>
      <c r="AH50" s="282">
        <f t="shared" si="34"/>
        <v>5.2466178030598286E-4</v>
      </c>
      <c r="AI50" s="282">
        <f t="shared" si="34"/>
        <v>1.1170023282099608E-4</v>
      </c>
      <c r="AJ50" s="282">
        <f t="shared" si="34"/>
        <v>6.9394809000242717E-4</v>
      </c>
      <c r="AK50" s="284">
        <f t="shared" si="20"/>
        <v>1.1543398605620794E-3</v>
      </c>
      <c r="AL50" s="282">
        <f t="shared" si="15"/>
        <v>1.0947085357634351E-3</v>
      </c>
      <c r="AM50" s="282">
        <f t="shared" si="30"/>
        <v>8.81215606351814E-4</v>
      </c>
      <c r="AN50" s="282">
        <f t="shared" si="30"/>
        <v>1.7846935324358909E-3</v>
      </c>
      <c r="AO50" s="282">
        <f t="shared" si="30"/>
        <v>1.421968424756047E-3</v>
      </c>
      <c r="AP50" s="284">
        <f t="shared" si="30"/>
        <v>1.3093657543686904E-3</v>
      </c>
      <c r="AQ50" s="282">
        <f t="shared" si="30"/>
        <v>1.3103536646217105E-3</v>
      </c>
      <c r="AR50" s="282">
        <f t="shared" si="16"/>
        <v>8.0761120695016595E-4</v>
      </c>
      <c r="AS50" s="282">
        <f t="shared" si="16"/>
        <v>1.0110967839046401E-4</v>
      </c>
      <c r="AT50" s="282">
        <f t="shared" si="16"/>
        <v>2.0068891337138699E-4</v>
      </c>
      <c r="AU50" s="284">
        <f t="shared" si="16"/>
        <v>6.0294066825369278E-4</v>
      </c>
      <c r="AV50" s="282">
        <f t="shared" si="16"/>
        <v>2.8761888744335931E-4</v>
      </c>
      <c r="AW50" s="282">
        <f t="shared" si="17"/>
        <v>8.5060427916042896E-4</v>
      </c>
      <c r="AX50" s="282">
        <f t="shared" si="17"/>
        <v>2.3870974023737952E-3</v>
      </c>
    </row>
    <row r="51" spans="2:50" ht="14.1" customHeight="1" x14ac:dyDescent="0.2">
      <c r="B51" s="108" t="s">
        <v>31</v>
      </c>
      <c r="C51" s="109" t="s">
        <v>27</v>
      </c>
      <c r="D51" s="109" t="s">
        <v>27</v>
      </c>
      <c r="E51" s="109" t="s">
        <v>27</v>
      </c>
      <c r="F51" s="109" t="s">
        <v>27</v>
      </c>
      <c r="G51" s="111" t="s">
        <v>27</v>
      </c>
      <c r="H51" s="122">
        <f t="shared" si="11"/>
        <v>1.4796785865303582E-3</v>
      </c>
      <c r="I51" s="122">
        <f t="shared" si="11"/>
        <v>6.0323192272328393E-4</v>
      </c>
      <c r="J51" s="122">
        <f t="shared" si="11"/>
        <v>2.0540617277941178E-3</v>
      </c>
      <c r="K51" s="122">
        <f t="shared" si="11"/>
        <v>4.3668215949295387E-4</v>
      </c>
      <c r="L51" s="124">
        <f t="shared" si="11"/>
        <v>1.1389256860023641E-3</v>
      </c>
      <c r="M51" s="122">
        <f t="shared" si="11"/>
        <v>1.0542661433710512E-3</v>
      </c>
      <c r="N51" s="122">
        <f t="shared" si="18"/>
        <v>7.7295986500093875E-4</v>
      </c>
      <c r="O51" s="282">
        <f t="shared" si="12"/>
        <v>1.4105489430843744E-3</v>
      </c>
      <c r="P51" s="282">
        <f t="shared" si="12"/>
        <v>6.0667048145451169E-4</v>
      </c>
      <c r="Q51" s="284">
        <f t="shared" si="12"/>
        <v>9.6593204655223946E-4</v>
      </c>
      <c r="R51" s="282">
        <f t="shared" si="12"/>
        <v>1.8474018927196112E-3</v>
      </c>
      <c r="S51" s="282">
        <f t="shared" si="12"/>
        <v>8.6450538397943755E-4</v>
      </c>
      <c r="T51" s="282">
        <f t="shared" si="12"/>
        <v>7.684406247735852E-4</v>
      </c>
      <c r="U51" s="282">
        <f t="shared" si="12"/>
        <v>2.1422088588201747E-3</v>
      </c>
      <c r="V51" s="284">
        <f t="shared" si="12"/>
        <v>1.3851570370414874E-3</v>
      </c>
      <c r="W51" s="282">
        <f t="shared" si="12"/>
        <v>2.4401543618836172E-3</v>
      </c>
      <c r="X51" s="282">
        <f t="shared" si="12"/>
        <v>5.6144028911934984E-4</v>
      </c>
      <c r="Y51" s="282">
        <f t="shared" si="12"/>
        <v>7.6053411641191569E-4</v>
      </c>
      <c r="Z51" s="282">
        <f t="shared" si="12"/>
        <v>1.1130067423670304E-3</v>
      </c>
      <c r="AA51" s="284">
        <f t="shared" si="12"/>
        <v>1.2773943978053376E-3</v>
      </c>
      <c r="AB51" s="282">
        <f t="shared" si="12"/>
        <v>4.6038419524446007E-4</v>
      </c>
      <c r="AC51" s="282">
        <f t="shared" si="13"/>
        <v>1.1879206102440407E-3</v>
      </c>
      <c r="AD51" s="282">
        <f t="shared" si="13"/>
        <v>2.72134661148488E-4</v>
      </c>
      <c r="AE51" s="282">
        <f t="shared" ref="AE51:AJ51" si="35">AE23/AE$32</f>
        <v>1.1711882662635297E-4</v>
      </c>
      <c r="AF51" s="284">
        <f t="shared" si="35"/>
        <v>4.8472579349618687E-4</v>
      </c>
      <c r="AG51" s="282">
        <f t="shared" si="35"/>
        <v>5.3556688213258683E-4</v>
      </c>
      <c r="AH51" s="282">
        <f t="shared" si="35"/>
        <v>4.5146692742446717E-4</v>
      </c>
      <c r="AI51" s="282">
        <f t="shared" si="35"/>
        <v>3.339606651589389E-4</v>
      </c>
      <c r="AJ51" s="282">
        <f t="shared" si="35"/>
        <v>9.1894853376168443E-4</v>
      </c>
      <c r="AK51" s="284">
        <f t="shared" si="20"/>
        <v>5.6470806239292256E-4</v>
      </c>
      <c r="AL51" s="282">
        <f t="shared" si="15"/>
        <v>1.0618982367300003E-3</v>
      </c>
      <c r="AM51" s="282">
        <f t="shared" si="30"/>
        <v>6.25506007649456E-4</v>
      </c>
      <c r="AN51" s="282">
        <f t="shared" si="30"/>
        <v>5.7935868053376842E-4</v>
      </c>
      <c r="AO51" s="282">
        <f t="shared" si="30"/>
        <v>2.9315589263581815E-4</v>
      </c>
      <c r="AP51" s="284">
        <f t="shared" si="30"/>
        <v>6.3597200896329674E-4</v>
      </c>
      <c r="AQ51" s="282">
        <f t="shared" si="30"/>
        <v>1.2534892447087292E-3</v>
      </c>
      <c r="AR51" s="282">
        <f t="shared" si="16"/>
        <v>6.9784837339027393E-4</v>
      </c>
      <c r="AS51" s="282">
        <f t="shared" si="16"/>
        <v>6.5294321058933082E-4</v>
      </c>
      <c r="AT51" s="282">
        <f t="shared" si="16"/>
        <v>9.3823268668573063E-4</v>
      </c>
      <c r="AU51" s="284">
        <f t="shared" si="16"/>
        <v>8.8296758295553955E-4</v>
      </c>
      <c r="AV51" s="282">
        <f t="shared" si="16"/>
        <v>7.1260555250534144E-4</v>
      </c>
      <c r="AW51" s="282">
        <f t="shared" si="17"/>
        <v>4.0527651346001207E-4</v>
      </c>
      <c r="AX51" s="282">
        <f t="shared" si="17"/>
        <v>1.0418277584044763E-3</v>
      </c>
    </row>
    <row r="52" spans="2:50" ht="14.1" customHeight="1" x14ac:dyDescent="0.2">
      <c r="B52" s="108" t="s">
        <v>32</v>
      </c>
      <c r="C52" s="109" t="s">
        <v>27</v>
      </c>
      <c r="D52" s="109" t="s">
        <v>27</v>
      </c>
      <c r="E52" s="109" t="s">
        <v>27</v>
      </c>
      <c r="F52" s="109" t="s">
        <v>27</v>
      </c>
      <c r="G52" s="111" t="s">
        <v>27</v>
      </c>
      <c r="H52" s="122">
        <f t="shared" ref="H52:M59" si="36">H24/H$32</f>
        <v>3.6235816287376712E-4</v>
      </c>
      <c r="I52" s="122">
        <f t="shared" si="36"/>
        <v>2.9151973716523057E-3</v>
      </c>
      <c r="J52" s="122">
        <f t="shared" si="36"/>
        <v>0</v>
      </c>
      <c r="K52" s="122">
        <f t="shared" si="36"/>
        <v>1.5099913025547432E-4</v>
      </c>
      <c r="L52" s="124">
        <f t="shared" si="36"/>
        <v>8.282827901833935E-4</v>
      </c>
      <c r="M52" s="122">
        <f t="shared" si="36"/>
        <v>1.0323917558643402E-4</v>
      </c>
      <c r="N52" s="122">
        <f t="shared" ref="N52:AB59" si="37">N24/N$32</f>
        <v>1.8633937341367533E-4</v>
      </c>
      <c r="O52" s="282">
        <f t="shared" si="37"/>
        <v>3.6782140885803358E-4</v>
      </c>
      <c r="P52" s="282">
        <f t="shared" si="37"/>
        <v>5.6412796943525374E-4</v>
      </c>
      <c r="Q52" s="284">
        <f t="shared" si="37"/>
        <v>3.133043867058147E-4</v>
      </c>
      <c r="R52" s="282">
        <f t="shared" si="37"/>
        <v>0</v>
      </c>
      <c r="S52" s="282">
        <f t="shared" si="37"/>
        <v>3.3557259411439501E-4</v>
      </c>
      <c r="T52" s="282">
        <f t="shared" si="37"/>
        <v>6.2457369624746789E-4</v>
      </c>
      <c r="U52" s="282">
        <f t="shared" si="37"/>
        <v>1.2720480194413184E-3</v>
      </c>
      <c r="V52" s="284">
        <f t="shared" si="37"/>
        <v>5.6313877361355985E-4</v>
      </c>
      <c r="W52" s="282">
        <f t="shared" si="37"/>
        <v>5.8253284582324529E-5</v>
      </c>
      <c r="X52" s="282">
        <f t="shared" si="37"/>
        <v>0</v>
      </c>
      <c r="Y52" s="282">
        <f t="shared" si="37"/>
        <v>2.9384794856040505E-4</v>
      </c>
      <c r="Z52" s="282">
        <f t="shared" si="37"/>
        <v>0</v>
      </c>
      <c r="AA52" s="284">
        <f t="shared" si="37"/>
        <v>9.1949788919138794E-5</v>
      </c>
      <c r="AB52" s="282">
        <f t="shared" si="37"/>
        <v>0</v>
      </c>
      <c r="AC52" s="282">
        <f t="shared" si="13"/>
        <v>2.1497391677799388E-4</v>
      </c>
      <c r="AD52" s="282">
        <f t="shared" si="13"/>
        <v>0</v>
      </c>
      <c r="AE52" s="282">
        <f t="shared" ref="AE52:AJ52" si="38">AE24/AE$32</f>
        <v>0</v>
      </c>
      <c r="AF52" s="284">
        <f t="shared" si="38"/>
        <v>5.0890180878048991E-5</v>
      </c>
      <c r="AG52" s="282">
        <f t="shared" si="38"/>
        <v>0</v>
      </c>
      <c r="AH52" s="282">
        <f t="shared" si="38"/>
        <v>5.4819094657386632E-4</v>
      </c>
      <c r="AI52" s="282">
        <f t="shared" si="38"/>
        <v>0</v>
      </c>
      <c r="AJ52" s="282">
        <f t="shared" si="38"/>
        <v>0</v>
      </c>
      <c r="AK52" s="284">
        <f t="shared" ref="AK52:AL59" si="39">AK24/AK$32</f>
        <v>1.3092352922174636E-4</v>
      </c>
      <c r="AL52" s="282">
        <f t="shared" si="39"/>
        <v>0</v>
      </c>
      <c r="AM52" s="282">
        <f t="shared" si="30"/>
        <v>0</v>
      </c>
      <c r="AN52" s="282">
        <f t="shared" si="30"/>
        <v>0</v>
      </c>
      <c r="AO52" s="282">
        <f t="shared" si="30"/>
        <v>7.9939881008529376E-4</v>
      </c>
      <c r="AP52" s="284">
        <f t="shared" si="30"/>
        <v>1.9922466178270957E-4</v>
      </c>
      <c r="AQ52" s="282">
        <f t="shared" si="30"/>
        <v>1.0425212547218875E-3</v>
      </c>
      <c r="AR52" s="282">
        <f t="shared" si="30"/>
        <v>0</v>
      </c>
      <c r="AS52" s="282">
        <f t="shared" si="30"/>
        <v>0</v>
      </c>
      <c r="AT52" s="282">
        <f t="shared" si="30"/>
        <v>0</v>
      </c>
      <c r="AU52" s="284">
        <f t="shared" si="30"/>
        <v>2.5832588129106357E-4</v>
      </c>
      <c r="AV52" s="282">
        <f t="shared" si="30"/>
        <v>0</v>
      </c>
      <c r="AW52" s="282">
        <f t="shared" si="30"/>
        <v>0</v>
      </c>
      <c r="AX52" s="282">
        <f t="shared" si="30"/>
        <v>0</v>
      </c>
    </row>
    <row r="53" spans="2:50" ht="14.1" customHeight="1" x14ac:dyDescent="0.2">
      <c r="B53" s="108" t="s">
        <v>33</v>
      </c>
      <c r="C53" s="109" t="s">
        <v>27</v>
      </c>
      <c r="D53" s="109" t="s">
        <v>27</v>
      </c>
      <c r="E53" s="109" t="s">
        <v>27</v>
      </c>
      <c r="F53" s="109" t="s">
        <v>27</v>
      </c>
      <c r="G53" s="111" t="s">
        <v>27</v>
      </c>
      <c r="H53" s="122">
        <f t="shared" si="36"/>
        <v>0</v>
      </c>
      <c r="I53" s="122">
        <f t="shared" si="36"/>
        <v>0</v>
      </c>
      <c r="J53" s="122">
        <f t="shared" si="36"/>
        <v>0</v>
      </c>
      <c r="K53" s="122">
        <f t="shared" si="36"/>
        <v>0</v>
      </c>
      <c r="L53" s="124">
        <f t="shared" si="36"/>
        <v>0</v>
      </c>
      <c r="M53" s="122">
        <f t="shared" si="36"/>
        <v>0</v>
      </c>
      <c r="N53" s="122">
        <f t="shared" ref="N53:N59" si="40">N25/N$32</f>
        <v>0</v>
      </c>
      <c r="O53" s="282">
        <f t="shared" si="37"/>
        <v>0</v>
      </c>
      <c r="P53" s="282">
        <f t="shared" si="37"/>
        <v>0</v>
      </c>
      <c r="Q53" s="284">
        <f t="shared" si="37"/>
        <v>0</v>
      </c>
      <c r="R53" s="282">
        <f t="shared" si="37"/>
        <v>0</v>
      </c>
      <c r="S53" s="282">
        <f t="shared" si="37"/>
        <v>0</v>
      </c>
      <c r="T53" s="282">
        <f t="shared" si="37"/>
        <v>0</v>
      </c>
      <c r="U53" s="282">
        <f t="shared" si="37"/>
        <v>0</v>
      </c>
      <c r="V53" s="284">
        <f t="shared" si="37"/>
        <v>0</v>
      </c>
      <c r="W53" s="282">
        <f t="shared" si="37"/>
        <v>0</v>
      </c>
      <c r="X53" s="282">
        <f t="shared" si="37"/>
        <v>0</v>
      </c>
      <c r="Y53" s="282">
        <f t="shared" si="37"/>
        <v>0</v>
      </c>
      <c r="Z53" s="282">
        <f t="shared" si="37"/>
        <v>0</v>
      </c>
      <c r="AA53" s="284">
        <f t="shared" si="37"/>
        <v>0</v>
      </c>
      <c r="AB53" s="282">
        <f t="shared" si="37"/>
        <v>0</v>
      </c>
      <c r="AC53" s="282">
        <f t="shared" si="13"/>
        <v>0</v>
      </c>
      <c r="AD53" s="282">
        <f t="shared" si="13"/>
        <v>0</v>
      </c>
      <c r="AE53" s="282">
        <f t="shared" ref="AE53:AJ53" si="41">AE25/AE$32</f>
        <v>0</v>
      </c>
      <c r="AF53" s="284">
        <f t="shared" si="41"/>
        <v>0</v>
      </c>
      <c r="AG53" s="282">
        <f t="shared" si="41"/>
        <v>0</v>
      </c>
      <c r="AH53" s="282">
        <f t="shared" si="41"/>
        <v>0</v>
      </c>
      <c r="AI53" s="282">
        <f t="shared" si="41"/>
        <v>0</v>
      </c>
      <c r="AJ53" s="282">
        <f t="shared" si="41"/>
        <v>0</v>
      </c>
      <c r="AK53" s="284">
        <f t="shared" ref="AK53:AK59" si="42">AK25/AK$32</f>
        <v>0</v>
      </c>
      <c r="AL53" s="282">
        <f t="shared" si="39"/>
        <v>0</v>
      </c>
      <c r="AM53" s="282">
        <f t="shared" si="30"/>
        <v>0</v>
      </c>
      <c r="AN53" s="282">
        <f t="shared" si="30"/>
        <v>0</v>
      </c>
      <c r="AO53" s="282">
        <f t="shared" si="30"/>
        <v>0</v>
      </c>
      <c r="AP53" s="284">
        <f t="shared" si="30"/>
        <v>0</v>
      </c>
      <c r="AQ53" s="282">
        <f t="shared" si="30"/>
        <v>0</v>
      </c>
      <c r="AR53" s="282">
        <f t="shared" si="30"/>
        <v>0</v>
      </c>
      <c r="AS53" s="282">
        <f t="shared" si="30"/>
        <v>0</v>
      </c>
      <c r="AT53" s="282">
        <f t="shared" si="30"/>
        <v>0</v>
      </c>
      <c r="AU53" s="284">
        <f t="shared" si="30"/>
        <v>0</v>
      </c>
      <c r="AV53" s="282">
        <f t="shared" si="30"/>
        <v>0</v>
      </c>
      <c r="AW53" s="282">
        <f t="shared" si="30"/>
        <v>0</v>
      </c>
      <c r="AX53" s="282">
        <f t="shared" si="30"/>
        <v>0</v>
      </c>
    </row>
    <row r="54" spans="2:50" ht="14.1" customHeight="1" x14ac:dyDescent="0.2">
      <c r="B54" s="108" t="s">
        <v>34</v>
      </c>
      <c r="C54" s="109" t="s">
        <v>27</v>
      </c>
      <c r="D54" s="109" t="s">
        <v>27</v>
      </c>
      <c r="E54" s="109" t="s">
        <v>27</v>
      </c>
      <c r="F54" s="109" t="s">
        <v>27</v>
      </c>
      <c r="G54" s="111" t="s">
        <v>27</v>
      </c>
      <c r="H54" s="122">
        <f t="shared" si="36"/>
        <v>3.712540261194406E-4</v>
      </c>
      <c r="I54" s="122">
        <f t="shared" si="36"/>
        <v>1.8000326628843208E-3</v>
      </c>
      <c r="J54" s="122">
        <f t="shared" si="36"/>
        <v>4.8403839743987736E-5</v>
      </c>
      <c r="K54" s="122">
        <f t="shared" si="36"/>
        <v>1.9132058331147151E-3</v>
      </c>
      <c r="L54" s="124">
        <f t="shared" si="36"/>
        <v>1.0490347899381851E-3</v>
      </c>
      <c r="M54" s="122">
        <f t="shared" si="36"/>
        <v>1.8979932642544596E-3</v>
      </c>
      <c r="N54" s="122">
        <f t="shared" si="40"/>
        <v>7.3789978647934997E-5</v>
      </c>
      <c r="O54" s="282">
        <f t="shared" si="37"/>
        <v>5.4177129574201771E-4</v>
      </c>
      <c r="P54" s="282">
        <f t="shared" si="37"/>
        <v>5.5385597295775485E-4</v>
      </c>
      <c r="Q54" s="284">
        <f t="shared" si="37"/>
        <v>7.541300320669011E-4</v>
      </c>
      <c r="R54" s="282">
        <f t="shared" si="37"/>
        <v>2.7858919292727511E-4</v>
      </c>
      <c r="S54" s="282">
        <f t="shared" si="37"/>
        <v>9.8539004272014111E-5</v>
      </c>
      <c r="T54" s="282">
        <f t="shared" si="37"/>
        <v>4.1443744377338268E-3</v>
      </c>
      <c r="U54" s="282">
        <f t="shared" si="37"/>
        <v>1.3757240318216027E-4</v>
      </c>
      <c r="V54" s="284">
        <f t="shared" si="37"/>
        <v>1.2198816807077503E-3</v>
      </c>
      <c r="W54" s="282">
        <f t="shared" si="37"/>
        <v>1.3963312314383189E-4</v>
      </c>
      <c r="X54" s="282">
        <f t="shared" si="37"/>
        <v>0</v>
      </c>
      <c r="Y54" s="282">
        <f t="shared" si="37"/>
        <v>1.986551196112307E-3</v>
      </c>
      <c r="Z54" s="282">
        <f t="shared" si="37"/>
        <v>1.7011455966500517E-3</v>
      </c>
      <c r="AA54" s="284">
        <f t="shared" si="37"/>
        <v>1.0411885705878877E-3</v>
      </c>
      <c r="AB54" s="282">
        <f t="shared" si="37"/>
        <v>0</v>
      </c>
      <c r="AC54" s="282">
        <f t="shared" si="13"/>
        <v>0</v>
      </c>
      <c r="AD54" s="282">
        <f t="shared" si="13"/>
        <v>1.0380434315773522E-3</v>
      </c>
      <c r="AE54" s="282">
        <f t="shared" ref="AE54:AJ54" si="43">AE26/AE$32</f>
        <v>1.6254591957365098E-3</v>
      </c>
      <c r="AF54" s="284">
        <f t="shared" si="43"/>
        <v>7.3903028668963449E-4</v>
      </c>
      <c r="AG54" s="282">
        <f t="shared" si="43"/>
        <v>2.9318201442016321E-4</v>
      </c>
      <c r="AH54" s="282">
        <f t="shared" si="43"/>
        <v>0</v>
      </c>
      <c r="AI54" s="282">
        <f t="shared" si="43"/>
        <v>8.0889777192669991E-4</v>
      </c>
      <c r="AJ54" s="282">
        <f t="shared" si="43"/>
        <v>2.9069482264802485E-3</v>
      </c>
      <c r="AK54" s="284">
        <f t="shared" si="42"/>
        <v>1.0525604371663746E-3</v>
      </c>
      <c r="AL54" s="282">
        <f t="shared" si="39"/>
        <v>7.036635587602246E-4</v>
      </c>
      <c r="AM54" s="282">
        <f t="shared" si="30"/>
        <v>1.0841012229272761E-3</v>
      </c>
      <c r="AN54" s="282">
        <f t="shared" si="30"/>
        <v>4.9002606800685933E-4</v>
      </c>
      <c r="AO54" s="282">
        <f t="shared" si="30"/>
        <v>3.4211427318276902E-4</v>
      </c>
      <c r="AP54" s="284">
        <f t="shared" si="30"/>
        <v>6.4816010102439604E-4</v>
      </c>
      <c r="AQ54" s="282">
        <f t="shared" si="30"/>
        <v>7.4151931113627229E-5</v>
      </c>
      <c r="AR54" s="282">
        <f t="shared" si="30"/>
        <v>1.3691169313408795E-3</v>
      </c>
      <c r="AS54" s="282">
        <f t="shared" si="30"/>
        <v>9.6131169325226978E-4</v>
      </c>
      <c r="AT54" s="282">
        <f t="shared" si="30"/>
        <v>1.5188658592112532E-3</v>
      </c>
      <c r="AU54" s="284">
        <f t="shared" si="30"/>
        <v>9.8074412620389822E-4</v>
      </c>
      <c r="AV54" s="282">
        <f t="shared" si="30"/>
        <v>7.7316752741553513E-4</v>
      </c>
      <c r="AW54" s="282">
        <f t="shared" si="30"/>
        <v>4.2660907517963823E-4</v>
      </c>
      <c r="AX54" s="282">
        <f t="shared" si="30"/>
        <v>0</v>
      </c>
    </row>
    <row r="55" spans="2:50" ht="14.1" customHeight="1" x14ac:dyDescent="0.2">
      <c r="B55" s="108" t="s">
        <v>35</v>
      </c>
      <c r="C55" s="109" t="s">
        <v>27</v>
      </c>
      <c r="D55" s="109" t="s">
        <v>27</v>
      </c>
      <c r="E55" s="109" t="s">
        <v>27</v>
      </c>
      <c r="F55" s="109" t="s">
        <v>27</v>
      </c>
      <c r="G55" s="111" t="s">
        <v>27</v>
      </c>
      <c r="H55" s="122">
        <f t="shared" si="36"/>
        <v>3.3217153359344836E-3</v>
      </c>
      <c r="I55" s="122">
        <f t="shared" si="36"/>
        <v>2.143938608857216E-4</v>
      </c>
      <c r="J55" s="122">
        <f t="shared" si="36"/>
        <v>0</v>
      </c>
      <c r="K55" s="122">
        <f t="shared" si="36"/>
        <v>1.146822816336269E-3</v>
      </c>
      <c r="L55" s="124">
        <f t="shared" si="36"/>
        <v>1.0835246348048788E-3</v>
      </c>
      <c r="M55" s="122">
        <f t="shared" si="36"/>
        <v>1.7739862079977312E-3</v>
      </c>
      <c r="N55" s="122">
        <f t="shared" si="40"/>
        <v>0</v>
      </c>
      <c r="O55" s="282">
        <f t="shared" si="37"/>
        <v>1.2249376112696204E-3</v>
      </c>
      <c r="P55" s="282">
        <f t="shared" si="37"/>
        <v>0</v>
      </c>
      <c r="Q55" s="284">
        <f t="shared" si="37"/>
        <v>7.3588411858498766E-4</v>
      </c>
      <c r="R55" s="282">
        <f t="shared" si="37"/>
        <v>1.1898967407820257E-3</v>
      </c>
      <c r="S55" s="282">
        <f t="shared" si="37"/>
        <v>0</v>
      </c>
      <c r="T55" s="282">
        <f t="shared" si="37"/>
        <v>0</v>
      </c>
      <c r="U55" s="282">
        <f t="shared" si="37"/>
        <v>2.7672627092853035E-4</v>
      </c>
      <c r="V55" s="284">
        <f t="shared" si="37"/>
        <v>3.4867038141138748E-4</v>
      </c>
      <c r="W55" s="282">
        <f t="shared" si="37"/>
        <v>0</v>
      </c>
      <c r="X55" s="282">
        <f t="shared" si="37"/>
        <v>5.9695507941132651E-4</v>
      </c>
      <c r="Y55" s="282">
        <f t="shared" si="37"/>
        <v>3.5989118193746893E-4</v>
      </c>
      <c r="Z55" s="282">
        <f t="shared" si="37"/>
        <v>0</v>
      </c>
      <c r="AA55" s="284">
        <f t="shared" si="37"/>
        <v>2.0338006639512244E-4</v>
      </c>
      <c r="AB55" s="282">
        <f t="shared" si="37"/>
        <v>0</v>
      </c>
      <c r="AC55" s="282">
        <f t="shared" si="13"/>
        <v>2.2572283833973191E-5</v>
      </c>
      <c r="AD55" s="282">
        <f t="shared" si="13"/>
        <v>0</v>
      </c>
      <c r="AE55" s="282">
        <f t="shared" ref="AE55:AJ55" si="44">AE27/AE$32</f>
        <v>6.2567290432695693E-4</v>
      </c>
      <c r="AF55" s="284">
        <f t="shared" si="44"/>
        <v>1.8422375858627527E-4</v>
      </c>
      <c r="AG55" s="282">
        <f t="shared" si="44"/>
        <v>0</v>
      </c>
      <c r="AH55" s="282">
        <f t="shared" si="44"/>
        <v>8.5937718624382658E-5</v>
      </c>
      <c r="AI55" s="282">
        <f t="shared" si="44"/>
        <v>4.7781981724365679E-4</v>
      </c>
      <c r="AJ55" s="282">
        <f t="shared" si="44"/>
        <v>4.0191566071539719E-4</v>
      </c>
      <c r="AK55" s="284">
        <f t="shared" si="42"/>
        <v>2.5216747733708118E-4</v>
      </c>
      <c r="AL55" s="282">
        <f t="shared" si="39"/>
        <v>3.5202743111856878E-4</v>
      </c>
      <c r="AM55" s="282">
        <f t="shared" si="30"/>
        <v>0</v>
      </c>
      <c r="AN55" s="282">
        <f t="shared" si="30"/>
        <v>1.5694982147742987E-4</v>
      </c>
      <c r="AO55" s="282">
        <f t="shared" si="30"/>
        <v>8.1596087869450346E-4</v>
      </c>
      <c r="AP55" s="284">
        <f t="shared" si="30"/>
        <v>3.3055708661018624E-4</v>
      </c>
      <c r="AQ55" s="282">
        <f t="shared" si="30"/>
        <v>1.8522274375115929E-4</v>
      </c>
      <c r="AR55" s="282">
        <f t="shared" si="30"/>
        <v>0</v>
      </c>
      <c r="AS55" s="282">
        <f t="shared" si="30"/>
        <v>1.2615474160129511E-3</v>
      </c>
      <c r="AT55" s="282">
        <f t="shared" si="30"/>
        <v>0</v>
      </c>
      <c r="AU55" s="284">
        <f t="shared" si="30"/>
        <v>3.6821635456674265E-4</v>
      </c>
      <c r="AV55" s="282">
        <f t="shared" si="30"/>
        <v>0</v>
      </c>
      <c r="AW55" s="282">
        <f t="shared" si="30"/>
        <v>0</v>
      </c>
      <c r="AX55" s="282">
        <f t="shared" si="30"/>
        <v>1.3106800256941582E-4</v>
      </c>
    </row>
    <row r="56" spans="2:50" ht="14.1" customHeight="1" x14ac:dyDescent="0.2">
      <c r="B56" s="108" t="s">
        <v>36</v>
      </c>
      <c r="C56" s="109" t="s">
        <v>27</v>
      </c>
      <c r="D56" s="109" t="s">
        <v>27</v>
      </c>
      <c r="E56" s="109" t="s">
        <v>27</v>
      </c>
      <c r="F56" s="109" t="s">
        <v>27</v>
      </c>
      <c r="G56" s="111" t="s">
        <v>27</v>
      </c>
      <c r="H56" s="122">
        <f t="shared" si="36"/>
        <v>0</v>
      </c>
      <c r="I56" s="122">
        <f t="shared" si="36"/>
        <v>0</v>
      </c>
      <c r="J56" s="122">
        <f t="shared" si="36"/>
        <v>0</v>
      </c>
      <c r="K56" s="122">
        <f t="shared" si="36"/>
        <v>0</v>
      </c>
      <c r="L56" s="124">
        <f t="shared" si="36"/>
        <v>0</v>
      </c>
      <c r="M56" s="122">
        <f t="shared" si="36"/>
        <v>0</v>
      </c>
      <c r="N56" s="122">
        <f t="shared" si="40"/>
        <v>0</v>
      </c>
      <c r="O56" s="282">
        <f t="shared" si="37"/>
        <v>0</v>
      </c>
      <c r="P56" s="282">
        <f t="shared" si="37"/>
        <v>0</v>
      </c>
      <c r="Q56" s="284">
        <f t="shared" si="37"/>
        <v>0</v>
      </c>
      <c r="R56" s="282">
        <f t="shared" si="37"/>
        <v>0</v>
      </c>
      <c r="S56" s="282">
        <f t="shared" si="37"/>
        <v>7.0526957162566053E-5</v>
      </c>
      <c r="T56" s="282">
        <f t="shared" si="37"/>
        <v>7.6367626402507537E-4</v>
      </c>
      <c r="U56" s="282">
        <f t="shared" si="37"/>
        <v>1.4217166246858048E-3</v>
      </c>
      <c r="V56" s="284">
        <f t="shared" si="37"/>
        <v>5.694088362846755E-4</v>
      </c>
      <c r="W56" s="282">
        <f t="shared" si="37"/>
        <v>5.6321197892582565E-3</v>
      </c>
      <c r="X56" s="282">
        <f t="shared" si="37"/>
        <v>1.2391851288927124E-4</v>
      </c>
      <c r="Y56" s="282">
        <f t="shared" si="37"/>
        <v>1.9713327745788391E-3</v>
      </c>
      <c r="Z56" s="282">
        <f t="shared" si="37"/>
        <v>9.602769308057217E-4</v>
      </c>
      <c r="AA56" s="284">
        <f t="shared" si="37"/>
        <v>2.3269808398999701E-3</v>
      </c>
      <c r="AB56" s="282">
        <f t="shared" si="37"/>
        <v>1.3619765971200262E-3</v>
      </c>
      <c r="AC56" s="282">
        <f t="shared" si="13"/>
        <v>5.911681136117579E-4</v>
      </c>
      <c r="AD56" s="282">
        <f t="shared" si="13"/>
        <v>1.2396117807022416E-3</v>
      </c>
      <c r="AE56" s="282">
        <f t="shared" ref="AE56:AJ56" si="45">AE28/AE$32</f>
        <v>1.8702716338904655E-3</v>
      </c>
      <c r="AF56" s="284">
        <f t="shared" si="45"/>
        <v>1.2924913279552723E-3</v>
      </c>
      <c r="AG56" s="282">
        <f t="shared" si="45"/>
        <v>1.6615488891083262E-4</v>
      </c>
      <c r="AH56" s="282">
        <f t="shared" si="45"/>
        <v>5.0187157429205139E-4</v>
      </c>
      <c r="AI56" s="282">
        <f t="shared" si="45"/>
        <v>0</v>
      </c>
      <c r="AJ56" s="282">
        <f t="shared" si="45"/>
        <v>0</v>
      </c>
      <c r="AK56" s="284">
        <f t="shared" si="42"/>
        <v>1.5876799292865987E-4</v>
      </c>
      <c r="AL56" s="282">
        <f t="shared" si="39"/>
        <v>0</v>
      </c>
      <c r="AM56" s="282">
        <f t="shared" ref="AM56:AQ59" si="46">AM28/AM$32</f>
        <v>0</v>
      </c>
      <c r="AN56" s="282">
        <f t="shared" si="46"/>
        <v>0</v>
      </c>
      <c r="AO56" s="282">
        <f t="shared" si="46"/>
        <v>0</v>
      </c>
      <c r="AP56" s="284">
        <f t="shared" si="46"/>
        <v>0</v>
      </c>
      <c r="AQ56" s="282">
        <f t="shared" si="46"/>
        <v>0</v>
      </c>
      <c r="AR56" s="282">
        <f t="shared" si="30"/>
        <v>2.1529976139398562E-3</v>
      </c>
      <c r="AS56" s="282">
        <f t="shared" si="30"/>
        <v>0</v>
      </c>
      <c r="AT56" s="282">
        <f t="shared" si="30"/>
        <v>3.1603352359883276E-3</v>
      </c>
      <c r="AU56" s="284">
        <f t="shared" si="30"/>
        <v>1.316290696004927E-3</v>
      </c>
      <c r="AV56" s="282">
        <f t="shared" si="30"/>
        <v>2.2465299791138444E-3</v>
      </c>
      <c r="AW56" s="282">
        <f t="shared" si="30"/>
        <v>1.0100925815030096E-3</v>
      </c>
      <c r="AX56" s="282">
        <f t="shared" si="30"/>
        <v>5.0819537314203606E-4</v>
      </c>
    </row>
    <row r="57" spans="2:50" ht="14.1" customHeight="1" x14ac:dyDescent="0.2">
      <c r="B57" s="108" t="s">
        <v>37</v>
      </c>
      <c r="C57" s="109" t="s">
        <v>27</v>
      </c>
      <c r="D57" s="109" t="s">
        <v>27</v>
      </c>
      <c r="E57" s="109" t="s">
        <v>27</v>
      </c>
      <c r="F57" s="109" t="s">
        <v>27</v>
      </c>
      <c r="G57" s="111" t="s">
        <v>27</v>
      </c>
      <c r="H57" s="122">
        <f t="shared" si="36"/>
        <v>1.37055599738343E-3</v>
      </c>
      <c r="I57" s="122">
        <f t="shared" si="36"/>
        <v>1.5115902938242685E-3</v>
      </c>
      <c r="J57" s="122">
        <f t="shared" si="36"/>
        <v>0</v>
      </c>
      <c r="K57" s="122">
        <f t="shared" si="36"/>
        <v>2.3783135967156139E-4</v>
      </c>
      <c r="L57" s="124">
        <f t="shared" si="36"/>
        <v>7.2937293871700262E-4</v>
      </c>
      <c r="M57" s="122">
        <f t="shared" si="36"/>
        <v>3.6163722843503775E-3</v>
      </c>
      <c r="N57" s="122">
        <f t="shared" si="40"/>
        <v>1.3728822300724699E-3</v>
      </c>
      <c r="O57" s="282">
        <f t="shared" si="37"/>
        <v>4.8589353878207868E-4</v>
      </c>
      <c r="P57" s="282">
        <f t="shared" si="37"/>
        <v>2.1557883213512864E-3</v>
      </c>
      <c r="Q57" s="284">
        <f t="shared" si="37"/>
        <v>1.8962971169125928E-3</v>
      </c>
      <c r="R57" s="282">
        <f t="shared" si="37"/>
        <v>4.0502325710350251E-4</v>
      </c>
      <c r="S57" s="282">
        <f t="shared" si="37"/>
        <v>1.4541640652075474E-4</v>
      </c>
      <c r="T57" s="282">
        <f t="shared" si="37"/>
        <v>0</v>
      </c>
      <c r="U57" s="282">
        <f t="shared" si="37"/>
        <v>0</v>
      </c>
      <c r="V57" s="284">
        <f t="shared" si="37"/>
        <v>1.324418420518348E-4</v>
      </c>
      <c r="W57" s="282">
        <f t="shared" si="37"/>
        <v>1.7475985374697359E-4</v>
      </c>
      <c r="X57" s="282">
        <f t="shared" si="37"/>
        <v>0</v>
      </c>
      <c r="Y57" s="282">
        <f t="shared" si="37"/>
        <v>0</v>
      </c>
      <c r="Z57" s="282">
        <f t="shared" si="37"/>
        <v>0</v>
      </c>
      <c r="AA57" s="284">
        <f t="shared" si="37"/>
        <v>4.7073270777716108E-5</v>
      </c>
      <c r="AB57" s="282">
        <f t="shared" si="37"/>
        <v>0</v>
      </c>
      <c r="AC57" s="282">
        <f t="shared" si="13"/>
        <v>0</v>
      </c>
      <c r="AD57" s="282">
        <f t="shared" si="13"/>
        <v>0</v>
      </c>
      <c r="AE57" s="282">
        <f t="shared" ref="AE57:AJ57" si="47">AE29/AE$32</f>
        <v>0</v>
      </c>
      <c r="AF57" s="284">
        <f t="shared" si="47"/>
        <v>0</v>
      </c>
      <c r="AG57" s="282">
        <f t="shared" si="47"/>
        <v>0</v>
      </c>
      <c r="AH57" s="282">
        <f t="shared" si="47"/>
        <v>0</v>
      </c>
      <c r="AI57" s="282">
        <f t="shared" si="47"/>
        <v>1.9752132579047477E-4</v>
      </c>
      <c r="AJ57" s="282">
        <f t="shared" si="47"/>
        <v>1.8298734153818566E-4</v>
      </c>
      <c r="AK57" s="284">
        <f t="shared" si="42"/>
        <v>1.0023325061998195E-4</v>
      </c>
      <c r="AL57" s="282">
        <f t="shared" si="39"/>
        <v>5.1043873442118825E-4</v>
      </c>
      <c r="AM57" s="282">
        <f t="shared" si="46"/>
        <v>7.2409067136250144E-4</v>
      </c>
      <c r="AN57" s="282">
        <f t="shared" si="46"/>
        <v>1.6623150854639414E-3</v>
      </c>
      <c r="AO57" s="282">
        <f t="shared" si="46"/>
        <v>1.7260497835496005E-3</v>
      </c>
      <c r="AP57" s="284">
        <f t="shared" si="46"/>
        <v>1.1730766405054153E-3</v>
      </c>
      <c r="AQ57" s="282">
        <f t="shared" si="46"/>
        <v>1.0184832638965035E-3</v>
      </c>
      <c r="AR57" s="282">
        <f t="shared" si="30"/>
        <v>5.4210205207817178E-4</v>
      </c>
      <c r="AS57" s="282">
        <f t="shared" si="30"/>
        <v>1.184065696056828E-3</v>
      </c>
      <c r="AT57" s="282">
        <f t="shared" si="30"/>
        <v>2.4123212819388942E-4</v>
      </c>
      <c r="AU57" s="284">
        <f t="shared" si="30"/>
        <v>7.5043005274275467E-4</v>
      </c>
      <c r="AV57" s="282">
        <f t="shared" si="30"/>
        <v>8.3367793461843284E-5</v>
      </c>
      <c r="AW57" s="282">
        <f t="shared" si="30"/>
        <v>1.0613328888429969E-3</v>
      </c>
      <c r="AX57" s="282">
        <f t="shared" si="30"/>
        <v>4.0655629851362882E-5</v>
      </c>
    </row>
    <row r="58" spans="2:50" ht="14.1" customHeight="1" x14ac:dyDescent="0.2">
      <c r="B58" s="108" t="s">
        <v>101</v>
      </c>
      <c r="C58" s="109" t="s">
        <v>27</v>
      </c>
      <c r="D58" s="109" t="s">
        <v>27</v>
      </c>
      <c r="E58" s="109" t="s">
        <v>27</v>
      </c>
      <c r="F58" s="109" t="s">
        <v>27</v>
      </c>
      <c r="G58" s="111" t="s">
        <v>27</v>
      </c>
      <c r="H58" s="122">
        <f t="shared" si="36"/>
        <v>4.6021265857617557E-4</v>
      </c>
      <c r="I58" s="122">
        <f t="shared" si="36"/>
        <v>3.2870442527439667E-4</v>
      </c>
      <c r="J58" s="122">
        <f t="shared" si="36"/>
        <v>0</v>
      </c>
      <c r="K58" s="122">
        <f t="shared" si="36"/>
        <v>0</v>
      </c>
      <c r="L58" s="124">
        <f t="shared" si="36"/>
        <v>1.7981268777917962E-4</v>
      </c>
      <c r="M58" s="122">
        <f t="shared" si="36"/>
        <v>0</v>
      </c>
      <c r="N58" s="122">
        <f t="shared" si="40"/>
        <v>5.2442045891896408E-4</v>
      </c>
      <c r="O58" s="282">
        <f t="shared" si="37"/>
        <v>0</v>
      </c>
      <c r="P58" s="282">
        <f t="shared" si="37"/>
        <v>0</v>
      </c>
      <c r="Q58" s="284">
        <f t="shared" si="37"/>
        <v>1.3251719313434296E-4</v>
      </c>
      <c r="R58" s="282">
        <f t="shared" si="37"/>
        <v>2.0251162855175126E-5</v>
      </c>
      <c r="S58" s="282">
        <f t="shared" si="37"/>
        <v>1.6732581176988183E-5</v>
      </c>
      <c r="T58" s="282">
        <f t="shared" si="37"/>
        <v>6.5408665232108182E-4</v>
      </c>
      <c r="U58" s="282">
        <f t="shared" si="37"/>
        <v>2.8800171290057031E-4</v>
      </c>
      <c r="V58" s="284">
        <f t="shared" si="37"/>
        <v>2.52727590868503E-4</v>
      </c>
      <c r="W58" s="282">
        <f t="shared" si="37"/>
        <v>1.191716569342904E-3</v>
      </c>
      <c r="X58" s="282">
        <f t="shared" si="37"/>
        <v>1.0288983933773178E-3</v>
      </c>
      <c r="Y58" s="282">
        <f t="shared" si="37"/>
        <v>3.0384845281799573E-4</v>
      </c>
      <c r="Z58" s="282">
        <f t="shared" si="37"/>
        <v>1.1342173930343688E-3</v>
      </c>
      <c r="AA58" s="284">
        <f t="shared" si="37"/>
        <v>9.1480625320387561E-4</v>
      </c>
      <c r="AB58" s="282">
        <f t="shared" si="37"/>
        <v>3.8378554825989309E-4</v>
      </c>
      <c r="AC58" s="282">
        <f t="shared" si="13"/>
        <v>1.9960670594382495E-4</v>
      </c>
      <c r="AD58" s="282">
        <f t="shared" si="13"/>
        <v>9.029123209144766E-4</v>
      </c>
      <c r="AE58" s="282">
        <f t="shared" ref="AE58:AJ58" si="48">AE30/AE$32</f>
        <v>6.6117637092012355E-5</v>
      </c>
      <c r="AF58" s="284">
        <f t="shared" si="48"/>
        <v>3.8654693344233025E-4</v>
      </c>
      <c r="AG58" s="282">
        <f t="shared" si="48"/>
        <v>5.7990625635379208E-4</v>
      </c>
      <c r="AH58" s="282">
        <f t="shared" si="48"/>
        <v>5.0144331323578375E-5</v>
      </c>
      <c r="AI58" s="282">
        <f t="shared" si="48"/>
        <v>0</v>
      </c>
      <c r="AJ58" s="282">
        <f t="shared" si="48"/>
        <v>0</v>
      </c>
      <c r="AK58" s="284">
        <f t="shared" si="42"/>
        <v>1.4776678249475941E-4</v>
      </c>
      <c r="AL58" s="282">
        <f t="shared" si="39"/>
        <v>3.8683262654909384E-4</v>
      </c>
      <c r="AM58" s="282">
        <f t="shared" si="46"/>
        <v>2.0264277135336766E-4</v>
      </c>
      <c r="AN58" s="282">
        <f t="shared" si="46"/>
        <v>3.500266916454309E-4</v>
      </c>
      <c r="AO58" s="282">
        <f t="shared" si="46"/>
        <v>3.9221695680989726E-5</v>
      </c>
      <c r="AP58" s="284">
        <f t="shared" si="46"/>
        <v>2.459318765850049E-4</v>
      </c>
      <c r="AQ58" s="282">
        <f t="shared" si="46"/>
        <v>9.5569925621706478E-4</v>
      </c>
      <c r="AR58" s="282">
        <f t="shared" si="30"/>
        <v>1.3837093721297325E-3</v>
      </c>
      <c r="AS58" s="282">
        <f t="shared" si="30"/>
        <v>0</v>
      </c>
      <c r="AT58" s="282">
        <f t="shared" si="30"/>
        <v>4.9053946164933292E-4</v>
      </c>
      <c r="AU58" s="284">
        <f t="shared" si="30"/>
        <v>7.0523441896648792E-4</v>
      </c>
      <c r="AV58" s="282">
        <f t="shared" si="30"/>
        <v>4.2461491308579404E-5</v>
      </c>
      <c r="AW58" s="282">
        <f t="shared" si="30"/>
        <v>2.1543939982703449E-4</v>
      </c>
      <c r="AX58" s="282">
        <f t="shared" si="30"/>
        <v>1.7603468595435475E-4</v>
      </c>
    </row>
    <row r="59" spans="2:50" ht="14.1" customHeight="1" thickBot="1" x14ac:dyDescent="0.25">
      <c r="B59" s="108" t="s">
        <v>38</v>
      </c>
      <c r="C59" s="144">
        <f>C31/C$32</f>
        <v>0.22910646240894944</v>
      </c>
      <c r="D59" s="122">
        <f>D31/D$32</f>
        <v>0.14017589069711028</v>
      </c>
      <c r="E59" s="122">
        <f>E31/E$32</f>
        <v>0.12063899802798213</v>
      </c>
      <c r="F59" s="122">
        <f>F31/F$32</f>
        <v>0.10013023193931314</v>
      </c>
      <c r="G59" s="123">
        <f>G31/G$32</f>
        <v>0.15737265328044278</v>
      </c>
      <c r="H59" s="122">
        <f t="shared" si="36"/>
        <v>0.14141931718912071</v>
      </c>
      <c r="I59" s="122">
        <f t="shared" si="36"/>
        <v>0.18160320648625325</v>
      </c>
      <c r="J59" s="122">
        <f t="shared" si="36"/>
        <v>0.20879308810959415</v>
      </c>
      <c r="K59" s="122">
        <f t="shared" si="36"/>
        <v>0.18612329741821362</v>
      </c>
      <c r="L59" s="124">
        <f t="shared" si="36"/>
        <v>0.18142275669237931</v>
      </c>
      <c r="M59" s="122">
        <f t="shared" si="36"/>
        <v>0.18160185925717401</v>
      </c>
      <c r="N59" s="122">
        <f t="shared" si="40"/>
        <v>0.1889441055472964</v>
      </c>
      <c r="O59" s="282">
        <f t="shared" si="37"/>
        <v>0.18117075076382463</v>
      </c>
      <c r="P59" s="282">
        <f t="shared" si="37"/>
        <v>0.18682513731795974</v>
      </c>
      <c r="Q59" s="284">
        <f t="shared" si="37"/>
        <v>0.18620361816663242</v>
      </c>
      <c r="R59" s="282">
        <f t="shared" si="37"/>
        <v>0.1847525122089459</v>
      </c>
      <c r="S59" s="282">
        <f t="shared" si="37"/>
        <v>0.2106915629119798</v>
      </c>
      <c r="T59" s="282">
        <f t="shared" si="37"/>
        <v>0.21376700739980675</v>
      </c>
      <c r="U59" s="282">
        <f t="shared" si="37"/>
        <v>0.2391768921640828</v>
      </c>
      <c r="V59" s="284">
        <f t="shared" si="37"/>
        <v>0.21239309869693196</v>
      </c>
      <c r="W59" s="282">
        <f t="shared" si="37"/>
        <v>0.23690139361662835</v>
      </c>
      <c r="X59" s="282">
        <f t="shared" si="37"/>
        <v>0.16016033437387978</v>
      </c>
      <c r="Y59" s="282">
        <f t="shared" si="37"/>
        <v>0.20418097260768769</v>
      </c>
      <c r="Z59" s="282">
        <f t="shared" si="37"/>
        <v>0.14719087821692708</v>
      </c>
      <c r="AA59" s="284">
        <f t="shared" si="37"/>
        <v>0.18853468039669494</v>
      </c>
      <c r="AB59" s="282">
        <f t="shared" si="37"/>
        <v>0.12992266846317865</v>
      </c>
      <c r="AC59" s="282">
        <f t="shared" si="13"/>
        <v>0.16417179577424632</v>
      </c>
      <c r="AD59" s="282">
        <f t="shared" si="13"/>
        <v>0.14396322732013128</v>
      </c>
      <c r="AE59" s="282">
        <f t="shared" ref="AE59:AJ59" si="49">AE31/AE$32</f>
        <v>0.15830009671087489</v>
      </c>
      <c r="AF59" s="284">
        <f t="shared" si="49"/>
        <v>0.14985381349629848</v>
      </c>
      <c r="AG59" s="282">
        <f t="shared" si="49"/>
        <v>0.19031605798827894</v>
      </c>
      <c r="AH59" s="282">
        <f t="shared" si="49"/>
        <v>0.11503792724000003</v>
      </c>
      <c r="AI59" s="282">
        <f t="shared" si="49"/>
        <v>0.1096603831293981</v>
      </c>
      <c r="AJ59" s="282">
        <f t="shared" si="49"/>
        <v>0.11177696636768336</v>
      </c>
      <c r="AK59" s="284">
        <f t="shared" si="42"/>
        <v>0.13039356828578577</v>
      </c>
      <c r="AL59" s="282">
        <f t="shared" si="39"/>
        <v>0.10845138739923156</v>
      </c>
      <c r="AM59" s="282">
        <f t="shared" si="46"/>
        <v>0.11016087420943088</v>
      </c>
      <c r="AN59" s="282">
        <f t="shared" si="46"/>
        <v>0.12287141111710963</v>
      </c>
      <c r="AO59" s="282">
        <f t="shared" si="46"/>
        <v>0.10565854156110463</v>
      </c>
      <c r="AP59" s="284">
        <f t="shared" si="46"/>
        <v>0.11202538513664591</v>
      </c>
      <c r="AQ59" s="282">
        <f t="shared" si="46"/>
        <v>0.15535821815779449</v>
      </c>
      <c r="AR59" s="282">
        <f t="shared" si="30"/>
        <v>0.14211678700291722</v>
      </c>
      <c r="AS59" s="282">
        <f t="shared" si="30"/>
        <v>0.13194305630406175</v>
      </c>
      <c r="AT59" s="282">
        <f t="shared" si="30"/>
        <v>0.12530708004621932</v>
      </c>
      <c r="AU59" s="284">
        <f t="shared" si="30"/>
        <v>0.13867902368427756</v>
      </c>
      <c r="AV59" s="282">
        <f t="shared" si="30"/>
        <v>0.16349236397164721</v>
      </c>
      <c r="AW59" s="282">
        <f t="shared" si="30"/>
        <v>0.15531869937373155</v>
      </c>
      <c r="AX59" s="282">
        <f t="shared" si="30"/>
        <v>0.14594128056286593</v>
      </c>
    </row>
    <row r="60" spans="2:50" ht="14.1" customHeight="1" thickBot="1" x14ac:dyDescent="0.25">
      <c r="B60" s="70" t="s">
        <v>39</v>
      </c>
      <c r="C60" s="127">
        <f t="shared" ref="C60:H60" si="50">SUM(C36:C59)</f>
        <v>1</v>
      </c>
      <c r="D60" s="127">
        <f t="shared" si="50"/>
        <v>1</v>
      </c>
      <c r="E60" s="127">
        <f t="shared" si="50"/>
        <v>1</v>
      </c>
      <c r="F60" s="127">
        <f t="shared" si="50"/>
        <v>1</v>
      </c>
      <c r="G60" s="127">
        <f t="shared" si="50"/>
        <v>1</v>
      </c>
      <c r="H60" s="127">
        <f t="shared" si="50"/>
        <v>1</v>
      </c>
      <c r="I60" s="127">
        <f t="shared" ref="I60:N60" si="51">SUM(I36:I59)</f>
        <v>1.0000000000000002</v>
      </c>
      <c r="J60" s="127">
        <f t="shared" si="51"/>
        <v>1</v>
      </c>
      <c r="K60" s="127">
        <f t="shared" si="51"/>
        <v>1.0000000000000002</v>
      </c>
      <c r="L60" s="127">
        <f t="shared" si="51"/>
        <v>1</v>
      </c>
      <c r="M60" s="127">
        <f t="shared" si="51"/>
        <v>0.96553301666081959</v>
      </c>
      <c r="N60" s="127">
        <f t="shared" si="51"/>
        <v>1</v>
      </c>
      <c r="O60" s="283">
        <f>SUM(O36:O59)</f>
        <v>0.99999999999999978</v>
      </c>
      <c r="P60" s="283">
        <f>SUM(P36:P59)</f>
        <v>1</v>
      </c>
      <c r="Q60" s="283">
        <f>SUM(Q36:Q59)</f>
        <v>1</v>
      </c>
      <c r="R60" s="283">
        <f>SUM(R36:R59)</f>
        <v>1</v>
      </c>
      <c r="S60" s="283">
        <f t="shared" ref="S60:AB60" si="52">SUM(S36:S59)</f>
        <v>1</v>
      </c>
      <c r="T60" s="283">
        <f t="shared" si="52"/>
        <v>1</v>
      </c>
      <c r="U60" s="283">
        <f t="shared" si="52"/>
        <v>1.0000000000000002</v>
      </c>
      <c r="V60" s="283">
        <f t="shared" si="52"/>
        <v>1.0000000000000002</v>
      </c>
      <c r="W60" s="283">
        <f t="shared" si="52"/>
        <v>0.99999999999999967</v>
      </c>
      <c r="X60" s="283">
        <f t="shared" si="52"/>
        <v>0.99999999999999978</v>
      </c>
      <c r="Y60" s="283">
        <f t="shared" si="52"/>
        <v>1</v>
      </c>
      <c r="Z60" s="283">
        <f t="shared" si="52"/>
        <v>1</v>
      </c>
      <c r="AA60" s="283">
        <f t="shared" si="52"/>
        <v>1</v>
      </c>
      <c r="AB60" s="283">
        <f t="shared" si="52"/>
        <v>1</v>
      </c>
      <c r="AC60" s="283">
        <f t="shared" ref="AC60:AQ60" si="53">SUM(AC36:AC59)</f>
        <v>0.99999999999999989</v>
      </c>
      <c r="AD60" s="283">
        <f t="shared" si="53"/>
        <v>0.99999999999999956</v>
      </c>
      <c r="AE60" s="283">
        <f t="shared" si="53"/>
        <v>1</v>
      </c>
      <c r="AF60" s="283">
        <f t="shared" si="53"/>
        <v>0.99999999999999978</v>
      </c>
      <c r="AG60" s="283">
        <f t="shared" si="53"/>
        <v>1.0000000000000002</v>
      </c>
      <c r="AH60" s="283">
        <f t="shared" si="53"/>
        <v>0.99999999999999989</v>
      </c>
      <c r="AI60" s="283">
        <f t="shared" si="53"/>
        <v>1</v>
      </c>
      <c r="AJ60" s="283">
        <f t="shared" si="53"/>
        <v>1</v>
      </c>
      <c r="AK60" s="283">
        <f t="shared" si="53"/>
        <v>1.0000000000000004</v>
      </c>
      <c r="AL60" s="283">
        <f t="shared" si="53"/>
        <v>0.99999999999999978</v>
      </c>
      <c r="AM60" s="283">
        <f t="shared" si="53"/>
        <v>0.99999999999999989</v>
      </c>
      <c r="AN60" s="283">
        <f t="shared" si="53"/>
        <v>1.0000000000000009</v>
      </c>
      <c r="AO60" s="283">
        <f t="shared" si="53"/>
        <v>1.0000000000000011</v>
      </c>
      <c r="AP60" s="283">
        <f t="shared" si="53"/>
        <v>0.99999999999999989</v>
      </c>
      <c r="AQ60" s="283">
        <f t="shared" si="53"/>
        <v>0.99999999999999911</v>
      </c>
      <c r="AR60" s="283">
        <f t="shared" ref="AR60:AT60" si="54">SUM(AR36:AR59)</f>
        <v>0.999999999999999</v>
      </c>
      <c r="AS60" s="283">
        <f t="shared" si="54"/>
        <v>0.99999999999999944</v>
      </c>
      <c r="AT60" s="283">
        <f t="shared" si="54"/>
        <v>1.0000000000000016</v>
      </c>
      <c r="AU60" s="283">
        <f>SUM(AU36:AU59)</f>
        <v>1.0000000000000002</v>
      </c>
      <c r="AV60" s="283">
        <f t="shared" ref="AV60:AX60" si="55">SUM(AV36:AV59)</f>
        <v>0.99999999999999967</v>
      </c>
      <c r="AW60" s="283">
        <f t="shared" si="55"/>
        <v>1</v>
      </c>
      <c r="AX60" s="283">
        <f t="shared" si="55"/>
        <v>0.99999999999999978</v>
      </c>
    </row>
    <row r="61" spans="2:50" ht="15.95" customHeight="1" x14ac:dyDescent="0.2">
      <c r="B61" s="227" t="s">
        <v>41</v>
      </c>
      <c r="S61" s="50"/>
      <c r="T61" s="50"/>
      <c r="V61" s="92"/>
      <c r="X61" s="92"/>
    </row>
    <row r="62" spans="2:50" s="2" customFormat="1" ht="15.95" customHeight="1" x14ac:dyDescent="0.2">
      <c r="B62" s="91" t="s">
        <v>42</v>
      </c>
      <c r="D62" s="228"/>
      <c r="H62" s="228"/>
      <c r="V62" s="50"/>
      <c r="W62" s="50"/>
      <c r="X62" s="50"/>
      <c r="Y62" s="50"/>
      <c r="Z62" s="50"/>
      <c r="AA62" s="50"/>
      <c r="AB62" s="50"/>
      <c r="AC62" s="50"/>
    </row>
    <row r="63" spans="2:50" ht="15.95" customHeight="1" x14ac:dyDescent="0.2">
      <c r="B63" s="91" t="s">
        <v>43</v>
      </c>
      <c r="U63" s="2"/>
      <c r="V63" s="2"/>
      <c r="W63" s="2"/>
      <c r="Z63" s="2"/>
      <c r="AA63" s="2"/>
      <c r="AB63" s="2"/>
      <c r="AC63" s="2"/>
    </row>
    <row r="64" spans="2:50" ht="15.95" customHeight="1" x14ac:dyDescent="0.2">
      <c r="D64" s="50"/>
      <c r="H64" s="50"/>
    </row>
    <row r="65" spans="4:8" ht="15.95" customHeight="1" x14ac:dyDescent="0.2">
      <c r="D65" s="50"/>
      <c r="H65" s="50"/>
    </row>
    <row r="66" spans="4:8" ht="15.95" customHeight="1" x14ac:dyDescent="0.2">
      <c r="D66" s="50"/>
      <c r="H66" s="50"/>
    </row>
  </sheetData>
  <sheetProtection algorithmName="SHA-512" hashValue="5HiSaBtSTQQQ9B0o95KrZJIiFp8QhZa5t0/QKycoIs+3QrsTosnjyYds1VPiu7kRe5zPsx0DdnM/dOZUwjh/yA==" saltValue="ooIAzpNfqyWBhyEro9HRuw==" spinCount="100000" sheet="1" objects="1" scenarios="1"/>
  <phoneticPr fontId="51" type="noConversion"/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Z66"/>
  <sheetViews>
    <sheetView topLeftCell="AK1" workbookViewId="0">
      <selection activeCell="B120" sqref="B120:F120"/>
    </sheetView>
  </sheetViews>
  <sheetFormatPr defaultColWidth="9.140625" defaultRowHeight="15.95" customHeight="1" x14ac:dyDescent="0.2"/>
  <cols>
    <col min="1" max="1" width="4.7109375" style="50" customWidth="1"/>
    <col min="2" max="2" width="30.85546875" style="50" customWidth="1"/>
    <col min="3" max="3" width="14.28515625" style="50" customWidth="1"/>
    <col min="4" max="4" width="16" style="54" customWidth="1"/>
    <col min="5" max="7" width="16" style="50" customWidth="1"/>
    <col min="8" max="8" width="13.140625" style="54" hidden="1" customWidth="1"/>
    <col min="9" max="11" width="13.140625" style="50" hidden="1" customWidth="1"/>
    <col min="12" max="12" width="16" style="50" customWidth="1"/>
    <col min="13" max="14" width="13.140625" style="50" hidden="1" customWidth="1"/>
    <col min="15" max="16" width="13" style="50" hidden="1" customWidth="1"/>
    <col min="17" max="17" width="16" style="50" customWidth="1"/>
    <col min="18" max="19" width="13.140625" style="50" hidden="1" customWidth="1"/>
    <col min="20" max="21" width="13" style="50" hidden="1" customWidth="1"/>
    <col min="22" max="22" width="16" style="50" customWidth="1"/>
    <col min="23" max="24" width="13.140625" style="50" hidden="1" customWidth="1"/>
    <col min="25" max="26" width="13" style="50" hidden="1" customWidth="1"/>
    <col min="27" max="27" width="16" style="50" customWidth="1"/>
    <col min="28" max="31" width="13.140625" style="50" hidden="1" customWidth="1"/>
    <col min="32" max="32" width="16" style="50" customWidth="1"/>
    <col min="33" max="36" width="13.140625" style="50" customWidth="1"/>
    <col min="37" max="37" width="16" style="50" customWidth="1"/>
    <col min="38" max="39" width="13.140625" style="50" bestFit="1" customWidth="1"/>
    <col min="40" max="41" width="13.140625" style="50" customWidth="1"/>
    <col min="42" max="42" width="16" style="50" customWidth="1"/>
    <col min="43" max="50" width="13.140625" style="50" customWidth="1"/>
    <col min="51" max="51" width="17.5703125" style="50" bestFit="1" customWidth="1"/>
    <col min="52" max="52" width="17.5703125" style="50" customWidth="1"/>
    <col min="53" max="16384" width="9.140625" style="50"/>
  </cols>
  <sheetData>
    <row r="1" spans="2:52" ht="16.5" customHeight="1" x14ac:dyDescent="0.2">
      <c r="S1" s="92"/>
      <c r="X1" s="92"/>
    </row>
    <row r="2" spans="2:52" ht="17.25" customHeight="1" x14ac:dyDescent="0.2">
      <c r="B2" s="15" t="s">
        <v>4</v>
      </c>
    </row>
    <row r="3" spans="2:52" ht="21.75" customHeight="1" x14ac:dyDescent="0.2">
      <c r="B3" s="16" t="s">
        <v>5</v>
      </c>
      <c r="C3" s="16"/>
    </row>
    <row r="4" spans="2:52" ht="22.5" customHeight="1" x14ac:dyDescent="0.2"/>
    <row r="5" spans="2:52" ht="22.5" customHeight="1" thickBot="1" x14ac:dyDescent="0.25">
      <c r="S5" s="92"/>
      <c r="X5" s="92"/>
    </row>
    <row r="6" spans="2:52" ht="15.95" customHeight="1" thickBot="1" x14ac:dyDescent="0.25">
      <c r="B6" s="94" t="s">
        <v>6</v>
      </c>
      <c r="C6" s="58"/>
      <c r="D6" s="58"/>
      <c r="E6" s="59"/>
      <c r="F6" s="59"/>
      <c r="G6" s="59"/>
      <c r="H6" s="60"/>
      <c r="I6" s="60"/>
      <c r="J6" s="60"/>
      <c r="K6" s="60"/>
      <c r="L6" s="59"/>
      <c r="M6" s="59"/>
      <c r="N6" s="59"/>
      <c r="O6" s="60"/>
      <c r="P6" s="237"/>
      <c r="Q6" s="237"/>
      <c r="R6" s="237"/>
      <c r="S6" s="237"/>
      <c r="T6" s="237"/>
      <c r="U6" s="237"/>
      <c r="V6" s="237"/>
      <c r="W6" s="237"/>
      <c r="X6" s="237"/>
      <c r="Y6" s="237"/>
      <c r="Z6" s="237"/>
      <c r="AA6" s="237"/>
      <c r="AB6" s="237"/>
      <c r="AC6" s="237"/>
      <c r="AD6" s="237"/>
      <c r="AE6" s="237"/>
      <c r="AF6" s="237"/>
      <c r="AG6" s="237"/>
      <c r="AH6" s="237"/>
      <c r="AI6" s="237"/>
      <c r="AJ6" s="237"/>
      <c r="AK6" s="237"/>
      <c r="AL6" s="378"/>
      <c r="AM6" s="378"/>
      <c r="AN6" s="378"/>
      <c r="AO6" s="237"/>
      <c r="AP6" s="237"/>
      <c r="AQ6" s="237"/>
      <c r="AR6" s="599"/>
      <c r="AS6" s="599"/>
      <c r="AT6" s="599"/>
      <c r="AU6" s="599"/>
      <c r="AV6" s="599"/>
      <c r="AW6" s="599"/>
      <c r="AX6" s="599"/>
    </row>
    <row r="7" spans="2:52" ht="17.25" customHeight="1" thickBot="1" x14ac:dyDescent="0.25">
      <c r="B7" s="94" t="s">
        <v>7</v>
      </c>
      <c r="C7" s="65" t="s">
        <v>8</v>
      </c>
      <c r="D7" s="59" t="s">
        <v>9</v>
      </c>
      <c r="E7" s="61" t="s">
        <v>10</v>
      </c>
      <c r="F7" s="62" t="s">
        <v>11</v>
      </c>
      <c r="G7" s="61" t="s">
        <v>12</v>
      </c>
      <c r="H7" s="63" t="s">
        <v>13</v>
      </c>
      <c r="I7" s="63" t="s">
        <v>14</v>
      </c>
      <c r="J7" s="63" t="s">
        <v>99</v>
      </c>
      <c r="K7" s="63" t="s">
        <v>102</v>
      </c>
      <c r="L7" s="63" t="s">
        <v>103</v>
      </c>
      <c r="M7" s="63" t="s">
        <v>105</v>
      </c>
      <c r="N7" s="241" t="s">
        <v>108</v>
      </c>
      <c r="O7" s="63" t="s">
        <v>109</v>
      </c>
      <c r="P7" s="63" t="s">
        <v>110</v>
      </c>
      <c r="Q7" s="63" t="s">
        <v>111</v>
      </c>
      <c r="R7" s="63" t="s">
        <v>112</v>
      </c>
      <c r="S7" s="63" t="s">
        <v>119</v>
      </c>
      <c r="T7" s="63" t="s">
        <v>118</v>
      </c>
      <c r="U7" s="63" t="s">
        <v>127</v>
      </c>
      <c r="V7" s="63" t="s">
        <v>131</v>
      </c>
      <c r="W7" s="63" t="s">
        <v>132</v>
      </c>
      <c r="X7" s="63" t="s">
        <v>133</v>
      </c>
      <c r="Y7" s="63" t="s">
        <v>134</v>
      </c>
      <c r="Z7" s="63" t="s">
        <v>128</v>
      </c>
      <c r="AA7" s="63" t="s">
        <v>135</v>
      </c>
      <c r="AB7" s="63" t="s">
        <v>136</v>
      </c>
      <c r="AC7" s="63" t="s">
        <v>140</v>
      </c>
      <c r="AD7" s="63" t="s">
        <v>141</v>
      </c>
      <c r="AE7" s="63" t="s">
        <v>143</v>
      </c>
      <c r="AF7" s="63" t="s">
        <v>144</v>
      </c>
      <c r="AG7" s="367" t="s">
        <v>147</v>
      </c>
      <c r="AH7" s="367" t="s">
        <v>149</v>
      </c>
      <c r="AI7" s="367" t="s">
        <v>151</v>
      </c>
      <c r="AJ7" s="367" t="s">
        <v>157</v>
      </c>
      <c r="AK7" s="63" t="s">
        <v>158</v>
      </c>
      <c r="AL7" s="379" t="s">
        <v>161</v>
      </c>
      <c r="AM7" s="379" t="s">
        <v>165</v>
      </c>
      <c r="AN7" s="379" t="s">
        <v>167</v>
      </c>
      <c r="AO7" s="367" t="s">
        <v>169</v>
      </c>
      <c r="AP7" s="63" t="s">
        <v>170</v>
      </c>
      <c r="AQ7" s="367" t="s">
        <v>178</v>
      </c>
      <c r="AR7" s="367" t="s">
        <v>257</v>
      </c>
      <c r="AS7" s="367" t="s">
        <v>258</v>
      </c>
      <c r="AT7" s="367" t="s">
        <v>259</v>
      </c>
      <c r="AU7" s="367" t="s">
        <v>260</v>
      </c>
      <c r="AV7" s="367" t="s">
        <v>261</v>
      </c>
      <c r="AW7" s="367" t="s">
        <v>262</v>
      </c>
      <c r="AX7" s="367" t="s">
        <v>263</v>
      </c>
      <c r="AY7" s="63" t="s">
        <v>264</v>
      </c>
      <c r="AZ7" s="63" t="s">
        <v>264</v>
      </c>
    </row>
    <row r="8" spans="2:52" s="51" customFormat="1" ht="14.1" customHeight="1" x14ac:dyDescent="0.15">
      <c r="B8" s="95" t="s">
        <v>15</v>
      </c>
      <c r="C8" s="96">
        <v>115540098.47</v>
      </c>
      <c r="D8" s="97">
        <v>111335609</v>
      </c>
      <c r="E8" s="98">
        <v>110433333.49000001</v>
      </c>
      <c r="F8" s="98">
        <v>101580069</v>
      </c>
      <c r="G8" s="99">
        <v>118936072.84999999</v>
      </c>
      <c r="H8" s="100">
        <v>29724607</v>
      </c>
      <c r="I8" s="100">
        <v>31176252.350000001</v>
      </c>
      <c r="J8" s="100">
        <v>32443670.579999998</v>
      </c>
      <c r="K8" s="100">
        <v>34553097.299999997</v>
      </c>
      <c r="L8" s="101">
        <f>SUM(H8:K8)</f>
        <v>127897627.23</v>
      </c>
      <c r="M8" s="100">
        <v>31446526.330000002</v>
      </c>
      <c r="N8" s="242">
        <v>33660568.879999995</v>
      </c>
      <c r="O8" s="242">
        <v>34246874.68</v>
      </c>
      <c r="P8" s="242">
        <v>33891533.049999997</v>
      </c>
      <c r="Q8" s="287">
        <f>SUM(M8:P8)</f>
        <v>133245502.93999998</v>
      </c>
      <c r="R8" s="242">
        <v>35060263.009999998</v>
      </c>
      <c r="S8" s="242">
        <v>36574287.850000001</v>
      </c>
      <c r="T8" s="242">
        <v>36896831.5</v>
      </c>
      <c r="U8" s="242">
        <v>42358664.359047621</v>
      </c>
      <c r="V8" s="287">
        <f>SUM(R8:U8)</f>
        <v>150890046.71904761</v>
      </c>
      <c r="W8" s="242">
        <v>35907618.359999999</v>
      </c>
      <c r="X8" s="242">
        <v>23958659.640000001</v>
      </c>
      <c r="Y8" s="242">
        <v>54105484.710000001</v>
      </c>
      <c r="Z8" s="242">
        <v>44128444.670000002</v>
      </c>
      <c r="AA8" s="287">
        <f>SUM(W8:Z8)</f>
        <v>158100207.38</v>
      </c>
      <c r="AB8" s="242">
        <v>39935572.980000004</v>
      </c>
      <c r="AC8" s="242">
        <v>40277066.120000005</v>
      </c>
      <c r="AD8" s="242">
        <v>39076481.009999998</v>
      </c>
      <c r="AE8" s="242">
        <v>45495936.469999999</v>
      </c>
      <c r="AF8" s="287">
        <f>SUM(AB8:AE8)</f>
        <v>164785056.58000001</v>
      </c>
      <c r="AG8" s="368">
        <v>41171086.780000001</v>
      </c>
      <c r="AH8" s="368">
        <v>45551718.009999998</v>
      </c>
      <c r="AI8" s="368">
        <v>32988537.30829253</v>
      </c>
      <c r="AJ8" s="368">
        <v>50169943.747558802</v>
      </c>
      <c r="AK8" s="287">
        <f>SUM(AG8:AJ8)</f>
        <v>169881285.84585133</v>
      </c>
      <c r="AL8" s="380">
        <v>44180881.775608629</v>
      </c>
      <c r="AM8" s="380">
        <v>46515371.937804289</v>
      </c>
      <c r="AN8" s="380">
        <v>45607079.783169195</v>
      </c>
      <c r="AO8" s="368">
        <v>51036312.909754008</v>
      </c>
      <c r="AP8" s="287">
        <v>187339646.4063361</v>
      </c>
      <c r="AQ8" s="368">
        <v>48235431.474876642</v>
      </c>
      <c r="AR8" s="368">
        <v>49146786.272192724</v>
      </c>
      <c r="AS8" s="368">
        <v>46933758.015609145</v>
      </c>
      <c r="AT8" s="368">
        <v>53115922.273333333</v>
      </c>
      <c r="AU8" s="368">
        <v>197431898.03601184</v>
      </c>
      <c r="AV8" s="368">
        <v>47705558.078377478</v>
      </c>
      <c r="AW8" s="368">
        <v>51732647.460000001</v>
      </c>
      <c r="AX8" s="368">
        <v>49027405.527619049</v>
      </c>
      <c r="AY8" s="311">
        <f t="shared" ref="AY8:AY31" si="0">AX8-AW8</f>
        <v>-2705241.9323809519</v>
      </c>
      <c r="AZ8" s="375">
        <f t="shared" ref="AZ8:AZ32" si="1">AY8/AW8</f>
        <v>-5.2292740951884617E-2</v>
      </c>
    </row>
    <row r="9" spans="2:52" s="51" customFormat="1" ht="14.1" customHeight="1" x14ac:dyDescent="0.15">
      <c r="B9" s="102" t="s">
        <v>16</v>
      </c>
      <c r="C9" s="103">
        <v>11732907.190000001</v>
      </c>
      <c r="D9" s="104">
        <v>11274557</v>
      </c>
      <c r="E9" s="105">
        <v>12503597.74</v>
      </c>
      <c r="F9" s="105">
        <v>12766569</v>
      </c>
      <c r="G9" s="106">
        <v>14164776.24</v>
      </c>
      <c r="H9" s="107">
        <v>3777657</v>
      </c>
      <c r="I9" s="107">
        <v>3855303.05</v>
      </c>
      <c r="J9" s="107">
        <v>3862458.59</v>
      </c>
      <c r="K9" s="107">
        <v>4051214.24</v>
      </c>
      <c r="L9" s="101">
        <f t="shared" ref="L9:L31" si="2">SUM(H9:K9)</f>
        <v>15546632.880000001</v>
      </c>
      <c r="M9" s="100">
        <v>3990083.33</v>
      </c>
      <c r="N9" s="242">
        <v>4267000.0999999996</v>
      </c>
      <c r="O9" s="242">
        <v>4288322.42</v>
      </c>
      <c r="P9" s="242">
        <v>4478444.18</v>
      </c>
      <c r="Q9" s="287">
        <f t="shared" ref="Q9:Q31" si="3">SUM(M9:P9)</f>
        <v>17023850.030000001</v>
      </c>
      <c r="R9" s="242">
        <v>4339142.2199999988</v>
      </c>
      <c r="S9" s="242">
        <v>4444659.6899999995</v>
      </c>
      <c r="T9" s="242">
        <v>4545866.3599999994</v>
      </c>
      <c r="U9" s="242">
        <v>4914965.6999999993</v>
      </c>
      <c r="V9" s="287">
        <f>SUM(R9:U9)</f>
        <v>18244633.969999999</v>
      </c>
      <c r="W9" s="242">
        <v>4311606.12</v>
      </c>
      <c r="X9" s="242">
        <v>2453283.6400000011</v>
      </c>
      <c r="Y9" s="242">
        <v>5754976.0499999998</v>
      </c>
      <c r="Z9" s="242">
        <v>5301720.4800000004</v>
      </c>
      <c r="AA9" s="287">
        <f>SUM(W9:Z9)</f>
        <v>17821586.290000003</v>
      </c>
      <c r="AB9" s="242">
        <v>4062155.9699999997</v>
      </c>
      <c r="AC9" s="242">
        <v>5276868.3999999994</v>
      </c>
      <c r="AD9" s="242">
        <v>5209931.6400000006</v>
      </c>
      <c r="AE9" s="242">
        <v>5459451.79</v>
      </c>
      <c r="AF9" s="287">
        <f>SUM(AB9:AE9)</f>
        <v>20008407.800000001</v>
      </c>
      <c r="AG9" s="368">
        <v>4857956.9300000006</v>
      </c>
      <c r="AH9" s="368">
        <v>5519682.7199999997</v>
      </c>
      <c r="AI9" s="368">
        <v>5076330.3536585299</v>
      </c>
      <c r="AJ9" s="368">
        <v>5639942.5763414418</v>
      </c>
      <c r="AK9" s="287">
        <f>SUM(AG9:AJ9)</f>
        <v>21093912.579999972</v>
      </c>
      <c r="AL9" s="380">
        <v>5350019.3351219222</v>
      </c>
      <c r="AM9" s="380">
        <v>5397845.8178048674</v>
      </c>
      <c r="AN9" s="380">
        <v>5239346.0678048767</v>
      </c>
      <c r="AO9" s="368">
        <v>5545879.7260975586</v>
      </c>
      <c r="AP9" s="287">
        <v>21533090.946829226</v>
      </c>
      <c r="AQ9" s="368">
        <v>5343433.2010336798</v>
      </c>
      <c r="AR9" s="368">
        <v>5484212.5633565569</v>
      </c>
      <c r="AS9" s="368">
        <v>5397356.5716143828</v>
      </c>
      <c r="AT9" s="368">
        <v>5660470.543333333</v>
      </c>
      <c r="AU9" s="368">
        <v>21885472.879337952</v>
      </c>
      <c r="AV9" s="368">
        <v>5166964.8861050103</v>
      </c>
      <c r="AW9" s="368">
        <v>5828921.2071428569</v>
      </c>
      <c r="AX9" s="368">
        <v>5621685.3399999999</v>
      </c>
      <c r="AY9" s="311">
        <f t="shared" si="0"/>
        <v>-207235.86714285705</v>
      </c>
      <c r="AZ9" s="375">
        <f t="shared" si="1"/>
        <v>-3.555303970980201E-2</v>
      </c>
    </row>
    <row r="10" spans="2:52" s="51" customFormat="1" ht="14.1" customHeight="1" x14ac:dyDescent="0.15">
      <c r="B10" s="102" t="s">
        <v>17</v>
      </c>
      <c r="C10" s="103">
        <v>21213752.899999999</v>
      </c>
      <c r="D10" s="104">
        <v>21059125</v>
      </c>
      <c r="E10" s="105">
        <v>23703964.190000001</v>
      </c>
      <c r="F10" s="105">
        <v>24411490</v>
      </c>
      <c r="G10" s="106">
        <v>29699446.699999996</v>
      </c>
      <c r="H10" s="107">
        <v>7845029</v>
      </c>
      <c r="I10" s="107">
        <v>8211099.7300000004</v>
      </c>
      <c r="J10" s="107">
        <v>8219509.75</v>
      </c>
      <c r="K10" s="107">
        <v>8831205.3100000005</v>
      </c>
      <c r="L10" s="101">
        <f>SUM(H10:K10)</f>
        <v>33106843.789999999</v>
      </c>
      <c r="M10" s="100">
        <v>9464743.2400000002</v>
      </c>
      <c r="N10" s="242">
        <v>9721260.0399999991</v>
      </c>
      <c r="O10" s="242">
        <v>9465770.7400000002</v>
      </c>
      <c r="P10" s="242">
        <v>10586924.49</v>
      </c>
      <c r="Q10" s="287">
        <f>SUM(M10:P10)</f>
        <v>39238698.510000005</v>
      </c>
      <c r="R10" s="242">
        <v>10780722.98</v>
      </c>
      <c r="S10" s="242">
        <v>11194164.189999999</v>
      </c>
      <c r="T10" s="242">
        <v>11176623.210000001</v>
      </c>
      <c r="U10" s="242">
        <v>12140438.506190475</v>
      </c>
      <c r="V10" s="287">
        <f>SUM(R10:U10)</f>
        <v>45291948.886190474</v>
      </c>
      <c r="W10" s="242">
        <v>11689027.16</v>
      </c>
      <c r="X10" s="242">
        <v>5949308.6099999994</v>
      </c>
      <c r="Y10" s="242">
        <v>12876013.109999999</v>
      </c>
      <c r="Z10" s="242">
        <v>11731487.970000001</v>
      </c>
      <c r="AA10" s="287">
        <f>SUM(W10:Z10)</f>
        <v>42245836.850000001</v>
      </c>
      <c r="AB10" s="242">
        <v>10222630.85</v>
      </c>
      <c r="AC10" s="242">
        <v>11622430.469999999</v>
      </c>
      <c r="AD10" s="242">
        <v>11446782.210000001</v>
      </c>
      <c r="AE10" s="242">
        <v>12101997.25</v>
      </c>
      <c r="AF10" s="287">
        <f>SUM(AB10:AE10)</f>
        <v>45393840.780000001</v>
      </c>
      <c r="AG10" s="368">
        <v>11745989.130000001</v>
      </c>
      <c r="AH10" s="368">
        <v>12466225.150000002</v>
      </c>
      <c r="AI10" s="368">
        <v>12696598.505609769</v>
      </c>
      <c r="AJ10" s="368">
        <v>13115506.423414644</v>
      </c>
      <c r="AK10" s="287">
        <f>SUM(AG10:AJ10)</f>
        <v>50024319.209024414</v>
      </c>
      <c r="AL10" s="380">
        <v>13150020.759756086</v>
      </c>
      <c r="AM10" s="380">
        <v>12914679.968048783</v>
      </c>
      <c r="AN10" s="380">
        <v>12234584.302439028</v>
      </c>
      <c r="AO10" s="368">
        <v>12432786.677560978</v>
      </c>
      <c r="AP10" s="287">
        <v>50732071.707804874</v>
      </c>
      <c r="AQ10" s="368">
        <v>11854998.460127762</v>
      </c>
      <c r="AR10" s="368">
        <v>11845516.851161443</v>
      </c>
      <c r="AS10" s="368">
        <v>11169651.970882701</v>
      </c>
      <c r="AT10" s="368">
        <v>11941541.981904762</v>
      </c>
      <c r="AU10" s="368">
        <v>46811709.264076665</v>
      </c>
      <c r="AV10" s="368">
        <v>10062572.737772113</v>
      </c>
      <c r="AW10" s="368">
        <v>12055584.959047619</v>
      </c>
      <c r="AX10" s="368">
        <v>11862659.391904762</v>
      </c>
      <c r="AY10" s="311">
        <f t="shared" si="0"/>
        <v>-192925.56714285724</v>
      </c>
      <c r="AZ10" s="375">
        <f t="shared" si="1"/>
        <v>-1.6003003404498273E-2</v>
      </c>
    </row>
    <row r="11" spans="2:52" s="51" customFormat="1" ht="14.1" customHeight="1" x14ac:dyDescent="0.15">
      <c r="B11" s="102" t="s">
        <v>18</v>
      </c>
      <c r="C11" s="103">
        <v>2912093.7199999997</v>
      </c>
      <c r="D11" s="104">
        <v>3059811</v>
      </c>
      <c r="E11" s="105">
        <v>3411920.44</v>
      </c>
      <c r="F11" s="105">
        <v>2950035</v>
      </c>
      <c r="G11" s="106">
        <v>3948921.82</v>
      </c>
      <c r="H11" s="107">
        <v>1135092</v>
      </c>
      <c r="I11" s="107">
        <v>1249314.3700000001</v>
      </c>
      <c r="J11" s="107">
        <v>1192289.81</v>
      </c>
      <c r="K11" s="107">
        <v>1189061.69</v>
      </c>
      <c r="L11" s="101">
        <f t="shared" si="2"/>
        <v>4765757.87</v>
      </c>
      <c r="M11" s="100">
        <v>1276520.1499999999</v>
      </c>
      <c r="N11" s="242">
        <v>1307773.0300000003</v>
      </c>
      <c r="O11" s="242">
        <v>1181727.3500000001</v>
      </c>
      <c r="P11" s="242">
        <v>1307489.67</v>
      </c>
      <c r="Q11" s="287">
        <f t="shared" si="3"/>
        <v>5073510.2</v>
      </c>
      <c r="R11" s="242">
        <v>1259463.26</v>
      </c>
      <c r="S11" s="242">
        <v>1322303.72</v>
      </c>
      <c r="T11" s="242">
        <v>1332610.67</v>
      </c>
      <c r="U11" s="242">
        <v>1425061.3719047618</v>
      </c>
      <c r="V11" s="287">
        <f t="shared" ref="V11:V31" si="4">SUM(R11:U11)</f>
        <v>5339439.0219047619</v>
      </c>
      <c r="W11" s="242">
        <v>1198150.92</v>
      </c>
      <c r="X11" s="242">
        <v>569853.53</v>
      </c>
      <c r="Y11" s="242">
        <v>1501817.71</v>
      </c>
      <c r="Z11" s="242">
        <v>1426159.3800000001</v>
      </c>
      <c r="AA11" s="287">
        <f t="shared" ref="AA11:AA31" si="5">SUM(W11:Z11)</f>
        <v>4695981.54</v>
      </c>
      <c r="AB11" s="242">
        <v>1281766.3500000001</v>
      </c>
      <c r="AC11" s="242">
        <v>1332396.69</v>
      </c>
      <c r="AD11" s="242">
        <v>1385989.04</v>
      </c>
      <c r="AE11" s="242">
        <v>1438534.0499999998</v>
      </c>
      <c r="AF11" s="287">
        <f t="shared" ref="AF11:AF31" si="6">SUM(AB11:AE11)</f>
        <v>5438686.1299999999</v>
      </c>
      <c r="AG11" s="368">
        <v>1462971.08</v>
      </c>
      <c r="AH11" s="368">
        <v>1561722.6500000004</v>
      </c>
      <c r="AI11" s="368">
        <v>1490111.7792682927</v>
      </c>
      <c r="AJ11" s="368">
        <v>1643727.6948780487</v>
      </c>
      <c r="AK11" s="287">
        <f t="shared" ref="AK11:AK31" si="7">SUM(AG11:AJ11)</f>
        <v>6158533.2041463424</v>
      </c>
      <c r="AL11" s="380">
        <v>1576989.2675609756</v>
      </c>
      <c r="AM11" s="380">
        <v>1625715.5704878047</v>
      </c>
      <c r="AN11" s="380">
        <v>1545498.7263414634</v>
      </c>
      <c r="AO11" s="368">
        <v>1709015.2875609756</v>
      </c>
      <c r="AP11" s="287">
        <v>6457218.8519512191</v>
      </c>
      <c r="AQ11" s="368">
        <v>1695314.69</v>
      </c>
      <c r="AR11" s="368">
        <v>1966617.9188501742</v>
      </c>
      <c r="AS11" s="368">
        <v>1858049.137049942</v>
      </c>
      <c r="AT11" s="368">
        <v>2003347.5128571428</v>
      </c>
      <c r="AU11" s="368">
        <v>7523329.2587572588</v>
      </c>
      <c r="AV11" s="368">
        <v>1752619.5548014953</v>
      </c>
      <c r="AW11" s="368">
        <v>2077816.2414285713</v>
      </c>
      <c r="AX11" s="368">
        <v>2202160.7057142858</v>
      </c>
      <c r="AY11" s="311">
        <f t="shared" si="0"/>
        <v>124344.46428571455</v>
      </c>
      <c r="AZ11" s="375">
        <f t="shared" si="1"/>
        <v>5.9843821511484284E-2</v>
      </c>
    </row>
    <row r="12" spans="2:52" s="51" customFormat="1" ht="14.1" customHeight="1" x14ac:dyDescent="0.15">
      <c r="B12" s="108" t="s">
        <v>19</v>
      </c>
      <c r="C12" s="103">
        <v>2974567.97</v>
      </c>
      <c r="D12" s="104">
        <v>2963679</v>
      </c>
      <c r="E12" s="105">
        <v>2721282.61</v>
      </c>
      <c r="F12" s="105">
        <v>3488355</v>
      </c>
      <c r="G12" s="106">
        <v>3668711.15</v>
      </c>
      <c r="H12" s="107">
        <v>919834</v>
      </c>
      <c r="I12" s="107">
        <v>958104.52</v>
      </c>
      <c r="J12" s="107">
        <v>971692.71</v>
      </c>
      <c r="K12" s="107">
        <v>1007121.9</v>
      </c>
      <c r="L12" s="101">
        <f t="shared" si="2"/>
        <v>3856753.13</v>
      </c>
      <c r="M12" s="100">
        <v>1028677.6199999999</v>
      </c>
      <c r="N12" s="242">
        <v>1106916.1000000001</v>
      </c>
      <c r="O12" s="242">
        <v>1079440.3600000001</v>
      </c>
      <c r="P12" s="242">
        <v>1172180.78</v>
      </c>
      <c r="Q12" s="287">
        <f t="shared" si="3"/>
        <v>4387214.8600000003</v>
      </c>
      <c r="R12" s="242">
        <v>1259285.3999999999</v>
      </c>
      <c r="S12" s="242">
        <v>1384629.94</v>
      </c>
      <c r="T12" s="242">
        <v>1256935.6499999999</v>
      </c>
      <c r="U12" s="242">
        <v>1436912.0057142857</v>
      </c>
      <c r="V12" s="287">
        <f t="shared" si="4"/>
        <v>5337762.9957142854</v>
      </c>
      <c r="W12" s="242">
        <v>1410657.1999999997</v>
      </c>
      <c r="X12" s="242">
        <v>865340.54</v>
      </c>
      <c r="Y12" s="242">
        <v>1902558.9300000002</v>
      </c>
      <c r="Z12" s="242">
        <v>1843939.56</v>
      </c>
      <c r="AA12" s="287">
        <f t="shared" si="5"/>
        <v>6022496.2300000004</v>
      </c>
      <c r="AB12" s="242">
        <v>1609997.71</v>
      </c>
      <c r="AC12" s="242">
        <v>1544048.37</v>
      </c>
      <c r="AD12" s="242">
        <v>1555499.9100000001</v>
      </c>
      <c r="AE12" s="242">
        <v>1721893.62</v>
      </c>
      <c r="AF12" s="287">
        <f t="shared" si="6"/>
        <v>6431439.6100000003</v>
      </c>
      <c r="AG12" s="368">
        <v>1749933.3199999998</v>
      </c>
      <c r="AH12" s="368">
        <v>1948343.96</v>
      </c>
      <c r="AI12" s="368">
        <v>1941916.317804879</v>
      </c>
      <c r="AJ12" s="368">
        <v>2032665.8407317121</v>
      </c>
      <c r="AK12" s="287">
        <f t="shared" si="7"/>
        <v>7672859.4385365909</v>
      </c>
      <c r="AL12" s="380">
        <v>2195926.128536589</v>
      </c>
      <c r="AM12" s="380">
        <v>2074405.3653658568</v>
      </c>
      <c r="AN12" s="380">
        <v>2030677.1114634152</v>
      </c>
      <c r="AO12" s="368">
        <v>2169701.2468292699</v>
      </c>
      <c r="AP12" s="287">
        <v>8470709.8521951307</v>
      </c>
      <c r="AQ12" s="368">
        <v>2328635.0748780491</v>
      </c>
      <c r="AR12" s="368">
        <v>2449011.1358536589</v>
      </c>
      <c r="AS12" s="368">
        <v>2041158.1968292678</v>
      </c>
      <c r="AT12" s="368">
        <v>2158983.9899999998</v>
      </c>
      <c r="AU12" s="368">
        <v>8977788.3975609746</v>
      </c>
      <c r="AV12" s="368">
        <v>2157758.3111574966</v>
      </c>
      <c r="AW12" s="368">
        <v>2410908.5442857142</v>
      </c>
      <c r="AX12" s="368">
        <v>2186663.33</v>
      </c>
      <c r="AY12" s="311">
        <f t="shared" si="0"/>
        <v>-224245.21428571409</v>
      </c>
      <c r="AZ12" s="375">
        <f t="shared" si="1"/>
        <v>-9.3012741946273944E-2</v>
      </c>
    </row>
    <row r="13" spans="2:52" s="51" customFormat="1" ht="14.1" customHeight="1" x14ac:dyDescent="0.15">
      <c r="B13" s="108" t="s">
        <v>20</v>
      </c>
      <c r="C13" s="103">
        <v>3164000.56</v>
      </c>
      <c r="D13" s="104">
        <v>2810097</v>
      </c>
      <c r="E13" s="105">
        <v>2285949.92</v>
      </c>
      <c r="F13" s="105">
        <v>2168136</v>
      </c>
      <c r="G13" s="106">
        <v>2499760.41</v>
      </c>
      <c r="H13" s="107">
        <v>656551</v>
      </c>
      <c r="I13" s="107">
        <v>795588.08</v>
      </c>
      <c r="J13" s="107">
        <v>607416.93999999994</v>
      </c>
      <c r="K13" s="107">
        <v>757057.2</v>
      </c>
      <c r="L13" s="101">
        <f t="shared" si="2"/>
        <v>2816613.2199999997</v>
      </c>
      <c r="M13" s="100">
        <v>750800.77</v>
      </c>
      <c r="N13" s="242">
        <v>688426.86</v>
      </c>
      <c r="O13" s="242">
        <v>656999.11</v>
      </c>
      <c r="P13" s="242">
        <v>932152.64</v>
      </c>
      <c r="Q13" s="287">
        <f t="shared" si="3"/>
        <v>3028379.38</v>
      </c>
      <c r="R13" s="242">
        <v>897817.72000000009</v>
      </c>
      <c r="S13" s="242">
        <v>761700.7300000001</v>
      </c>
      <c r="T13" s="242">
        <v>693053.12</v>
      </c>
      <c r="U13" s="242">
        <v>770120.5642857143</v>
      </c>
      <c r="V13" s="287">
        <f t="shared" si="4"/>
        <v>3122692.1342857145</v>
      </c>
      <c r="W13" s="242">
        <v>819874.83</v>
      </c>
      <c r="X13" s="242">
        <v>436609.79000000004</v>
      </c>
      <c r="Y13" s="242">
        <v>919352.39000000013</v>
      </c>
      <c r="Z13" s="242">
        <v>925342.66</v>
      </c>
      <c r="AA13" s="287">
        <f t="shared" si="5"/>
        <v>3101179.6700000004</v>
      </c>
      <c r="AB13" s="242">
        <v>718740.19</v>
      </c>
      <c r="AC13" s="242">
        <v>718917.61</v>
      </c>
      <c r="AD13" s="242">
        <v>707831.23</v>
      </c>
      <c r="AE13" s="242">
        <v>751331.18</v>
      </c>
      <c r="AF13" s="287">
        <f t="shared" si="6"/>
        <v>2896820.21</v>
      </c>
      <c r="AG13" s="368">
        <v>712937.46000000008</v>
      </c>
      <c r="AH13" s="368">
        <v>721989.14</v>
      </c>
      <c r="AI13" s="368">
        <v>793048.5692682931</v>
      </c>
      <c r="AJ13" s="368">
        <v>819075.09292682901</v>
      </c>
      <c r="AK13" s="287">
        <f t="shared" si="7"/>
        <v>3047050.2621951224</v>
      </c>
      <c r="AL13" s="380">
        <v>734156.73487804877</v>
      </c>
      <c r="AM13" s="380">
        <v>744801.03390243906</v>
      </c>
      <c r="AN13" s="380">
        <v>805741.15024390235</v>
      </c>
      <c r="AO13" s="368">
        <v>806817.54804878042</v>
      </c>
      <c r="AP13" s="287">
        <v>3091516.4670731705</v>
      </c>
      <c r="AQ13" s="368">
        <v>730987.88579558651</v>
      </c>
      <c r="AR13" s="368">
        <v>754974.5581068527</v>
      </c>
      <c r="AS13" s="368">
        <v>738522.74730545864</v>
      </c>
      <c r="AT13" s="368">
        <v>879728.7228571428</v>
      </c>
      <c r="AU13" s="368">
        <v>3104213.9140650406</v>
      </c>
      <c r="AV13" s="368">
        <v>721934.21705171093</v>
      </c>
      <c r="AW13" s="368">
        <v>849427.5085714286</v>
      </c>
      <c r="AX13" s="368">
        <v>772416.85761904763</v>
      </c>
      <c r="AY13" s="311">
        <f t="shared" si="0"/>
        <v>-77010.650952380965</v>
      </c>
      <c r="AZ13" s="375">
        <f t="shared" si="1"/>
        <v>-9.0661828319991491E-2</v>
      </c>
    </row>
    <row r="14" spans="2:52" s="51" customFormat="1" ht="14.1" customHeight="1" x14ac:dyDescent="0.15">
      <c r="B14" s="108" t="s">
        <v>21</v>
      </c>
      <c r="C14" s="103">
        <v>1466033.0799999998</v>
      </c>
      <c r="D14" s="104">
        <v>1306066</v>
      </c>
      <c r="E14" s="105">
        <v>1347637.0099999998</v>
      </c>
      <c r="F14" s="105">
        <v>1205419</v>
      </c>
      <c r="G14" s="106">
        <v>1234747.83</v>
      </c>
      <c r="H14" s="107">
        <v>288754</v>
      </c>
      <c r="I14" s="107">
        <v>237393.07</v>
      </c>
      <c r="J14" s="107">
        <v>276619.2</v>
      </c>
      <c r="K14" s="107">
        <v>320803.46999999997</v>
      </c>
      <c r="L14" s="101">
        <f t="shared" si="2"/>
        <v>1123569.74</v>
      </c>
      <c r="M14" s="100">
        <v>294381.65000000002</v>
      </c>
      <c r="N14" s="242">
        <v>288666.87</v>
      </c>
      <c r="O14" s="242">
        <v>280579.90999999997</v>
      </c>
      <c r="P14" s="242">
        <v>368274.04</v>
      </c>
      <c r="Q14" s="287">
        <f t="shared" si="3"/>
        <v>1231902.47</v>
      </c>
      <c r="R14" s="242">
        <v>323225.52</v>
      </c>
      <c r="S14" s="242">
        <v>317327.75</v>
      </c>
      <c r="T14" s="242">
        <v>298762.14</v>
      </c>
      <c r="U14" s="242">
        <v>451993.12619047612</v>
      </c>
      <c r="V14" s="287">
        <f t="shared" si="4"/>
        <v>1391308.5361904763</v>
      </c>
      <c r="W14" s="242">
        <v>411619.51</v>
      </c>
      <c r="X14" s="242">
        <v>302152.34999999998</v>
      </c>
      <c r="Y14" s="242">
        <v>690887.69</v>
      </c>
      <c r="Z14" s="242">
        <v>610326.97</v>
      </c>
      <c r="AA14" s="287">
        <f t="shared" si="5"/>
        <v>2014986.5199999998</v>
      </c>
      <c r="AB14" s="242">
        <v>456244.94999999995</v>
      </c>
      <c r="AC14" s="242">
        <v>500166.16</v>
      </c>
      <c r="AD14" s="242">
        <v>411797.87</v>
      </c>
      <c r="AE14" s="242">
        <v>568144.74</v>
      </c>
      <c r="AF14" s="287">
        <f t="shared" si="6"/>
        <v>1936353.72</v>
      </c>
      <c r="AG14" s="368">
        <v>527185.05000000005</v>
      </c>
      <c r="AH14" s="368">
        <v>526287.66999999993</v>
      </c>
      <c r="AI14" s="368">
        <v>407274.76829268283</v>
      </c>
      <c r="AJ14" s="368">
        <v>506928.35536585381</v>
      </c>
      <c r="AK14" s="287">
        <f t="shared" si="7"/>
        <v>1967675.8436585367</v>
      </c>
      <c r="AL14" s="380">
        <v>462859.37829268299</v>
      </c>
      <c r="AM14" s="380">
        <v>514455.97000000003</v>
      </c>
      <c r="AN14" s="380">
        <v>483536.43268292688</v>
      </c>
      <c r="AO14" s="368">
        <v>520614.04146341461</v>
      </c>
      <c r="AP14" s="287">
        <v>1981465.8224390247</v>
      </c>
      <c r="AQ14" s="368">
        <v>464080.31025551679</v>
      </c>
      <c r="AR14" s="368">
        <v>452523.78703832754</v>
      </c>
      <c r="AS14" s="368">
        <v>414359.4602439024</v>
      </c>
      <c r="AT14" s="368">
        <v>477966.75190476188</v>
      </c>
      <c r="AU14" s="368">
        <v>1808930.3094425085</v>
      </c>
      <c r="AV14" s="368">
        <v>392034.71345935552</v>
      </c>
      <c r="AW14" s="368">
        <v>422162.8833333333</v>
      </c>
      <c r="AX14" s="368">
        <v>361437.05761904764</v>
      </c>
      <c r="AY14" s="311">
        <f t="shared" si="0"/>
        <v>-60725.82571428566</v>
      </c>
      <c r="AZ14" s="375">
        <f t="shared" si="1"/>
        <v>-0.14384453989607959</v>
      </c>
    </row>
    <row r="15" spans="2:52" s="51" customFormat="1" ht="14.1" customHeight="1" x14ac:dyDescent="0.15">
      <c r="B15" s="108" t="s">
        <v>22</v>
      </c>
      <c r="C15" s="103">
        <v>403418.61</v>
      </c>
      <c r="D15" s="104">
        <v>337061</v>
      </c>
      <c r="E15" s="105">
        <v>409522.26</v>
      </c>
      <c r="F15" s="105">
        <v>360343</v>
      </c>
      <c r="G15" s="106">
        <v>343443.55</v>
      </c>
      <c r="H15" s="107">
        <v>99967</v>
      </c>
      <c r="I15" s="107">
        <v>98713.49</v>
      </c>
      <c r="J15" s="107">
        <v>100148.69</v>
      </c>
      <c r="K15" s="107">
        <v>122665.11</v>
      </c>
      <c r="L15" s="101">
        <f t="shared" si="2"/>
        <v>421494.29</v>
      </c>
      <c r="M15" s="100">
        <v>80157.759999999995</v>
      </c>
      <c r="N15" s="242">
        <v>76564.25</v>
      </c>
      <c r="O15" s="242">
        <v>75178.7</v>
      </c>
      <c r="P15" s="242">
        <v>66126.42</v>
      </c>
      <c r="Q15" s="287">
        <f t="shared" si="3"/>
        <v>298027.13</v>
      </c>
      <c r="R15" s="242">
        <v>59121.79</v>
      </c>
      <c r="S15" s="242">
        <v>74276.820000000007</v>
      </c>
      <c r="T15" s="242">
        <v>51759.270000000004</v>
      </c>
      <c r="U15" s="242">
        <v>74972.736666666679</v>
      </c>
      <c r="V15" s="287">
        <f t="shared" si="4"/>
        <v>260130.6166666667</v>
      </c>
      <c r="W15" s="242">
        <v>62736.61</v>
      </c>
      <c r="X15" s="242">
        <v>53080.639999999999</v>
      </c>
      <c r="Y15" s="242">
        <v>91055.959999999992</v>
      </c>
      <c r="Z15" s="242">
        <v>130994.29000000001</v>
      </c>
      <c r="AA15" s="287">
        <f t="shared" si="5"/>
        <v>337867.5</v>
      </c>
      <c r="AB15" s="242">
        <v>81989.820000000007</v>
      </c>
      <c r="AC15" s="242">
        <v>95098.29</v>
      </c>
      <c r="AD15" s="242">
        <v>110792.83000000002</v>
      </c>
      <c r="AE15" s="242">
        <v>95832.65</v>
      </c>
      <c r="AF15" s="287">
        <f t="shared" si="6"/>
        <v>383713.58999999997</v>
      </c>
      <c r="AG15" s="368">
        <v>87444.62</v>
      </c>
      <c r="AH15" s="368">
        <v>109767.14</v>
      </c>
      <c r="AI15" s="368">
        <v>83652.362682926832</v>
      </c>
      <c r="AJ15" s="368">
        <v>110145.35414634139</v>
      </c>
      <c r="AK15" s="287">
        <f t="shared" si="7"/>
        <v>391009.47682926821</v>
      </c>
      <c r="AL15" s="380">
        <v>102382.64292682927</v>
      </c>
      <c r="AM15" s="380">
        <v>110057.81195121951</v>
      </c>
      <c r="AN15" s="380">
        <v>98131.926585365858</v>
      </c>
      <c r="AO15" s="368">
        <v>128123.96097560978</v>
      </c>
      <c r="AP15" s="287">
        <v>438696.34243902442</v>
      </c>
      <c r="AQ15" s="368">
        <v>107721.9943902439</v>
      </c>
      <c r="AR15" s="368">
        <v>102723.47536585372</v>
      </c>
      <c r="AS15" s="368">
        <v>177435.65484320553</v>
      </c>
      <c r="AT15" s="368">
        <v>143676.14238095237</v>
      </c>
      <c r="AU15" s="368">
        <v>531557.26698025549</v>
      </c>
      <c r="AV15" s="368">
        <v>144200.12109628922</v>
      </c>
      <c r="AW15" s="368">
        <v>160123.67142857143</v>
      </c>
      <c r="AX15" s="368">
        <v>122073.84857142856</v>
      </c>
      <c r="AY15" s="311">
        <f t="shared" si="0"/>
        <v>-38049.822857142863</v>
      </c>
      <c r="AZ15" s="375">
        <f t="shared" si="1"/>
        <v>-0.23762771936013391</v>
      </c>
    </row>
    <row r="16" spans="2:52" s="51" customFormat="1" ht="14.1" customHeight="1" x14ac:dyDescent="0.15">
      <c r="B16" s="108" t="s">
        <v>23</v>
      </c>
      <c r="C16" s="103">
        <v>739411.04</v>
      </c>
      <c r="D16" s="104">
        <v>667954</v>
      </c>
      <c r="E16" s="105">
        <v>844199.04</v>
      </c>
      <c r="F16" s="105">
        <v>781922</v>
      </c>
      <c r="G16" s="106">
        <v>833414.41</v>
      </c>
      <c r="H16" s="107">
        <v>244545</v>
      </c>
      <c r="I16" s="107">
        <v>286253.99</v>
      </c>
      <c r="J16" s="107">
        <v>266803.7</v>
      </c>
      <c r="K16" s="107">
        <v>287515.09999999998</v>
      </c>
      <c r="L16" s="101">
        <f t="shared" si="2"/>
        <v>1085117.79</v>
      </c>
      <c r="M16" s="100">
        <v>379233.29</v>
      </c>
      <c r="N16" s="242">
        <v>399724.38</v>
      </c>
      <c r="O16" s="242">
        <v>387874.68</v>
      </c>
      <c r="P16" s="242">
        <v>490389.33</v>
      </c>
      <c r="Q16" s="287">
        <f t="shared" si="3"/>
        <v>1657221.68</v>
      </c>
      <c r="R16" s="242">
        <v>566224.34000000008</v>
      </c>
      <c r="S16" s="242">
        <v>532795.66999999993</v>
      </c>
      <c r="T16" s="242">
        <v>493057.13</v>
      </c>
      <c r="U16" s="242">
        <v>570894.14761904767</v>
      </c>
      <c r="V16" s="287">
        <f t="shared" si="4"/>
        <v>2162971.2876190478</v>
      </c>
      <c r="W16" s="242">
        <v>501955.95999999996</v>
      </c>
      <c r="X16" s="242">
        <v>235677.48</v>
      </c>
      <c r="Y16" s="242">
        <v>455015.27999999997</v>
      </c>
      <c r="Z16" s="242">
        <v>437880.38</v>
      </c>
      <c r="AA16" s="287">
        <f t="shared" si="5"/>
        <v>1630529.1</v>
      </c>
      <c r="AB16" s="242">
        <v>421013.73</v>
      </c>
      <c r="AC16" s="242">
        <v>320380.85000000003</v>
      </c>
      <c r="AD16" s="242">
        <v>381765.18</v>
      </c>
      <c r="AE16" s="242">
        <v>382562.68</v>
      </c>
      <c r="AF16" s="287">
        <f t="shared" si="6"/>
        <v>1505722.44</v>
      </c>
      <c r="AG16" s="368">
        <v>412784.18</v>
      </c>
      <c r="AH16" s="368">
        <v>470616.12</v>
      </c>
      <c r="AI16" s="368">
        <v>425789.21878048801</v>
      </c>
      <c r="AJ16" s="368">
        <v>419157.45829268312</v>
      </c>
      <c r="AK16" s="287">
        <f t="shared" si="7"/>
        <v>1728346.9770731712</v>
      </c>
      <c r="AL16" s="380">
        <v>405663.79975609801</v>
      </c>
      <c r="AM16" s="380">
        <v>341570.50121951249</v>
      </c>
      <c r="AN16" s="380">
        <v>250002.43414634143</v>
      </c>
      <c r="AO16" s="368">
        <v>264322.24170731701</v>
      </c>
      <c r="AP16" s="287">
        <v>1261558.976829269</v>
      </c>
      <c r="AQ16" s="368">
        <v>251374.83763066196</v>
      </c>
      <c r="AR16" s="368">
        <v>206890.75221835074</v>
      </c>
      <c r="AS16" s="368">
        <v>175066.6416144018</v>
      </c>
      <c r="AT16" s="368">
        <v>209720.12809523812</v>
      </c>
      <c r="AU16" s="368">
        <v>843052.35955865262</v>
      </c>
      <c r="AV16" s="368">
        <v>143294.3648864213</v>
      </c>
      <c r="AW16" s="368">
        <v>182230.97095238094</v>
      </c>
      <c r="AX16" s="368">
        <v>185687.49047619046</v>
      </c>
      <c r="AY16" s="311">
        <f t="shared" si="0"/>
        <v>3456.5195238095184</v>
      </c>
      <c r="AZ16" s="375">
        <f t="shared" si="1"/>
        <v>1.8967794034926953E-2</v>
      </c>
    </row>
    <row r="17" spans="2:52" s="51" customFormat="1" ht="14.1" customHeight="1" x14ac:dyDescent="0.15">
      <c r="B17" s="108" t="s">
        <v>24</v>
      </c>
      <c r="C17" s="103">
        <v>686082.54</v>
      </c>
      <c r="D17" s="104">
        <v>691647</v>
      </c>
      <c r="E17" s="105">
        <v>885329.29</v>
      </c>
      <c r="F17" s="105">
        <v>817952</v>
      </c>
      <c r="G17" s="106">
        <v>884970.52</v>
      </c>
      <c r="H17" s="107">
        <v>260994</v>
      </c>
      <c r="I17" s="107">
        <v>294164.45</v>
      </c>
      <c r="J17" s="107">
        <v>257197.2</v>
      </c>
      <c r="K17" s="107">
        <v>274841.03000000003</v>
      </c>
      <c r="L17" s="101">
        <f t="shared" si="2"/>
        <v>1087196.68</v>
      </c>
      <c r="M17" s="100">
        <v>223934.63</v>
      </c>
      <c r="N17" s="242">
        <v>278807.98</v>
      </c>
      <c r="O17" s="242">
        <v>286620.13</v>
      </c>
      <c r="P17" s="242">
        <v>292405.32</v>
      </c>
      <c r="Q17" s="287">
        <f t="shared" si="3"/>
        <v>1081768.06</v>
      </c>
      <c r="R17" s="242">
        <v>266124.46999999997</v>
      </c>
      <c r="S17" s="242">
        <v>278727.08999999997</v>
      </c>
      <c r="T17" s="242">
        <v>222183.47999999998</v>
      </c>
      <c r="U17" s="242">
        <v>290948.45095238095</v>
      </c>
      <c r="V17" s="287">
        <f t="shared" si="4"/>
        <v>1057983.4909523809</v>
      </c>
      <c r="W17" s="242">
        <v>260884.53999999998</v>
      </c>
      <c r="X17" s="242">
        <v>86746.540000000008</v>
      </c>
      <c r="Y17" s="242">
        <v>246947.66</v>
      </c>
      <c r="Z17" s="242">
        <v>256283.77000000002</v>
      </c>
      <c r="AA17" s="287">
        <f t="shared" si="5"/>
        <v>850862.51</v>
      </c>
      <c r="AB17" s="242">
        <v>207028.41999999998</v>
      </c>
      <c r="AC17" s="242">
        <v>253559.98</v>
      </c>
      <c r="AD17" s="242">
        <v>255151.97000000003</v>
      </c>
      <c r="AE17" s="242">
        <v>249933.96000000002</v>
      </c>
      <c r="AF17" s="287">
        <f t="shared" si="6"/>
        <v>965674.33000000007</v>
      </c>
      <c r="AG17" s="368">
        <v>220390.46000000002</v>
      </c>
      <c r="AH17" s="368">
        <v>286818.84999999998</v>
      </c>
      <c r="AI17" s="368">
        <v>250097.77536585362</v>
      </c>
      <c r="AJ17" s="368">
        <v>241357.81195121957</v>
      </c>
      <c r="AK17" s="287">
        <f t="shared" si="7"/>
        <v>998664.89731707319</v>
      </c>
      <c r="AL17" s="380">
        <v>260024.74512195121</v>
      </c>
      <c r="AM17" s="380">
        <v>265070.64024390245</v>
      </c>
      <c r="AN17" s="380">
        <v>256516.48585365849</v>
      </c>
      <c r="AO17" s="368">
        <v>274433.51243902434</v>
      </c>
      <c r="AP17" s="287">
        <v>1056045.3836585365</v>
      </c>
      <c r="AQ17" s="368">
        <v>261274.35190476183</v>
      </c>
      <c r="AR17" s="368">
        <v>246157.51161440182</v>
      </c>
      <c r="AS17" s="368">
        <v>221430.25401858299</v>
      </c>
      <c r="AT17" s="368">
        <v>277500.45095238095</v>
      </c>
      <c r="AU17" s="368">
        <v>1006362.5684901276</v>
      </c>
      <c r="AV17" s="368">
        <v>192601.33273710383</v>
      </c>
      <c r="AW17" s="368">
        <v>258016.16666666666</v>
      </c>
      <c r="AX17" s="368">
        <v>323204.34619047621</v>
      </c>
      <c r="AY17" s="311">
        <f t="shared" si="0"/>
        <v>65188.179523809551</v>
      </c>
      <c r="AZ17" s="375">
        <f t="shared" si="1"/>
        <v>0.25265153097180432</v>
      </c>
    </row>
    <row r="18" spans="2:52" s="51" customFormat="1" ht="14.1" customHeight="1" x14ac:dyDescent="0.15">
      <c r="B18" s="108" t="s">
        <v>25</v>
      </c>
      <c r="C18" s="103">
        <v>8611740.0600000005</v>
      </c>
      <c r="D18" s="104">
        <v>8963575</v>
      </c>
      <c r="E18" s="105">
        <v>12267595.32</v>
      </c>
      <c r="F18" s="105">
        <v>9116535</v>
      </c>
      <c r="G18" s="106">
        <v>11086480.380000001</v>
      </c>
      <c r="H18" s="107">
        <v>2700211</v>
      </c>
      <c r="I18" s="107">
        <v>2878932.83</v>
      </c>
      <c r="J18" s="107">
        <v>3144374.55</v>
      </c>
      <c r="K18" s="107">
        <v>3106596.06</v>
      </c>
      <c r="L18" s="101">
        <f t="shared" si="2"/>
        <v>11830114.439999999</v>
      </c>
      <c r="M18" s="100">
        <v>2738821.35</v>
      </c>
      <c r="N18" s="242">
        <v>2954947.6</v>
      </c>
      <c r="O18" s="242">
        <v>3132455.72</v>
      </c>
      <c r="P18" s="242">
        <v>3309102.01</v>
      </c>
      <c r="Q18" s="287">
        <f t="shared" si="3"/>
        <v>12135326.68</v>
      </c>
      <c r="R18" s="242">
        <v>2892978.59</v>
      </c>
      <c r="S18" s="242">
        <v>3069067.4</v>
      </c>
      <c r="T18" s="242">
        <v>3469749.5199999996</v>
      </c>
      <c r="U18" s="242">
        <v>3551610.0257142857</v>
      </c>
      <c r="V18" s="287">
        <f t="shared" si="4"/>
        <v>12983405.535714285</v>
      </c>
      <c r="W18" s="242">
        <v>2718151.25</v>
      </c>
      <c r="X18" s="242">
        <v>1277180.2199999997</v>
      </c>
      <c r="Y18" s="242">
        <v>3360288.7</v>
      </c>
      <c r="Z18" s="242">
        <v>3616271.38</v>
      </c>
      <c r="AA18" s="287">
        <f t="shared" si="5"/>
        <v>10971891.550000001</v>
      </c>
      <c r="AB18" s="242">
        <v>2773500.64</v>
      </c>
      <c r="AC18" s="242">
        <v>2914709.64</v>
      </c>
      <c r="AD18" s="242">
        <v>3105544.36</v>
      </c>
      <c r="AE18" s="242">
        <v>3479354.24</v>
      </c>
      <c r="AF18" s="287">
        <f t="shared" si="6"/>
        <v>12273108.880000001</v>
      </c>
      <c r="AG18" s="368">
        <v>2824231.95</v>
      </c>
      <c r="AH18" s="368">
        <v>3175798.57</v>
      </c>
      <c r="AI18" s="368">
        <v>3308951.6285365857</v>
      </c>
      <c r="AJ18" s="368">
        <v>3498429.5009756107</v>
      </c>
      <c r="AK18" s="287">
        <f t="shared" si="7"/>
        <v>12807411.649512196</v>
      </c>
      <c r="AL18" s="380">
        <v>3095382.0317073176</v>
      </c>
      <c r="AM18" s="380">
        <v>3210923.7531707324</v>
      </c>
      <c r="AN18" s="380">
        <v>3413012.6109756101</v>
      </c>
      <c r="AO18" s="368">
        <v>3645807.7895121952</v>
      </c>
      <c r="AP18" s="287">
        <v>13365126.185365856</v>
      </c>
      <c r="AQ18" s="368">
        <v>3258850.6348780496</v>
      </c>
      <c r="AR18" s="368">
        <v>3326879.3892685366</v>
      </c>
      <c r="AS18" s="368">
        <v>3492867.0046341461</v>
      </c>
      <c r="AT18" s="368">
        <v>3782631.9000000004</v>
      </c>
      <c r="AU18" s="368">
        <v>13861228.928780733</v>
      </c>
      <c r="AV18" s="368">
        <v>2872745.1728851465</v>
      </c>
      <c r="AW18" s="368">
        <v>3390696.17</v>
      </c>
      <c r="AX18" s="368">
        <v>3334653.81</v>
      </c>
      <c r="AY18" s="311">
        <f t="shared" si="0"/>
        <v>-56042.35999999987</v>
      </c>
      <c r="AZ18" s="375">
        <f t="shared" si="1"/>
        <v>-1.6528275371839013E-2</v>
      </c>
    </row>
    <row r="19" spans="2:52" s="51" customFormat="1" ht="14.1" customHeight="1" x14ac:dyDescent="0.15">
      <c r="B19" s="108" t="s">
        <v>26</v>
      </c>
      <c r="C19" s="109" t="s">
        <v>27</v>
      </c>
      <c r="D19" s="104">
        <v>781327</v>
      </c>
      <c r="E19" s="105">
        <v>1001198.12</v>
      </c>
      <c r="F19" s="105">
        <v>898383</v>
      </c>
      <c r="G19" s="106">
        <v>1323991.73</v>
      </c>
      <c r="H19" s="107">
        <v>335545</v>
      </c>
      <c r="I19" s="107">
        <v>349210.28</v>
      </c>
      <c r="J19" s="107">
        <v>368021.92</v>
      </c>
      <c r="K19" s="107">
        <v>386750.14</v>
      </c>
      <c r="L19" s="101">
        <f t="shared" si="2"/>
        <v>1439527.3399999999</v>
      </c>
      <c r="M19" s="100">
        <v>361493.3</v>
      </c>
      <c r="N19" s="242">
        <v>339838.41000000003</v>
      </c>
      <c r="O19" s="242">
        <v>368049.84</v>
      </c>
      <c r="P19" s="242">
        <v>394715.47</v>
      </c>
      <c r="Q19" s="287">
        <f t="shared" si="3"/>
        <v>1464097.02</v>
      </c>
      <c r="R19" s="242">
        <v>368450.07</v>
      </c>
      <c r="S19" s="242">
        <v>396262.68000000005</v>
      </c>
      <c r="T19" s="242">
        <v>396773.31</v>
      </c>
      <c r="U19" s="242">
        <v>436583.36523809523</v>
      </c>
      <c r="V19" s="287">
        <f t="shared" si="4"/>
        <v>1598069.4252380952</v>
      </c>
      <c r="W19" s="242">
        <v>426606.49</v>
      </c>
      <c r="X19" s="242">
        <v>138040.91</v>
      </c>
      <c r="Y19" s="242">
        <v>366314.76</v>
      </c>
      <c r="Z19" s="242">
        <v>420152.27</v>
      </c>
      <c r="AA19" s="287">
        <f t="shared" si="5"/>
        <v>1351114.4300000002</v>
      </c>
      <c r="AB19" s="242">
        <v>357406.35000000003</v>
      </c>
      <c r="AC19" s="242">
        <v>341803.38</v>
      </c>
      <c r="AD19" s="242">
        <v>368274.26</v>
      </c>
      <c r="AE19" s="242">
        <v>446250.74</v>
      </c>
      <c r="AF19" s="287">
        <f t="shared" si="6"/>
        <v>1513734.73</v>
      </c>
      <c r="AG19" s="368">
        <v>396848.09</v>
      </c>
      <c r="AH19" s="368">
        <v>427601.9</v>
      </c>
      <c r="AI19" s="368">
        <v>417259.09902439016</v>
      </c>
      <c r="AJ19" s="368">
        <v>473720.75853658537</v>
      </c>
      <c r="AK19" s="287">
        <f t="shared" si="7"/>
        <v>1715429.8475609755</v>
      </c>
      <c r="AL19" s="380">
        <v>400834.15268292691</v>
      </c>
      <c r="AM19" s="380">
        <v>383906.61999999988</v>
      </c>
      <c r="AN19" s="380">
        <v>438785.89536585362</v>
      </c>
      <c r="AO19" s="368">
        <v>533298.88780487794</v>
      </c>
      <c r="AP19" s="287">
        <v>1756825.5558536584</v>
      </c>
      <c r="AQ19" s="368">
        <v>524091.93558652722</v>
      </c>
      <c r="AR19" s="368">
        <v>514735.46362369345</v>
      </c>
      <c r="AS19" s="368">
        <v>530307.41947735194</v>
      </c>
      <c r="AT19" s="368">
        <v>599879.34904761903</v>
      </c>
      <c r="AU19" s="368">
        <v>2169014.1677351915</v>
      </c>
      <c r="AV19" s="368">
        <v>475374.81266137504</v>
      </c>
      <c r="AW19" s="368">
        <v>505853.27047619049</v>
      </c>
      <c r="AX19" s="368">
        <v>492109.25095238094</v>
      </c>
      <c r="AY19" s="311">
        <f t="shared" si="0"/>
        <v>-13744.019523809548</v>
      </c>
      <c r="AZ19" s="375">
        <f t="shared" si="1"/>
        <v>-2.7169972650115448E-2</v>
      </c>
    </row>
    <row r="20" spans="2:52" s="51" customFormat="1" ht="14.1" customHeight="1" x14ac:dyDescent="0.15">
      <c r="B20" s="108" t="s">
        <v>28</v>
      </c>
      <c r="C20" s="109" t="s">
        <v>27</v>
      </c>
      <c r="D20" s="104">
        <v>764645</v>
      </c>
      <c r="E20" s="105">
        <v>605744.21</v>
      </c>
      <c r="F20" s="105">
        <v>439428</v>
      </c>
      <c r="G20" s="106">
        <v>767536.53</v>
      </c>
      <c r="H20" s="107">
        <v>238412</v>
      </c>
      <c r="I20" s="107">
        <v>251137.02</v>
      </c>
      <c r="J20" s="107">
        <v>205271.41</v>
      </c>
      <c r="K20" s="107">
        <v>220095.22</v>
      </c>
      <c r="L20" s="101">
        <f t="shared" si="2"/>
        <v>914915.65</v>
      </c>
      <c r="M20" s="100">
        <v>219437.58</v>
      </c>
      <c r="N20" s="242">
        <v>245959.34</v>
      </c>
      <c r="O20" s="242">
        <v>271759.03000000003</v>
      </c>
      <c r="P20" s="242">
        <v>305597.93</v>
      </c>
      <c r="Q20" s="287">
        <f t="shared" si="3"/>
        <v>1042753.8799999999</v>
      </c>
      <c r="R20" s="242">
        <v>286206.58</v>
      </c>
      <c r="S20" s="242">
        <v>274529.93</v>
      </c>
      <c r="T20" s="242">
        <v>300519.88</v>
      </c>
      <c r="U20" s="242">
        <v>314579.14857142855</v>
      </c>
      <c r="V20" s="287">
        <f t="shared" si="4"/>
        <v>1175835.5385714285</v>
      </c>
      <c r="W20" s="242">
        <v>310627.82999999996</v>
      </c>
      <c r="X20" s="242">
        <v>157609.18</v>
      </c>
      <c r="Y20" s="242">
        <v>337904.41</v>
      </c>
      <c r="Z20" s="242">
        <v>304465.75</v>
      </c>
      <c r="AA20" s="287">
        <f t="shared" si="5"/>
        <v>1110607.17</v>
      </c>
      <c r="AB20" s="242">
        <v>253596.43</v>
      </c>
      <c r="AC20" s="242">
        <v>206525.34</v>
      </c>
      <c r="AD20" s="242">
        <v>224096.75</v>
      </c>
      <c r="AE20" s="242">
        <v>255311.81999999998</v>
      </c>
      <c r="AF20" s="287">
        <f t="shared" si="6"/>
        <v>939530.34</v>
      </c>
      <c r="AG20" s="368">
        <v>217313.08999999997</v>
      </c>
      <c r="AH20" s="368">
        <v>242454.28000000003</v>
      </c>
      <c r="AI20" s="368">
        <v>240986.49365853658</v>
      </c>
      <c r="AJ20" s="368">
        <v>275128.0202439024</v>
      </c>
      <c r="AK20" s="287">
        <f t="shared" si="7"/>
        <v>975881.88390243892</v>
      </c>
      <c r="AL20" s="380">
        <v>257967.83512195121</v>
      </c>
      <c r="AM20" s="380">
        <v>253971.32878048794</v>
      </c>
      <c r="AN20" s="380">
        <v>255798.31341463412</v>
      </c>
      <c r="AO20" s="368">
        <v>237331.98097560968</v>
      </c>
      <c r="AP20" s="287">
        <v>1005069.4582926829</v>
      </c>
      <c r="AQ20" s="368">
        <v>265129.02804878046</v>
      </c>
      <c r="AR20" s="368">
        <v>283604.99097560981</v>
      </c>
      <c r="AS20" s="368">
        <v>264348.15560975601</v>
      </c>
      <c r="AT20" s="368">
        <v>237183.84</v>
      </c>
      <c r="AU20" s="368">
        <v>1050266.0146341464</v>
      </c>
      <c r="AV20" s="368">
        <v>233346.62629260251</v>
      </c>
      <c r="AW20" s="368">
        <v>266531.91000000003</v>
      </c>
      <c r="AX20" s="368">
        <v>232124.44</v>
      </c>
      <c r="AY20" s="311">
        <f t="shared" si="0"/>
        <v>-34407.47000000003</v>
      </c>
      <c r="AZ20" s="375">
        <f t="shared" si="1"/>
        <v>-0.1290932481592918</v>
      </c>
    </row>
    <row r="21" spans="2:52" s="51" customFormat="1" ht="14.1" customHeight="1" x14ac:dyDescent="0.15">
      <c r="B21" s="108" t="s">
        <v>29</v>
      </c>
      <c r="C21" s="109" t="s">
        <v>27</v>
      </c>
      <c r="D21" s="104">
        <v>259571</v>
      </c>
      <c r="E21" s="105">
        <v>269967.32</v>
      </c>
      <c r="F21" s="105">
        <v>195544</v>
      </c>
      <c r="G21" s="106">
        <v>276592.26</v>
      </c>
      <c r="H21" s="107">
        <v>67576</v>
      </c>
      <c r="I21" s="107">
        <v>77490.850000000006</v>
      </c>
      <c r="J21" s="107">
        <v>63260.06</v>
      </c>
      <c r="K21" s="107">
        <v>76772.100000000006</v>
      </c>
      <c r="L21" s="101">
        <f t="shared" si="2"/>
        <v>285099.01</v>
      </c>
      <c r="M21" s="100">
        <v>69064.7</v>
      </c>
      <c r="N21" s="242">
        <v>77137.09</v>
      </c>
      <c r="O21" s="242">
        <v>66885.84</v>
      </c>
      <c r="P21" s="242">
        <v>83134.649999999994</v>
      </c>
      <c r="Q21" s="287">
        <f t="shared" si="3"/>
        <v>296222.27999999997</v>
      </c>
      <c r="R21" s="242">
        <v>83730.320000000007</v>
      </c>
      <c r="S21" s="242">
        <v>92458.52</v>
      </c>
      <c r="T21" s="242">
        <v>98526.709999999992</v>
      </c>
      <c r="U21" s="242">
        <v>103158.08000000002</v>
      </c>
      <c r="V21" s="287">
        <f t="shared" si="4"/>
        <v>377873.63000000006</v>
      </c>
      <c r="W21" s="242">
        <v>78719.45</v>
      </c>
      <c r="X21" s="242">
        <v>42026.67</v>
      </c>
      <c r="Y21" s="242">
        <v>79495.010000000009</v>
      </c>
      <c r="Z21" s="242">
        <v>79527.62999999999</v>
      </c>
      <c r="AA21" s="287">
        <f t="shared" si="5"/>
        <v>279768.76</v>
      </c>
      <c r="AB21" s="242">
        <v>46690.93</v>
      </c>
      <c r="AC21" s="242">
        <v>75104.01999999999</v>
      </c>
      <c r="AD21" s="242">
        <v>79841.290000000008</v>
      </c>
      <c r="AE21" s="242">
        <v>81943.040000000008</v>
      </c>
      <c r="AF21" s="287">
        <f t="shared" si="6"/>
        <v>283579.28000000003</v>
      </c>
      <c r="AG21" s="368">
        <v>72177.03</v>
      </c>
      <c r="AH21" s="368">
        <v>64709.64</v>
      </c>
      <c r="AI21" s="368">
        <v>90777.132439024397</v>
      </c>
      <c r="AJ21" s="368">
        <v>82056.54951219511</v>
      </c>
      <c r="AK21" s="287">
        <f t="shared" si="7"/>
        <v>309720.35195121949</v>
      </c>
      <c r="AL21" s="380">
        <v>74795.522682926909</v>
      </c>
      <c r="AM21" s="380">
        <v>66587.7056097561</v>
      </c>
      <c r="AN21" s="380">
        <v>71758.814390243904</v>
      </c>
      <c r="AO21" s="368">
        <v>62747.551951219517</v>
      </c>
      <c r="AP21" s="287">
        <v>275889.59463414643</v>
      </c>
      <c r="AQ21" s="368">
        <v>58779.775121951228</v>
      </c>
      <c r="AR21" s="368">
        <v>64153.355609756094</v>
      </c>
      <c r="AS21" s="368">
        <v>80524.81146341459</v>
      </c>
      <c r="AT21" s="368">
        <v>76468.92</v>
      </c>
      <c r="AU21" s="368">
        <v>279926.86219512188</v>
      </c>
      <c r="AV21" s="368">
        <v>70125.077838046651</v>
      </c>
      <c r="AW21" s="368">
        <v>74914.145714285711</v>
      </c>
      <c r="AX21" s="368">
        <v>75630.25</v>
      </c>
      <c r="AY21" s="311">
        <f t="shared" si="0"/>
        <v>716.10428571428929</v>
      </c>
      <c r="AZ21" s="375">
        <f t="shared" si="1"/>
        <v>9.5589995572455972E-3</v>
      </c>
    </row>
    <row r="22" spans="2:52" s="51" customFormat="1" ht="14.1" customHeight="1" x14ac:dyDescent="0.15">
      <c r="B22" s="108" t="s">
        <v>30</v>
      </c>
      <c r="C22" s="109" t="s">
        <v>27</v>
      </c>
      <c r="D22" s="104">
        <v>321650</v>
      </c>
      <c r="E22" s="105">
        <v>291115.89</v>
      </c>
      <c r="F22" s="105">
        <v>209638</v>
      </c>
      <c r="G22" s="106">
        <v>287736.43</v>
      </c>
      <c r="H22" s="107">
        <v>60035</v>
      </c>
      <c r="I22" s="107">
        <v>102765.95</v>
      </c>
      <c r="J22" s="107">
        <v>76959.41</v>
      </c>
      <c r="K22" s="107">
        <v>127305.15</v>
      </c>
      <c r="L22" s="101">
        <f t="shared" si="2"/>
        <v>367065.51</v>
      </c>
      <c r="M22" s="100">
        <v>97826.219999999987</v>
      </c>
      <c r="N22" s="242">
        <v>88654.040000000008</v>
      </c>
      <c r="O22" s="242">
        <v>75553.850000000006</v>
      </c>
      <c r="P22" s="242">
        <v>104999.93</v>
      </c>
      <c r="Q22" s="287">
        <f t="shared" si="3"/>
        <v>367034.04000000004</v>
      </c>
      <c r="R22" s="242">
        <v>95861.38</v>
      </c>
      <c r="S22" s="242">
        <v>91945.47</v>
      </c>
      <c r="T22" s="242">
        <v>67204.88</v>
      </c>
      <c r="U22" s="242">
        <v>86587.695238095243</v>
      </c>
      <c r="V22" s="287">
        <f t="shared" si="4"/>
        <v>341599.42523809522</v>
      </c>
      <c r="W22" s="242">
        <v>56897.119999999995</v>
      </c>
      <c r="X22" s="242">
        <v>33460.229999999996</v>
      </c>
      <c r="Y22" s="242">
        <v>87101.58</v>
      </c>
      <c r="Z22" s="242">
        <v>64538.53</v>
      </c>
      <c r="AA22" s="287">
        <f t="shared" si="5"/>
        <v>241997.46</v>
      </c>
      <c r="AB22" s="242">
        <v>61799.929999999993</v>
      </c>
      <c r="AC22" s="242">
        <v>65525.17</v>
      </c>
      <c r="AD22" s="242">
        <v>54694.130000000005</v>
      </c>
      <c r="AE22" s="242">
        <v>74901.759999999995</v>
      </c>
      <c r="AF22" s="287">
        <f t="shared" si="6"/>
        <v>256920.99</v>
      </c>
      <c r="AG22" s="368">
        <v>68203.78</v>
      </c>
      <c r="AH22" s="368">
        <v>72476.37</v>
      </c>
      <c r="AI22" s="368">
        <v>87851.639268292696</v>
      </c>
      <c r="AJ22" s="368">
        <v>75683.363658536502</v>
      </c>
      <c r="AK22" s="287">
        <f t="shared" si="7"/>
        <v>304215.15292682918</v>
      </c>
      <c r="AL22" s="380">
        <v>72135.8514634147</v>
      </c>
      <c r="AM22" s="380">
        <v>66189.8253658537</v>
      </c>
      <c r="AN22" s="380">
        <v>66869.898292682919</v>
      </c>
      <c r="AO22" s="368">
        <v>89277.839756097572</v>
      </c>
      <c r="AP22" s="287">
        <v>294473.41487804888</v>
      </c>
      <c r="AQ22" s="368">
        <v>92125.0656097561</v>
      </c>
      <c r="AR22" s="368">
        <v>96860.679512195115</v>
      </c>
      <c r="AS22" s="368">
        <v>86766.549999999988</v>
      </c>
      <c r="AT22" s="368">
        <v>108219.87</v>
      </c>
      <c r="AU22" s="368">
        <v>383972.1651219512</v>
      </c>
      <c r="AV22" s="368">
        <v>105359.92527125735</v>
      </c>
      <c r="AW22" s="368">
        <v>146975.25</v>
      </c>
      <c r="AX22" s="368">
        <v>143912.76999999999</v>
      </c>
      <c r="AY22" s="311">
        <f t="shared" si="0"/>
        <v>-3062.4800000000105</v>
      </c>
      <c r="AZ22" s="375">
        <f t="shared" si="1"/>
        <v>-2.0836705499735569E-2</v>
      </c>
    </row>
    <row r="23" spans="2:52" s="51" customFormat="1" ht="14.1" customHeight="1" x14ac:dyDescent="0.15">
      <c r="B23" s="108" t="s">
        <v>31</v>
      </c>
      <c r="C23" s="109" t="s">
        <v>27</v>
      </c>
      <c r="D23" s="110" t="s">
        <v>27</v>
      </c>
      <c r="E23" s="109" t="s">
        <v>27</v>
      </c>
      <c r="F23" s="109" t="s">
        <v>27</v>
      </c>
      <c r="G23" s="112" t="s">
        <v>27</v>
      </c>
      <c r="H23" s="113">
        <v>102518</v>
      </c>
      <c r="I23" s="113">
        <v>124966.03</v>
      </c>
      <c r="J23" s="113">
        <v>136583.82999999999</v>
      </c>
      <c r="K23" s="113">
        <v>134553.79</v>
      </c>
      <c r="L23" s="101">
        <f t="shared" si="2"/>
        <v>498621.65</v>
      </c>
      <c r="M23" s="100">
        <v>147780.26</v>
      </c>
      <c r="N23" s="242">
        <v>133917.69999999998</v>
      </c>
      <c r="O23" s="242">
        <v>107040.85</v>
      </c>
      <c r="P23" s="242">
        <v>115726.13</v>
      </c>
      <c r="Q23" s="287">
        <f t="shared" si="3"/>
        <v>504464.93999999994</v>
      </c>
      <c r="R23" s="242">
        <v>103587.85</v>
      </c>
      <c r="S23" s="242">
        <v>112566.59999999999</v>
      </c>
      <c r="T23" s="242">
        <v>107935.93</v>
      </c>
      <c r="U23" s="242">
        <v>127733.26714285715</v>
      </c>
      <c r="V23" s="287">
        <f t="shared" si="4"/>
        <v>451823.64714285714</v>
      </c>
      <c r="W23" s="242">
        <v>123093.01000000001</v>
      </c>
      <c r="X23" s="242">
        <v>69265.850000000006</v>
      </c>
      <c r="Y23" s="242">
        <v>165730.96999999997</v>
      </c>
      <c r="Z23" s="242">
        <v>156831.63</v>
      </c>
      <c r="AA23" s="287">
        <f t="shared" si="5"/>
        <v>514921.45999999996</v>
      </c>
      <c r="AB23" s="242">
        <v>115050.33</v>
      </c>
      <c r="AC23" s="242">
        <v>142058.87</v>
      </c>
      <c r="AD23" s="242">
        <v>134389.66999999998</v>
      </c>
      <c r="AE23" s="242">
        <v>165855.25</v>
      </c>
      <c r="AF23" s="287">
        <f t="shared" si="6"/>
        <v>557354.12</v>
      </c>
      <c r="AG23" s="368">
        <v>132540.03</v>
      </c>
      <c r="AH23" s="368">
        <v>145241.27000000002</v>
      </c>
      <c r="AI23" s="368">
        <v>145879.73219512191</v>
      </c>
      <c r="AJ23" s="368">
        <v>173151.58365853649</v>
      </c>
      <c r="AK23" s="287">
        <f t="shared" si="7"/>
        <v>596812.61585365841</v>
      </c>
      <c r="AL23" s="380">
        <v>133829.48292682925</v>
      </c>
      <c r="AM23" s="380">
        <v>155954.9658536585</v>
      </c>
      <c r="AN23" s="380">
        <v>140269.50414634144</v>
      </c>
      <c r="AO23" s="368">
        <v>141119.69219512196</v>
      </c>
      <c r="AP23" s="287">
        <v>571173.64512195112</v>
      </c>
      <c r="AQ23" s="368">
        <v>130342.2256794425</v>
      </c>
      <c r="AR23" s="368">
        <v>116854.90588850174</v>
      </c>
      <c r="AS23" s="368">
        <v>144918.9604878049</v>
      </c>
      <c r="AT23" s="368">
        <v>140872.18</v>
      </c>
      <c r="AU23" s="368">
        <v>532988.27205574908</v>
      </c>
      <c r="AV23" s="368">
        <v>121490.01702564064</v>
      </c>
      <c r="AW23" s="368">
        <v>146278.14000000001</v>
      </c>
      <c r="AX23" s="368">
        <v>125634.61</v>
      </c>
      <c r="AY23" s="311">
        <f t="shared" si="0"/>
        <v>-20643.530000000013</v>
      </c>
      <c r="AZ23" s="375">
        <f t="shared" si="1"/>
        <v>-0.14112518794674317</v>
      </c>
    </row>
    <row r="24" spans="2:52" s="51" customFormat="1" ht="14.1" customHeight="1" x14ac:dyDescent="0.15">
      <c r="B24" s="108" t="s">
        <v>32</v>
      </c>
      <c r="C24" s="109" t="s">
        <v>27</v>
      </c>
      <c r="D24" s="110" t="s">
        <v>27</v>
      </c>
      <c r="E24" s="109" t="s">
        <v>27</v>
      </c>
      <c r="F24" s="109" t="s">
        <v>27</v>
      </c>
      <c r="G24" s="112" t="s">
        <v>27</v>
      </c>
      <c r="H24" s="113">
        <v>108885</v>
      </c>
      <c r="I24" s="113">
        <v>63973.11</v>
      </c>
      <c r="J24" s="113">
        <v>113323.16</v>
      </c>
      <c r="K24" s="113">
        <v>107418.65</v>
      </c>
      <c r="L24" s="101">
        <f t="shared" si="2"/>
        <v>393599.92000000004</v>
      </c>
      <c r="M24" s="100">
        <v>72441.049999999988</v>
      </c>
      <c r="N24" s="242">
        <v>123418.28</v>
      </c>
      <c r="O24" s="242">
        <v>73611.45</v>
      </c>
      <c r="P24" s="242">
        <v>87314.03</v>
      </c>
      <c r="Q24" s="287">
        <f t="shared" si="3"/>
        <v>356784.80999999994</v>
      </c>
      <c r="R24" s="242">
        <v>79059.16</v>
      </c>
      <c r="S24" s="242">
        <v>75081.19</v>
      </c>
      <c r="T24" s="242">
        <v>65463.98000000001</v>
      </c>
      <c r="U24" s="242">
        <v>51271.814285714288</v>
      </c>
      <c r="V24" s="287">
        <f t="shared" si="4"/>
        <v>270876.14428571431</v>
      </c>
      <c r="W24" s="242">
        <v>28308.699999999997</v>
      </c>
      <c r="X24" s="242">
        <v>18222.98</v>
      </c>
      <c r="Y24" s="242">
        <v>62932.14</v>
      </c>
      <c r="Z24" s="242">
        <v>75132.12</v>
      </c>
      <c r="AA24" s="287">
        <f t="shared" si="5"/>
        <v>184595.94</v>
      </c>
      <c r="AB24" s="242">
        <v>85219.65</v>
      </c>
      <c r="AC24" s="242">
        <v>47666.47</v>
      </c>
      <c r="AD24" s="242">
        <v>37278.04</v>
      </c>
      <c r="AE24" s="242">
        <v>46711.96</v>
      </c>
      <c r="AF24" s="287">
        <f t="shared" si="6"/>
        <v>216876.12</v>
      </c>
      <c r="AG24" s="368">
        <v>36887.4</v>
      </c>
      <c r="AH24" s="368">
        <v>24563.969999999998</v>
      </c>
      <c r="AI24" s="368">
        <v>41219.94</v>
      </c>
      <c r="AJ24" s="368">
        <v>39682.58</v>
      </c>
      <c r="AK24" s="287">
        <f t="shared" si="7"/>
        <v>142353.89000000001</v>
      </c>
      <c r="AL24" s="380">
        <v>38425.629999999997</v>
      </c>
      <c r="AM24" s="380">
        <v>45533.4</v>
      </c>
      <c r="AN24" s="380">
        <v>44636.61</v>
      </c>
      <c r="AO24" s="368">
        <v>40793.340000000004</v>
      </c>
      <c r="AP24" s="287">
        <v>169388.98</v>
      </c>
      <c r="AQ24" s="368">
        <v>51950.080000000002</v>
      </c>
      <c r="AR24" s="368">
        <v>44445.04</v>
      </c>
      <c r="AS24" s="368">
        <v>23153.61</v>
      </c>
      <c r="AT24" s="368">
        <v>34647.259999999995</v>
      </c>
      <c r="AU24" s="368">
        <v>154195.99</v>
      </c>
      <c r="AV24" s="368">
        <v>25666.10342069234</v>
      </c>
      <c r="AW24" s="368">
        <v>41697.910000000003</v>
      </c>
      <c r="AX24" s="368">
        <v>48382.61</v>
      </c>
      <c r="AY24" s="311">
        <f t="shared" si="0"/>
        <v>6684.6999999999971</v>
      </c>
      <c r="AZ24" s="375">
        <f t="shared" si="1"/>
        <v>0.16031259120660954</v>
      </c>
    </row>
    <row r="25" spans="2:52" s="51" customFormat="1" ht="14.1" customHeight="1" x14ac:dyDescent="0.15">
      <c r="B25" s="108" t="s">
        <v>33</v>
      </c>
      <c r="C25" s="109" t="s">
        <v>27</v>
      </c>
      <c r="D25" s="110" t="s">
        <v>27</v>
      </c>
      <c r="E25" s="109" t="s">
        <v>27</v>
      </c>
      <c r="F25" s="109" t="s">
        <v>27</v>
      </c>
      <c r="G25" s="112" t="s">
        <v>27</v>
      </c>
      <c r="H25" s="113">
        <v>289548</v>
      </c>
      <c r="I25" s="113">
        <v>340097.2</v>
      </c>
      <c r="J25" s="113">
        <v>312287.71000000002</v>
      </c>
      <c r="K25" s="113">
        <v>352776.53</v>
      </c>
      <c r="L25" s="101">
        <f t="shared" si="2"/>
        <v>1294709.44</v>
      </c>
      <c r="M25" s="100">
        <v>409025.66000000003</v>
      </c>
      <c r="N25" s="242">
        <v>401726.71</v>
      </c>
      <c r="O25" s="242">
        <v>413174.47</v>
      </c>
      <c r="P25" s="242">
        <v>472726.13</v>
      </c>
      <c r="Q25" s="287">
        <f t="shared" si="3"/>
        <v>1696652.9700000002</v>
      </c>
      <c r="R25" s="242">
        <v>527102.36</v>
      </c>
      <c r="S25" s="242">
        <v>574959.44999999995</v>
      </c>
      <c r="T25" s="242">
        <v>507692.95</v>
      </c>
      <c r="U25" s="242">
        <v>382222.12</v>
      </c>
      <c r="V25" s="287">
        <f t="shared" si="4"/>
        <v>1991976.88</v>
      </c>
      <c r="W25" s="242">
        <v>212174.12</v>
      </c>
      <c r="X25" s="244">
        <v>0</v>
      </c>
      <c r="Y25" s="244">
        <v>0</v>
      </c>
      <c r="Z25" s="244">
        <v>0</v>
      </c>
      <c r="AA25" s="287">
        <f t="shared" si="5"/>
        <v>212174.12</v>
      </c>
      <c r="AB25" s="244">
        <v>0</v>
      </c>
      <c r="AC25" s="244">
        <v>0</v>
      </c>
      <c r="AD25" s="244">
        <v>0</v>
      </c>
      <c r="AE25" s="244">
        <v>0</v>
      </c>
      <c r="AF25" s="364">
        <f t="shared" si="6"/>
        <v>0</v>
      </c>
      <c r="AG25" s="369">
        <v>0</v>
      </c>
      <c r="AH25" s="369">
        <v>0</v>
      </c>
      <c r="AI25" s="369">
        <v>0</v>
      </c>
      <c r="AJ25" s="369">
        <v>0</v>
      </c>
      <c r="AK25" s="364">
        <f t="shared" si="7"/>
        <v>0</v>
      </c>
      <c r="AL25" s="381">
        <v>0</v>
      </c>
      <c r="AM25" s="381">
        <v>0</v>
      </c>
      <c r="AN25" s="381">
        <v>0</v>
      </c>
      <c r="AO25" s="369">
        <v>0</v>
      </c>
      <c r="AP25" s="364">
        <v>0</v>
      </c>
      <c r="AQ25" s="369">
        <v>0</v>
      </c>
      <c r="AR25" s="369">
        <v>0</v>
      </c>
      <c r="AS25" s="369">
        <v>0</v>
      </c>
      <c r="AT25" s="369">
        <v>0</v>
      </c>
      <c r="AU25" s="369">
        <v>0</v>
      </c>
      <c r="AV25" s="369">
        <v>0</v>
      </c>
      <c r="AW25" s="369">
        <v>0</v>
      </c>
      <c r="AX25" s="369">
        <v>0</v>
      </c>
      <c r="AY25" s="311">
        <f t="shared" si="0"/>
        <v>0</v>
      </c>
      <c r="AZ25" s="375" t="e">
        <f t="shared" si="1"/>
        <v>#DIV/0!</v>
      </c>
    </row>
    <row r="26" spans="2:52" s="51" customFormat="1" ht="14.1" customHeight="1" x14ac:dyDescent="0.15">
      <c r="B26" s="108" t="s">
        <v>34</v>
      </c>
      <c r="C26" s="109" t="s">
        <v>27</v>
      </c>
      <c r="D26" s="110" t="s">
        <v>27</v>
      </c>
      <c r="E26" s="109" t="s">
        <v>27</v>
      </c>
      <c r="F26" s="109" t="s">
        <v>27</v>
      </c>
      <c r="G26" s="112" t="s">
        <v>27</v>
      </c>
      <c r="H26" s="113">
        <v>129979</v>
      </c>
      <c r="I26" s="113">
        <v>112038.22</v>
      </c>
      <c r="J26" s="113">
        <v>114309.19</v>
      </c>
      <c r="K26" s="113">
        <v>107358.01</v>
      </c>
      <c r="L26" s="101">
        <f t="shared" si="2"/>
        <v>463684.42000000004</v>
      </c>
      <c r="M26" s="100">
        <v>125989.31999999999</v>
      </c>
      <c r="N26" s="242">
        <v>152644.02999999997</v>
      </c>
      <c r="O26" s="242">
        <v>133557.49</v>
      </c>
      <c r="P26" s="242">
        <v>122339.15</v>
      </c>
      <c r="Q26" s="287">
        <f t="shared" si="3"/>
        <v>534529.99</v>
      </c>
      <c r="R26" s="242">
        <v>192507.27</v>
      </c>
      <c r="S26" s="242">
        <v>177866.13</v>
      </c>
      <c r="T26" s="242">
        <v>147448.17000000001</v>
      </c>
      <c r="U26" s="242">
        <v>172884.41142857145</v>
      </c>
      <c r="V26" s="287">
        <f t="shared" si="4"/>
        <v>690705.98142857151</v>
      </c>
      <c r="W26" s="242">
        <v>184622.4</v>
      </c>
      <c r="X26" s="242">
        <v>53636.25</v>
      </c>
      <c r="Y26" s="242">
        <v>125222.46999999999</v>
      </c>
      <c r="Z26" s="242">
        <v>103774.7</v>
      </c>
      <c r="AA26" s="287">
        <f t="shared" si="5"/>
        <v>467255.82</v>
      </c>
      <c r="AB26" s="242">
        <v>126145.91</v>
      </c>
      <c r="AC26" s="242">
        <v>110337.51999999999</v>
      </c>
      <c r="AD26" s="242">
        <v>135616.14000000001</v>
      </c>
      <c r="AE26" s="242">
        <v>153254.30000000002</v>
      </c>
      <c r="AF26" s="287">
        <f t="shared" si="6"/>
        <v>525353.87</v>
      </c>
      <c r="AG26" s="368">
        <v>148522.78</v>
      </c>
      <c r="AH26" s="368">
        <v>175386.11</v>
      </c>
      <c r="AI26" s="368">
        <v>171974.00536585372</v>
      </c>
      <c r="AJ26" s="368">
        <v>205916.79195121949</v>
      </c>
      <c r="AK26" s="287">
        <f t="shared" si="7"/>
        <v>701799.68731707323</v>
      </c>
      <c r="AL26" s="380">
        <v>206249.74439024398</v>
      </c>
      <c r="AM26" s="380">
        <v>146016.1092682927</v>
      </c>
      <c r="AN26" s="380">
        <v>75420.871951219509</v>
      </c>
      <c r="AO26" s="368">
        <v>73981.89292682927</v>
      </c>
      <c r="AP26" s="287">
        <v>501668.61853658548</v>
      </c>
      <c r="AQ26" s="368">
        <v>42757.134390243897</v>
      </c>
      <c r="AR26" s="368">
        <v>44001.733170731706</v>
      </c>
      <c r="AS26" s="368">
        <v>32186.075470383264</v>
      </c>
      <c r="AT26" s="368">
        <v>40782.279047619049</v>
      </c>
      <c r="AU26" s="368">
        <v>159727.22207897791</v>
      </c>
      <c r="AV26" s="368">
        <v>39485.764352765698</v>
      </c>
      <c r="AW26" s="368">
        <v>51274.363333333335</v>
      </c>
      <c r="AX26" s="368">
        <v>51224.03952380953</v>
      </c>
      <c r="AY26" s="311">
        <f t="shared" si="0"/>
        <v>-50.323809523804812</v>
      </c>
      <c r="AZ26" s="375">
        <f t="shared" si="1"/>
        <v>-9.8146142150319854E-4</v>
      </c>
    </row>
    <row r="27" spans="2:52" s="51" customFormat="1" ht="14.1" customHeight="1" x14ac:dyDescent="0.15">
      <c r="B27" s="108" t="s">
        <v>35</v>
      </c>
      <c r="C27" s="109" t="s">
        <v>27</v>
      </c>
      <c r="D27" s="110" t="s">
        <v>27</v>
      </c>
      <c r="E27" s="109" t="s">
        <v>27</v>
      </c>
      <c r="F27" s="109" t="s">
        <v>27</v>
      </c>
      <c r="G27" s="112" t="s">
        <v>27</v>
      </c>
      <c r="H27" s="113">
        <v>191433</v>
      </c>
      <c r="I27" s="113">
        <v>181750.97</v>
      </c>
      <c r="J27" s="113">
        <v>184839.54</v>
      </c>
      <c r="K27" s="113">
        <v>201146.34</v>
      </c>
      <c r="L27" s="101">
        <f t="shared" si="2"/>
        <v>759169.85</v>
      </c>
      <c r="M27" s="100">
        <v>186674.25</v>
      </c>
      <c r="N27" s="242">
        <v>211365.66999999998</v>
      </c>
      <c r="O27" s="242">
        <v>166394.20000000001</v>
      </c>
      <c r="P27" s="242">
        <v>231788.25</v>
      </c>
      <c r="Q27" s="287">
        <f t="shared" si="3"/>
        <v>796222.37</v>
      </c>
      <c r="R27" s="242">
        <v>304103.96999999997</v>
      </c>
      <c r="S27" s="242">
        <v>232541.09</v>
      </c>
      <c r="T27" s="242">
        <v>167392.32999999999</v>
      </c>
      <c r="U27" s="242">
        <v>180152.55904761906</v>
      </c>
      <c r="V27" s="287">
        <f t="shared" si="4"/>
        <v>884189.94904761901</v>
      </c>
      <c r="W27" s="242">
        <v>189774.36</v>
      </c>
      <c r="X27" s="242">
        <v>74388.34</v>
      </c>
      <c r="Y27" s="242">
        <v>194024.87</v>
      </c>
      <c r="Z27" s="242">
        <v>183537.31</v>
      </c>
      <c r="AA27" s="287">
        <f t="shared" si="5"/>
        <v>641724.87999999989</v>
      </c>
      <c r="AB27" s="242">
        <v>183931.91999999998</v>
      </c>
      <c r="AC27" s="242">
        <v>174530.13999999998</v>
      </c>
      <c r="AD27" s="242">
        <v>195319.27000000002</v>
      </c>
      <c r="AE27" s="242">
        <v>223406.78000000003</v>
      </c>
      <c r="AF27" s="287">
        <f t="shared" si="6"/>
        <v>777188.11</v>
      </c>
      <c r="AG27" s="368">
        <v>181106.76</v>
      </c>
      <c r="AH27" s="368">
        <v>184407.05</v>
      </c>
      <c r="AI27" s="368">
        <v>282742.72073170717</v>
      </c>
      <c r="AJ27" s="368">
        <v>357101.59390243882</v>
      </c>
      <c r="AK27" s="287">
        <f t="shared" si="7"/>
        <v>1005358.124634146</v>
      </c>
      <c r="AL27" s="380">
        <v>302987.59097560972</v>
      </c>
      <c r="AM27" s="380">
        <v>276541.15682926832</v>
      </c>
      <c r="AN27" s="380">
        <v>289321.74829268293</v>
      </c>
      <c r="AO27" s="368">
        <v>99505.489999999991</v>
      </c>
      <c r="AP27" s="287">
        <v>968355.98609756096</v>
      </c>
      <c r="AQ27" s="368">
        <v>228439.89671312427</v>
      </c>
      <c r="AR27" s="368">
        <v>110526.52403019737</v>
      </c>
      <c r="AS27" s="368">
        <v>208105.63783972128</v>
      </c>
      <c r="AT27" s="368">
        <v>165685.37190476188</v>
      </c>
      <c r="AU27" s="368">
        <v>712757.43048780481</v>
      </c>
      <c r="AV27" s="368">
        <v>92204.242345051724</v>
      </c>
      <c r="AW27" s="368">
        <v>84531.568095238094</v>
      </c>
      <c r="AX27" s="368">
        <v>56366.821428571435</v>
      </c>
      <c r="AY27" s="311">
        <f t="shared" si="0"/>
        <v>-28164.746666666659</v>
      </c>
      <c r="AZ27" s="375">
        <f t="shared" si="1"/>
        <v>-0.33318613745499959</v>
      </c>
    </row>
    <row r="28" spans="2:52" s="51" customFormat="1" ht="14.1" customHeight="1" x14ac:dyDescent="0.15">
      <c r="B28" s="108" t="s">
        <v>36</v>
      </c>
      <c r="C28" s="109" t="s">
        <v>27</v>
      </c>
      <c r="D28" s="110" t="s">
        <v>27</v>
      </c>
      <c r="E28" s="109" t="s">
        <v>27</v>
      </c>
      <c r="F28" s="109" t="s">
        <v>27</v>
      </c>
      <c r="G28" s="112" t="s">
        <v>27</v>
      </c>
      <c r="H28" s="113">
        <v>191147</v>
      </c>
      <c r="I28" s="113">
        <v>153818.98000000001</v>
      </c>
      <c r="J28" s="113">
        <v>146796.07999999999</v>
      </c>
      <c r="K28" s="113">
        <v>216113.09</v>
      </c>
      <c r="L28" s="101">
        <f t="shared" si="2"/>
        <v>707875.14999999991</v>
      </c>
      <c r="M28" s="100">
        <v>371067.45999999996</v>
      </c>
      <c r="N28" s="242">
        <v>418973.87</v>
      </c>
      <c r="O28" s="242">
        <v>417869.6</v>
      </c>
      <c r="P28" s="242">
        <v>451580.74</v>
      </c>
      <c r="Q28" s="287">
        <f t="shared" si="3"/>
        <v>1659491.67</v>
      </c>
      <c r="R28" s="242">
        <v>515755.76</v>
      </c>
      <c r="S28" s="242">
        <v>489020.55999999994</v>
      </c>
      <c r="T28" s="242">
        <v>456349.71</v>
      </c>
      <c r="U28" s="242">
        <v>442027.56571428571</v>
      </c>
      <c r="V28" s="287">
        <f t="shared" si="4"/>
        <v>1903153.5957142857</v>
      </c>
      <c r="W28" s="242">
        <v>539168.94999999995</v>
      </c>
      <c r="X28" s="242">
        <v>229696.43</v>
      </c>
      <c r="Y28" s="242">
        <v>449339.19999999995</v>
      </c>
      <c r="Z28" s="242">
        <v>378513.68</v>
      </c>
      <c r="AA28" s="287">
        <f t="shared" si="5"/>
        <v>1596718.2599999998</v>
      </c>
      <c r="AB28" s="242">
        <v>399038.68000000005</v>
      </c>
      <c r="AC28" s="242">
        <v>396182.42</v>
      </c>
      <c r="AD28" s="242">
        <v>431076.65</v>
      </c>
      <c r="AE28" s="242">
        <v>374459.45</v>
      </c>
      <c r="AF28" s="287">
        <f t="shared" si="6"/>
        <v>1600757.2</v>
      </c>
      <c r="AG28" s="368">
        <v>382584.44</v>
      </c>
      <c r="AH28" s="368">
        <v>459687.48</v>
      </c>
      <c r="AI28" s="368">
        <v>388288.74121951201</v>
      </c>
      <c r="AJ28" s="368">
        <v>431836.27609756152</v>
      </c>
      <c r="AK28" s="287">
        <f t="shared" si="7"/>
        <v>1662396.9373170733</v>
      </c>
      <c r="AL28" s="380">
        <v>608299.05463414709</v>
      </c>
      <c r="AM28" s="380">
        <v>498976.37682926899</v>
      </c>
      <c r="AN28" s="380">
        <v>297620.81926829269</v>
      </c>
      <c r="AO28" s="368">
        <v>410311.20219512237</v>
      </c>
      <c r="AP28" s="287">
        <v>1815207.4529268313</v>
      </c>
      <c r="AQ28" s="368">
        <v>317542.16819976812</v>
      </c>
      <c r="AR28" s="368">
        <v>453423.64400696824</v>
      </c>
      <c r="AS28" s="368">
        <v>196604.78645760735</v>
      </c>
      <c r="AT28" s="368">
        <v>180031.45285714284</v>
      </c>
      <c r="AU28" s="368">
        <v>1147602.0515214864</v>
      </c>
      <c r="AV28" s="368">
        <v>423776.97188681876</v>
      </c>
      <c r="AW28" s="368">
        <v>454155.90380952379</v>
      </c>
      <c r="AX28" s="368">
        <v>423301.19904761901</v>
      </c>
      <c r="AY28" s="311">
        <f t="shared" si="0"/>
        <v>-30854.704761904781</v>
      </c>
      <c r="AZ28" s="375">
        <f t="shared" si="1"/>
        <v>-6.7938574624024847E-2</v>
      </c>
    </row>
    <row r="29" spans="2:52" s="51" customFormat="1" ht="14.1" customHeight="1" x14ac:dyDescent="0.15">
      <c r="B29" s="108" t="s">
        <v>37</v>
      </c>
      <c r="C29" s="109" t="s">
        <v>27</v>
      </c>
      <c r="D29" s="110" t="s">
        <v>27</v>
      </c>
      <c r="E29" s="109" t="s">
        <v>27</v>
      </c>
      <c r="F29" s="109" t="s">
        <v>27</v>
      </c>
      <c r="G29" s="112" t="s">
        <v>27</v>
      </c>
      <c r="H29" s="113">
        <v>101454</v>
      </c>
      <c r="I29" s="113">
        <v>98018.54</v>
      </c>
      <c r="J29" s="113">
        <v>78166.009999999995</v>
      </c>
      <c r="K29" s="113">
        <v>102311.84</v>
      </c>
      <c r="L29" s="101">
        <f t="shared" si="2"/>
        <v>379950.39</v>
      </c>
      <c r="M29" s="100">
        <v>121685.81</v>
      </c>
      <c r="N29" s="242">
        <v>120243.24</v>
      </c>
      <c r="O29" s="242">
        <v>141555.63</v>
      </c>
      <c r="P29" s="242">
        <v>121756.96</v>
      </c>
      <c r="Q29" s="287">
        <f t="shared" si="3"/>
        <v>505241.64</v>
      </c>
      <c r="R29" s="242">
        <v>141786.34999999998</v>
      </c>
      <c r="S29" s="242">
        <v>27545.89</v>
      </c>
      <c r="T29" s="242">
        <v>26980.959999999999</v>
      </c>
      <c r="U29" s="242">
        <v>20023.699047619048</v>
      </c>
      <c r="V29" s="287">
        <f t="shared" si="4"/>
        <v>216336.89904761902</v>
      </c>
      <c r="W29" s="242">
        <v>16786.2</v>
      </c>
      <c r="X29" s="242">
        <v>8807.09</v>
      </c>
      <c r="Y29" s="242">
        <v>22920.59</v>
      </c>
      <c r="Z29" s="242">
        <v>28361.279999999999</v>
      </c>
      <c r="AA29" s="287">
        <f t="shared" si="5"/>
        <v>76875.16</v>
      </c>
      <c r="AB29" s="242">
        <v>13845.289999999999</v>
      </c>
      <c r="AC29" s="242">
        <v>9350.8700000000008</v>
      </c>
      <c r="AD29" s="242">
        <v>8500.59</v>
      </c>
      <c r="AE29" s="242">
        <v>7416.58</v>
      </c>
      <c r="AF29" s="287">
        <f t="shared" si="6"/>
        <v>39113.33</v>
      </c>
      <c r="AG29" s="368">
        <v>6975.4</v>
      </c>
      <c r="AH29" s="368">
        <v>7718.94</v>
      </c>
      <c r="AI29" s="368">
        <v>154364.53585365854</v>
      </c>
      <c r="AJ29" s="368">
        <v>167472.61292682929</v>
      </c>
      <c r="AK29" s="287">
        <f t="shared" si="7"/>
        <v>336531.48878048779</v>
      </c>
      <c r="AL29" s="380">
        <v>181647.47170731708</v>
      </c>
      <c r="AM29" s="380">
        <v>138243.02951219512</v>
      </c>
      <c r="AN29" s="380">
        <v>125565.23853658537</v>
      </c>
      <c r="AO29" s="368">
        <v>11690.933658536585</v>
      </c>
      <c r="AP29" s="287">
        <v>457146.67341463413</v>
      </c>
      <c r="AQ29" s="368">
        <v>177167.58975609756</v>
      </c>
      <c r="AR29" s="368">
        <v>16446.800487804878</v>
      </c>
      <c r="AS29" s="368">
        <v>162582.82219512196</v>
      </c>
      <c r="AT29" s="368">
        <v>161661.97</v>
      </c>
      <c r="AU29" s="368">
        <v>517859.18243902433</v>
      </c>
      <c r="AV29" s="368">
        <v>16160.475831785092</v>
      </c>
      <c r="AW29" s="368">
        <v>16113.62</v>
      </c>
      <c r="AX29" s="368">
        <v>12675.03</v>
      </c>
      <c r="AY29" s="311">
        <f t="shared" si="0"/>
        <v>-3438.59</v>
      </c>
      <c r="AZ29" s="375">
        <f t="shared" si="1"/>
        <v>-0.21339649315299727</v>
      </c>
    </row>
    <row r="30" spans="2:52" s="51" customFormat="1" ht="14.1" customHeight="1" x14ac:dyDescent="0.15">
      <c r="B30" s="108" t="s">
        <v>101</v>
      </c>
      <c r="C30" s="109" t="s">
        <v>27</v>
      </c>
      <c r="D30" s="110" t="s">
        <v>27</v>
      </c>
      <c r="E30" s="109" t="s">
        <v>27</v>
      </c>
      <c r="F30" s="109" t="s">
        <v>27</v>
      </c>
      <c r="G30" s="112" t="s">
        <v>27</v>
      </c>
      <c r="H30" s="113">
        <v>68038</v>
      </c>
      <c r="I30" s="113">
        <v>42700.2</v>
      </c>
      <c r="J30" s="113">
        <v>44912.46</v>
      </c>
      <c r="K30" s="113">
        <v>50099.199999999997</v>
      </c>
      <c r="L30" s="101">
        <f t="shared" si="2"/>
        <v>205749.86</v>
      </c>
      <c r="M30" s="100">
        <v>65876.510000000009</v>
      </c>
      <c r="N30" s="242">
        <v>44743.21</v>
      </c>
      <c r="O30" s="242">
        <v>48196.6</v>
      </c>
      <c r="P30" s="242">
        <v>70657.399999999994</v>
      </c>
      <c r="Q30" s="287">
        <f t="shared" si="3"/>
        <v>229473.72</v>
      </c>
      <c r="R30" s="242">
        <v>58651.740000000005</v>
      </c>
      <c r="S30" s="242">
        <v>242792.63</v>
      </c>
      <c r="T30" s="242">
        <v>188990.3</v>
      </c>
      <c r="U30" s="242">
        <v>182364.61000000002</v>
      </c>
      <c r="V30" s="287">
        <f t="shared" si="4"/>
        <v>672799.28</v>
      </c>
      <c r="W30" s="242">
        <v>234613.40999999997</v>
      </c>
      <c r="X30" s="242">
        <v>64415.41</v>
      </c>
      <c r="Y30" s="242">
        <v>181900.33000000002</v>
      </c>
      <c r="Z30" s="242">
        <v>226670.06</v>
      </c>
      <c r="AA30" s="287">
        <f t="shared" si="5"/>
        <v>707599.21</v>
      </c>
      <c r="AB30" s="242">
        <v>171552.28000000003</v>
      </c>
      <c r="AC30" s="242">
        <v>189415.02000000002</v>
      </c>
      <c r="AD30" s="242">
        <v>197523.22</v>
      </c>
      <c r="AE30" s="242">
        <v>172657.83000000002</v>
      </c>
      <c r="AF30" s="287">
        <f t="shared" si="6"/>
        <v>731148.35000000009</v>
      </c>
      <c r="AG30" s="368">
        <v>202949.71</v>
      </c>
      <c r="AH30" s="368">
        <v>215522.38</v>
      </c>
      <c r="AI30" s="368">
        <v>136517.67536585371</v>
      </c>
      <c r="AJ30" s="368">
        <v>177353.55414634151</v>
      </c>
      <c r="AK30" s="287">
        <f t="shared" si="7"/>
        <v>732343.31951219519</v>
      </c>
      <c r="AL30" s="380">
        <v>157438.9095121951</v>
      </c>
      <c r="AM30" s="380">
        <v>164789.37999999992</v>
      </c>
      <c r="AN30" s="380">
        <v>138338.24634146332</v>
      </c>
      <c r="AO30" s="368">
        <v>351567.5780487805</v>
      </c>
      <c r="AP30" s="287">
        <v>812134.1139024389</v>
      </c>
      <c r="AQ30" s="368">
        <v>163207.27560975612</v>
      </c>
      <c r="AR30" s="368">
        <v>329801.61268292682</v>
      </c>
      <c r="AS30" s="368">
        <v>169630.28060394892</v>
      </c>
      <c r="AT30" s="368">
        <v>268712.26999999996</v>
      </c>
      <c r="AU30" s="368">
        <v>931351.43889663182</v>
      </c>
      <c r="AV30" s="368">
        <v>384160.48020941555</v>
      </c>
      <c r="AW30" s="368">
        <v>367997.57</v>
      </c>
      <c r="AX30" s="368">
        <v>388655.74</v>
      </c>
      <c r="AY30" s="311">
        <f t="shared" si="0"/>
        <v>20658.169999999984</v>
      </c>
      <c r="AZ30" s="375">
        <f t="shared" si="1"/>
        <v>5.6136702207028114E-2</v>
      </c>
    </row>
    <row r="31" spans="2:52" s="51" customFormat="1" ht="14.1" customHeight="1" thickBot="1" x14ac:dyDescent="0.2">
      <c r="B31" s="108" t="s">
        <v>38</v>
      </c>
      <c r="C31" s="114">
        <v>9285102.6600000001</v>
      </c>
      <c r="D31" s="115">
        <v>8038658</v>
      </c>
      <c r="E31" s="114">
        <v>6928838.1200000001</v>
      </c>
      <c r="F31" s="114">
        <v>8156047</v>
      </c>
      <c r="G31" s="116">
        <v>9384210.5999999996</v>
      </c>
      <c r="H31" s="117">
        <v>1525730</v>
      </c>
      <c r="I31" s="117">
        <v>1621529.75</v>
      </c>
      <c r="J31" s="117">
        <v>1730728.56</v>
      </c>
      <c r="K31" s="117">
        <v>1598032.33</v>
      </c>
      <c r="L31" s="118">
        <f t="shared" si="2"/>
        <v>6476020.6400000006</v>
      </c>
      <c r="M31" s="117">
        <v>1838689.130000005</v>
      </c>
      <c r="N31" s="243">
        <v>1763334.5500000054</v>
      </c>
      <c r="O31" s="243">
        <v>1593073.44</v>
      </c>
      <c r="P31" s="243">
        <v>1783216.58</v>
      </c>
      <c r="Q31" s="288">
        <f t="shared" si="3"/>
        <v>6978313.7000000104</v>
      </c>
      <c r="R31" s="243">
        <v>1851236.7600000084</v>
      </c>
      <c r="S31" s="243">
        <v>1809073.3200000094</v>
      </c>
      <c r="T31" s="243">
        <v>1658246.1800000016</v>
      </c>
      <c r="U31" s="242">
        <v>1983892.7200000051</v>
      </c>
      <c r="V31" s="288">
        <f t="shared" si="4"/>
        <v>7302448.9800000247</v>
      </c>
      <c r="W31" s="242">
        <v>1894139.8300000061</v>
      </c>
      <c r="X31" s="242">
        <v>868016.89000000746</v>
      </c>
      <c r="Y31" s="242">
        <v>2039230.2699999975</v>
      </c>
      <c r="Z31" s="242">
        <v>1685575.3400000022</v>
      </c>
      <c r="AA31" s="288">
        <f t="shared" si="5"/>
        <v>6486962.3300000131</v>
      </c>
      <c r="AB31" s="242">
        <v>4053641.83</v>
      </c>
      <c r="AC31" s="242">
        <v>1560710.8700000013</v>
      </c>
      <c r="AD31" s="242">
        <v>1460038.1199999999</v>
      </c>
      <c r="AE31" s="242">
        <v>1620721.8300000008</v>
      </c>
      <c r="AF31" s="287">
        <f t="shared" si="6"/>
        <v>8695112.6500000022</v>
      </c>
      <c r="AG31" s="368">
        <v>1331367.3799999999</v>
      </c>
      <c r="AH31" s="368">
        <v>1469471.7400000002</v>
      </c>
      <c r="AI31" s="368">
        <v>1492849.9024390245</v>
      </c>
      <c r="AJ31" s="368">
        <v>1550799.3951219511</v>
      </c>
      <c r="AK31" s="287">
        <f t="shared" si="7"/>
        <v>5844488.417560976</v>
      </c>
      <c r="AL31" s="380">
        <v>1637178.6775609758</v>
      </c>
      <c r="AM31" s="380">
        <v>1500109.1409756104</v>
      </c>
      <c r="AN31" s="380">
        <v>1375521.4173170733</v>
      </c>
      <c r="AO31" s="368">
        <v>1493706.0402439032</v>
      </c>
      <c r="AP31" s="287">
        <v>6006515.2760975622</v>
      </c>
      <c r="AQ31" s="368">
        <v>1506767.0526829269</v>
      </c>
      <c r="AR31" s="368">
        <v>1607478.1834289199</v>
      </c>
      <c r="AS31" s="368">
        <v>1595977.4225572553</v>
      </c>
      <c r="AT31" s="368">
        <v>1723663.8390476245</v>
      </c>
      <c r="AU31" s="368">
        <v>6433886.4977167267</v>
      </c>
      <c r="AV31" s="368">
        <v>1689901.3525349253</v>
      </c>
      <c r="AW31" s="368">
        <v>1855039.3833333368</v>
      </c>
      <c r="AX31" s="368">
        <v>1563771.2542857158</v>
      </c>
      <c r="AY31" s="311">
        <f t="shared" si="0"/>
        <v>-291268.12904762104</v>
      </c>
      <c r="AZ31" s="375">
        <f t="shared" si="1"/>
        <v>-0.15701452576399685</v>
      </c>
    </row>
    <row r="32" spans="2:52" s="52" customFormat="1" ht="14.1" customHeight="1" thickBot="1" x14ac:dyDescent="0.2">
      <c r="B32" s="70" t="s">
        <v>39</v>
      </c>
      <c r="C32" s="119">
        <f t="shared" ref="C32:M32" si="8">SUM(C8:C31)</f>
        <v>178729208.80000001</v>
      </c>
      <c r="D32" s="120">
        <f t="shared" si="8"/>
        <v>174635032</v>
      </c>
      <c r="E32" s="119">
        <f t="shared" si="8"/>
        <v>179911194.96999997</v>
      </c>
      <c r="F32" s="120">
        <f>SUM(F8:F31)</f>
        <v>169545865</v>
      </c>
      <c r="G32" s="119">
        <f t="shared" si="8"/>
        <v>199340813.41</v>
      </c>
      <c r="H32" s="121">
        <f t="shared" si="8"/>
        <v>51063541</v>
      </c>
      <c r="I32" s="121">
        <f t="shared" si="8"/>
        <v>53560617.030000009</v>
      </c>
      <c r="J32" s="121">
        <f t="shared" si="8"/>
        <v>54917641.059999995</v>
      </c>
      <c r="K32" s="121">
        <f t="shared" si="8"/>
        <v>58181910.800000012</v>
      </c>
      <c r="L32" s="121">
        <f t="shared" si="8"/>
        <v>217723709.88999999</v>
      </c>
      <c r="M32" s="121">
        <f t="shared" si="8"/>
        <v>55760931.369999997</v>
      </c>
      <c r="N32" s="121">
        <f t="shared" ref="N32:AF32" si="9">SUM(N8:N31)</f>
        <v>58872612.230000012</v>
      </c>
      <c r="O32" s="289">
        <f t="shared" si="9"/>
        <v>58958566.090000026</v>
      </c>
      <c r="P32" s="289">
        <f t="shared" si="9"/>
        <v>61240575.280000001</v>
      </c>
      <c r="Q32" s="289">
        <f t="shared" si="9"/>
        <v>234832684.96999997</v>
      </c>
      <c r="R32" s="289">
        <f t="shared" si="9"/>
        <v>62312408.870000005</v>
      </c>
      <c r="S32" s="289">
        <f t="shared" si="9"/>
        <v>64550584.310000017</v>
      </c>
      <c r="T32" s="289">
        <f t="shared" si="9"/>
        <v>64626957.340000004</v>
      </c>
      <c r="U32" s="289">
        <f t="shared" si="9"/>
        <v>72470062.050000027</v>
      </c>
      <c r="V32" s="289">
        <f t="shared" si="9"/>
        <v>263960012.56999999</v>
      </c>
      <c r="W32" s="289">
        <f t="shared" si="9"/>
        <v>63587814.330000006</v>
      </c>
      <c r="X32" s="289">
        <f t="shared" si="9"/>
        <v>37945479.210000001</v>
      </c>
      <c r="Y32" s="289">
        <f t="shared" si="9"/>
        <v>86016514.790000007</v>
      </c>
      <c r="Z32" s="289">
        <f t="shared" si="9"/>
        <v>74115931.810000017</v>
      </c>
      <c r="AA32" s="289">
        <f t="shared" si="9"/>
        <v>261665740.13999996</v>
      </c>
      <c r="AB32" s="289">
        <f t="shared" si="9"/>
        <v>67638561.140000001</v>
      </c>
      <c r="AC32" s="289">
        <f t="shared" si="9"/>
        <v>68174852.670000002</v>
      </c>
      <c r="AD32" s="289">
        <f t="shared" si="9"/>
        <v>66974215.379999995</v>
      </c>
      <c r="AE32" s="289">
        <f t="shared" si="9"/>
        <v>75367863.969999984</v>
      </c>
      <c r="AF32" s="289">
        <f t="shared" si="9"/>
        <v>278155493.16000009</v>
      </c>
      <c r="AG32" s="290">
        <f t="shared" ref="AG32:AM32" si="10">SUM(AG8:AG31)</f>
        <v>68950386.850000009</v>
      </c>
      <c r="AH32" s="290">
        <f t="shared" si="10"/>
        <v>75828211.109999985</v>
      </c>
      <c r="AI32" s="290">
        <f t="shared" si="10"/>
        <v>63113020.205121815</v>
      </c>
      <c r="AJ32" s="290">
        <f t="shared" si="10"/>
        <v>82206782.936339259</v>
      </c>
      <c r="AK32" s="289">
        <f>SUM(AK8:AK31)</f>
        <v>290098401.10146111</v>
      </c>
      <c r="AL32" s="290">
        <f t="shared" si="10"/>
        <v>75586096.522925645</v>
      </c>
      <c r="AM32" s="290">
        <f t="shared" si="10"/>
        <v>77411717.409023792</v>
      </c>
      <c r="AN32" s="290">
        <v>75284034.409022793</v>
      </c>
      <c r="AO32" s="290">
        <v>82079147.371705204</v>
      </c>
      <c r="AP32" s="289">
        <v>310360995.71267748</v>
      </c>
      <c r="AQ32" s="290">
        <v>78090402.143169358</v>
      </c>
      <c r="AR32" s="290">
        <v>79664627.148444146</v>
      </c>
      <c r="AS32" s="290">
        <v>76114762.186807513</v>
      </c>
      <c r="AT32" s="290">
        <v>84389298.999523818</v>
      </c>
      <c r="AU32" s="290">
        <v>318259090.47794485</v>
      </c>
      <c r="AV32" s="290">
        <v>74989335.339999974</v>
      </c>
      <c r="AW32" s="290">
        <v>83379898.817619056</v>
      </c>
      <c r="AX32" s="290">
        <v>79613835.720952407</v>
      </c>
      <c r="AY32" s="289">
        <f>SUM(AY8:AY31)</f>
        <v>-3766063.0966666671</v>
      </c>
      <c r="AZ32" s="376">
        <f t="shared" si="1"/>
        <v>-4.5167518191697037E-2</v>
      </c>
    </row>
    <row r="33" spans="1:50" s="53" customFormat="1" ht="15.95" customHeight="1" thickBot="1" x14ac:dyDescent="0.25">
      <c r="B33" s="229"/>
      <c r="D33" s="226"/>
      <c r="H33" s="226"/>
      <c r="R33" s="292"/>
      <c r="S33" s="292"/>
      <c r="T33" s="292"/>
      <c r="W33" s="292"/>
      <c r="X33" s="292"/>
      <c r="Y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</row>
    <row r="34" spans="1:50" s="53" customFormat="1" ht="15.95" customHeight="1" thickBot="1" x14ac:dyDescent="0.25">
      <c r="B34" s="94" t="s">
        <v>40</v>
      </c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59"/>
      <c r="N34" s="59"/>
      <c r="O34" s="60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237"/>
      <c r="AJ34" s="237"/>
      <c r="AK34" s="237"/>
      <c r="AL34" s="237"/>
      <c r="AM34" s="237"/>
      <c r="AN34" s="237"/>
      <c r="AO34" s="237"/>
      <c r="AP34" s="237"/>
      <c r="AQ34" s="60"/>
      <c r="AR34" s="60"/>
      <c r="AS34" s="60"/>
      <c r="AT34" s="60"/>
      <c r="AU34" s="378"/>
      <c r="AV34" s="60"/>
      <c r="AW34" s="60"/>
      <c r="AX34" s="237"/>
    </row>
    <row r="35" spans="1:50" ht="20.100000000000001" customHeight="1" thickBot="1" x14ac:dyDescent="0.25">
      <c r="B35" s="64" t="s">
        <v>7</v>
      </c>
      <c r="C35" s="65" t="s">
        <v>8</v>
      </c>
      <c r="D35" s="59" t="s">
        <v>9</v>
      </c>
      <c r="E35" s="65" t="s">
        <v>10</v>
      </c>
      <c r="F35" s="65" t="s">
        <v>11</v>
      </c>
      <c r="G35" s="65" t="s">
        <v>12</v>
      </c>
      <c r="H35" s="66" t="s">
        <v>13</v>
      </c>
      <c r="I35" s="66" t="s">
        <v>14</v>
      </c>
      <c r="J35" s="66" t="s">
        <v>99</v>
      </c>
      <c r="K35" s="66" t="s">
        <v>102</v>
      </c>
      <c r="L35" s="66" t="s">
        <v>103</v>
      </c>
      <c r="M35" s="66" t="s">
        <v>105</v>
      </c>
      <c r="N35" s="66" t="s">
        <v>108</v>
      </c>
      <c r="O35" s="63" t="s">
        <v>109</v>
      </c>
      <c r="P35" s="63" t="s">
        <v>110</v>
      </c>
      <c r="Q35" s="66" t="s">
        <v>111</v>
      </c>
      <c r="R35" s="66" t="s">
        <v>112</v>
      </c>
      <c r="S35" s="66" t="s">
        <v>119</v>
      </c>
      <c r="T35" s="66" t="s">
        <v>118</v>
      </c>
      <c r="U35" s="63" t="s">
        <v>127</v>
      </c>
      <c r="V35" s="66" t="s">
        <v>131</v>
      </c>
      <c r="W35" s="66" t="s">
        <v>132</v>
      </c>
      <c r="X35" s="66" t="s">
        <v>133</v>
      </c>
      <c r="Y35" s="66" t="s">
        <v>134</v>
      </c>
      <c r="Z35" s="66" t="s">
        <v>128</v>
      </c>
      <c r="AA35" s="66" t="s">
        <v>135</v>
      </c>
      <c r="AB35" s="66" t="s">
        <v>136</v>
      </c>
      <c r="AC35" s="66" t="s">
        <v>140</v>
      </c>
      <c r="AD35" s="66" t="s">
        <v>141</v>
      </c>
      <c r="AE35" s="66" t="s">
        <v>143</v>
      </c>
      <c r="AF35" s="359" t="s">
        <v>144</v>
      </c>
      <c r="AG35" s="359" t="s">
        <v>147</v>
      </c>
      <c r="AH35" s="359" t="s">
        <v>149</v>
      </c>
      <c r="AI35" s="359" t="s">
        <v>151</v>
      </c>
      <c r="AJ35" s="359" t="s">
        <v>157</v>
      </c>
      <c r="AK35" s="359" t="s">
        <v>158</v>
      </c>
      <c r="AL35" s="359" t="s">
        <v>161</v>
      </c>
      <c r="AM35" s="359" t="s">
        <v>165</v>
      </c>
      <c r="AN35" s="359" t="s">
        <v>167</v>
      </c>
      <c r="AO35" s="359" t="s">
        <v>169</v>
      </c>
      <c r="AP35" s="63" t="s">
        <v>170</v>
      </c>
      <c r="AQ35" s="359" t="s">
        <v>178</v>
      </c>
      <c r="AR35" s="359" t="s">
        <v>257</v>
      </c>
      <c r="AS35" s="359" t="s">
        <v>258</v>
      </c>
      <c r="AT35" s="359" t="s">
        <v>259</v>
      </c>
      <c r="AU35" s="359" t="s">
        <v>260</v>
      </c>
      <c r="AV35" s="359" t="s">
        <v>261</v>
      </c>
      <c r="AW35" s="359" t="s">
        <v>262</v>
      </c>
      <c r="AX35" s="359" t="s">
        <v>263</v>
      </c>
    </row>
    <row r="36" spans="1:50" s="51" customFormat="1" ht="14.1" customHeight="1" x14ac:dyDescent="0.15">
      <c r="A36" s="52"/>
      <c r="B36" s="95" t="s">
        <v>15</v>
      </c>
      <c r="C36" s="122">
        <f t="shared" ref="C36:H36" si="11">C8/C$32</f>
        <v>0.64645336509764706</v>
      </c>
      <c r="D36" s="122">
        <f t="shared" si="11"/>
        <v>0.63753307526521941</v>
      </c>
      <c r="E36" s="122">
        <f t="shared" si="11"/>
        <v>0.61382135507695712</v>
      </c>
      <c r="F36" s="122">
        <f t="shared" si="11"/>
        <v>0.59913032382122677</v>
      </c>
      <c r="G36" s="124">
        <f t="shared" si="11"/>
        <v>0.59664687233604685</v>
      </c>
      <c r="H36" s="122">
        <f t="shared" si="11"/>
        <v>0.58211017915894236</v>
      </c>
      <c r="I36" s="122">
        <f t="shared" ref="I36:M51" si="12">I8/I$32</f>
        <v>0.58207418209050454</v>
      </c>
      <c r="J36" s="122">
        <f t="shared" si="12"/>
        <v>0.59076955881178195</v>
      </c>
      <c r="K36" s="122">
        <f>K8/K$32</f>
        <v>0.5938804144603651</v>
      </c>
      <c r="L36" s="124">
        <f>L8/L$32</f>
        <v>0.58743086499222985</v>
      </c>
      <c r="M36" s="122">
        <f>M8/M$32</f>
        <v>0.56395267362622614</v>
      </c>
      <c r="N36" s="122">
        <f>N8/N$32</f>
        <v>0.57175259607127493</v>
      </c>
      <c r="O36" s="282">
        <f t="shared" ref="O36:T51" si="13">O8/O$32</f>
        <v>0.58086342581198935</v>
      </c>
      <c r="P36" s="282">
        <f t="shared" si="13"/>
        <v>0.55341630765294791</v>
      </c>
      <c r="Q36" s="284">
        <f t="shared" si="13"/>
        <v>0.56740612132856283</v>
      </c>
      <c r="R36" s="282">
        <f t="shared" si="13"/>
        <v>0.56265298751561477</v>
      </c>
      <c r="S36" s="282">
        <f t="shared" si="13"/>
        <v>0.56659886569507012</v>
      </c>
      <c r="T36" s="282">
        <f t="shared" si="13"/>
        <v>0.57092013949979337</v>
      </c>
      <c r="U36" s="282">
        <f t="shared" ref="U36:AX51" si="14">U8/U$32</f>
        <v>0.5844988007575137</v>
      </c>
      <c r="V36" s="284">
        <f t="shared" si="14"/>
        <v>0.57163979214098892</v>
      </c>
      <c r="W36" s="282">
        <f t="shared" si="14"/>
        <v>0.56469338879382103</v>
      </c>
      <c r="X36" s="282">
        <f t="shared" si="14"/>
        <v>0.6313969447429203</v>
      </c>
      <c r="Y36" s="282">
        <f t="shared" si="14"/>
        <v>0.62901275228475229</v>
      </c>
      <c r="Z36" s="282">
        <f t="shared" si="14"/>
        <v>0.59539755613038137</v>
      </c>
      <c r="AA36" s="284">
        <f t="shared" si="14"/>
        <v>0.60420675360637999</v>
      </c>
      <c r="AB36" s="282">
        <f t="shared" si="14"/>
        <v>0.5904261165068303</v>
      </c>
      <c r="AC36" s="282">
        <f t="shared" si="14"/>
        <v>0.59079065876329684</v>
      </c>
      <c r="AD36" s="282">
        <f t="shared" si="14"/>
        <v>0.58345559986461759</v>
      </c>
      <c r="AE36" s="282">
        <f t="shared" si="14"/>
        <v>0.60365166363358203</v>
      </c>
      <c r="AF36" s="284">
        <f t="shared" si="14"/>
        <v>0.59242064468312572</v>
      </c>
      <c r="AG36" s="282">
        <f t="shared" si="14"/>
        <v>0.59711175906187097</v>
      </c>
      <c r="AH36" s="282">
        <f t="shared" si="14"/>
        <v>0.60072257202428958</v>
      </c>
      <c r="AI36" s="282">
        <f t="shared" si="14"/>
        <v>0.52268988555891371</v>
      </c>
      <c r="AJ36" s="282">
        <f t="shared" si="14"/>
        <v>0.61028958871204453</v>
      </c>
      <c r="AK36" s="284">
        <f t="shared" si="14"/>
        <v>0.58559883543251867</v>
      </c>
      <c r="AL36" s="282">
        <f t="shared" si="14"/>
        <v>0.58451069453240445</v>
      </c>
      <c r="AM36" s="282">
        <f t="shared" si="14"/>
        <v>0.60088283136813658</v>
      </c>
      <c r="AN36" s="282">
        <f t="shared" si="14"/>
        <v>0.60580015591862579</v>
      </c>
      <c r="AO36" s="282">
        <f t="shared" si="14"/>
        <v>0.62179389703733134</v>
      </c>
      <c r="AP36" s="284">
        <f t="shared" si="14"/>
        <v>0.60361852486054435</v>
      </c>
      <c r="AQ36" s="282">
        <f t="shared" si="14"/>
        <v>0.61768706718199229</v>
      </c>
      <c r="AR36" s="282">
        <f t="shared" si="14"/>
        <v>0.61692106059335972</v>
      </c>
      <c r="AS36" s="282">
        <f t="shared" si="14"/>
        <v>0.61661833614378514</v>
      </c>
      <c r="AT36" s="282">
        <f t="shared" si="14"/>
        <v>0.62941537497109734</v>
      </c>
      <c r="AU36" s="284">
        <f t="shared" si="14"/>
        <v>0.62034959548058455</v>
      </c>
      <c r="AV36" s="282">
        <f t="shared" si="14"/>
        <v>0.63616456742924232</v>
      </c>
      <c r="AW36" s="282">
        <f t="shared" si="14"/>
        <v>0.62044507361609258</v>
      </c>
      <c r="AX36" s="282">
        <f t="shared" si="14"/>
        <v>0.61581514172311436</v>
      </c>
    </row>
    <row r="37" spans="1:50" s="52" customFormat="1" ht="14.1" customHeight="1" x14ac:dyDescent="0.15">
      <c r="A37" s="51"/>
      <c r="B37" s="102" t="s">
        <v>16</v>
      </c>
      <c r="C37" s="122">
        <f>C9/C$32</f>
        <v>6.5646277230093128E-2</v>
      </c>
      <c r="D37" s="122">
        <f>D9/D$32</f>
        <v>6.4560683334143401E-2</v>
      </c>
      <c r="E37" s="122">
        <f t="shared" ref="E37:F50" si="15">E9/E$32</f>
        <v>6.9498719866125977E-2</v>
      </c>
      <c r="F37" s="122">
        <f t="shared" si="15"/>
        <v>7.5298616100133137E-2</v>
      </c>
      <c r="G37" s="124">
        <f t="shared" ref="G37:J51" si="16">G9/G$32</f>
        <v>7.1058083880024034E-2</v>
      </c>
      <c r="H37" s="122">
        <f t="shared" si="16"/>
        <v>7.3979534635093172E-2</v>
      </c>
      <c r="I37" s="122">
        <f t="shared" si="12"/>
        <v>7.1980183645767068E-2</v>
      </c>
      <c r="J37" s="122">
        <f t="shared" si="12"/>
        <v>7.0331837191988822E-2</v>
      </c>
      <c r="K37" s="122">
        <f t="shared" si="12"/>
        <v>6.9630133907530575E-2</v>
      </c>
      <c r="L37" s="124">
        <f t="shared" si="12"/>
        <v>7.140532782513484E-2</v>
      </c>
      <c r="M37" s="122">
        <f t="shared" si="12"/>
        <v>7.1556970659688607E-2</v>
      </c>
      <c r="N37" s="122">
        <f t="shared" ref="N37:N51" si="17">N9/N$32</f>
        <v>7.2478525045396966E-2</v>
      </c>
      <c r="O37" s="282">
        <f t="shared" si="13"/>
        <v>7.2734510087200763E-2</v>
      </c>
      <c r="P37" s="282">
        <f t="shared" si="13"/>
        <v>7.3128708532275558E-2</v>
      </c>
      <c r="Q37" s="284">
        <f t="shared" si="13"/>
        <v>7.2493528880678643E-2</v>
      </c>
      <c r="R37" s="282">
        <f t="shared" si="13"/>
        <v>6.9635282902520829E-2</v>
      </c>
      <c r="S37" s="282">
        <f t="shared" si="13"/>
        <v>6.8855452472045928E-2</v>
      </c>
      <c r="T37" s="282">
        <f t="shared" si="13"/>
        <v>7.0340095636629879E-2</v>
      </c>
      <c r="U37" s="282">
        <f t="shared" ref="U37:AP37" si="18">U9/U$32</f>
        <v>6.7820636011170596E-2</v>
      </c>
      <c r="V37" s="284">
        <f t="shared" si="18"/>
        <v>6.9118931281917845E-2</v>
      </c>
      <c r="W37" s="282">
        <f t="shared" si="18"/>
        <v>6.7805540502212755E-2</v>
      </c>
      <c r="X37" s="282">
        <f t="shared" si="18"/>
        <v>6.465285696941396E-2</v>
      </c>
      <c r="Y37" s="282">
        <f t="shared" si="18"/>
        <v>6.6905478140449531E-2</v>
      </c>
      <c r="Z37" s="282">
        <f t="shared" si="18"/>
        <v>7.1532804763100491E-2</v>
      </c>
      <c r="AA37" s="284">
        <f t="shared" si="18"/>
        <v>6.8108214244879201E-2</v>
      </c>
      <c r="AB37" s="282">
        <f t="shared" si="18"/>
        <v>6.0056806376942981E-2</v>
      </c>
      <c r="AC37" s="282">
        <f t="shared" si="18"/>
        <v>7.7401977317687096E-2</v>
      </c>
      <c r="AD37" s="282">
        <f t="shared" si="18"/>
        <v>7.7790110872367202E-2</v>
      </c>
      <c r="AE37" s="282">
        <f t="shared" si="18"/>
        <v>7.2437395760255638E-2</v>
      </c>
      <c r="AF37" s="284">
        <f t="shared" si="18"/>
        <v>7.1932456097463446E-2</v>
      </c>
      <c r="AG37" s="282">
        <f t="shared" si="18"/>
        <v>7.0455832837723956E-2</v>
      </c>
      <c r="AH37" s="282">
        <f t="shared" si="18"/>
        <v>7.2791941669214474E-2</v>
      </c>
      <c r="AI37" s="282">
        <f t="shared" si="18"/>
        <v>8.0432378884104969E-2</v>
      </c>
      <c r="AJ37" s="282">
        <f t="shared" si="18"/>
        <v>6.8606778843407615E-2</v>
      </c>
      <c r="AK37" s="284">
        <f t="shared" si="18"/>
        <v>7.2712957051502103E-2</v>
      </c>
      <c r="AL37" s="282">
        <f t="shared" si="18"/>
        <v>7.0780468647421615E-2</v>
      </c>
      <c r="AM37" s="282">
        <f t="shared" si="18"/>
        <v>6.9729053927120949E-2</v>
      </c>
      <c r="AN37" s="282">
        <f t="shared" si="18"/>
        <v>6.9594384904230644E-2</v>
      </c>
      <c r="AO37" s="282">
        <f t="shared" si="18"/>
        <v>6.7567462670906908E-2</v>
      </c>
      <c r="AP37" s="284">
        <f t="shared" si="18"/>
        <v>6.9380789610444124E-2</v>
      </c>
      <c r="AQ37" s="282">
        <f t="shared" si="14"/>
        <v>6.8426247712710428E-2</v>
      </c>
      <c r="AR37" s="282">
        <f t="shared" si="14"/>
        <v>6.8841250623535535E-2</v>
      </c>
      <c r="AS37" s="282">
        <f t="shared" si="14"/>
        <v>7.0910772319930759E-2</v>
      </c>
      <c r="AT37" s="282">
        <f t="shared" si="14"/>
        <v>6.7075690999225779E-2</v>
      </c>
      <c r="AU37" s="284">
        <f t="shared" si="14"/>
        <v>6.8766214490437627E-2</v>
      </c>
      <c r="AV37" s="282">
        <f t="shared" si="14"/>
        <v>6.8902662794357444E-2</v>
      </c>
      <c r="AW37" s="282">
        <f t="shared" si="14"/>
        <v>6.9907990892298183E-2</v>
      </c>
      <c r="AX37" s="282">
        <f t="shared" si="14"/>
        <v>7.0611914236918372E-2</v>
      </c>
    </row>
    <row r="38" spans="1:50" s="51" customFormat="1" ht="14.1" customHeight="1" x14ac:dyDescent="0.15">
      <c r="B38" s="102" t="s">
        <v>17</v>
      </c>
      <c r="C38" s="122">
        <f>C10/C$32</f>
        <v>0.11869214350821877</v>
      </c>
      <c r="D38" s="122">
        <f>D10/D$32</f>
        <v>0.12058935002227961</v>
      </c>
      <c r="E38" s="122">
        <f t="shared" si="15"/>
        <v>0.13175369211433793</v>
      </c>
      <c r="F38" s="122">
        <f t="shared" si="15"/>
        <v>0.14398162998549094</v>
      </c>
      <c r="G38" s="124">
        <f t="shared" si="16"/>
        <v>0.14898828891058449</v>
      </c>
      <c r="H38" s="122">
        <f t="shared" si="16"/>
        <v>0.15363268677352399</v>
      </c>
      <c r="I38" s="122">
        <f t="shared" si="12"/>
        <v>0.15330480090251491</v>
      </c>
      <c r="J38" s="122">
        <f t="shared" si="12"/>
        <v>0.14966975258496293</v>
      </c>
      <c r="K38" s="122">
        <f t="shared" si="12"/>
        <v>0.1517860996411276</v>
      </c>
      <c r="L38" s="124">
        <f t="shared" si="12"/>
        <v>0.15205897330486648</v>
      </c>
      <c r="M38" s="122">
        <f t="shared" si="12"/>
        <v>0.16973789725994673</v>
      </c>
      <c r="N38" s="122">
        <f t="shared" si="17"/>
        <v>0.165123640208482</v>
      </c>
      <c r="O38" s="282">
        <f t="shared" si="13"/>
        <v>0.16054954127531762</v>
      </c>
      <c r="P38" s="282">
        <f t="shared" si="13"/>
        <v>0.17287434746644986</v>
      </c>
      <c r="Q38" s="284">
        <f t="shared" si="13"/>
        <v>0.16709215122678844</v>
      </c>
      <c r="R38" s="282">
        <f t="shared" si="13"/>
        <v>0.17301085250116732</v>
      </c>
      <c r="S38" s="282">
        <f t="shared" si="13"/>
        <v>0.17341693045318921</v>
      </c>
      <c r="T38" s="282">
        <f t="shared" si="13"/>
        <v>0.17294057572910643</v>
      </c>
      <c r="U38" s="282">
        <f t="shared" ref="U38:AP38" si="19">U10/U$32</f>
        <v>0.16752350091565116</v>
      </c>
      <c r="V38" s="284">
        <f t="shared" si="19"/>
        <v>0.17158640221756857</v>
      </c>
      <c r="W38" s="282">
        <f t="shared" si="19"/>
        <v>0.18382495582153152</v>
      </c>
      <c r="X38" s="282">
        <f t="shared" si="19"/>
        <v>0.15678570237774575</v>
      </c>
      <c r="Y38" s="282">
        <f t="shared" si="19"/>
        <v>0.14969233688943792</v>
      </c>
      <c r="Z38" s="282">
        <f t="shared" si="19"/>
        <v>0.15828564363292727</v>
      </c>
      <c r="AA38" s="284">
        <f t="shared" si="19"/>
        <v>0.16144962969702131</v>
      </c>
      <c r="AB38" s="282">
        <f t="shared" si="19"/>
        <v>0.15113613710440912</v>
      </c>
      <c r="AC38" s="282">
        <f t="shared" si="19"/>
        <v>0.17047972991241081</v>
      </c>
      <c r="AD38" s="282">
        <f t="shared" si="19"/>
        <v>0.17091327080209837</v>
      </c>
      <c r="AE38" s="282">
        <f t="shared" si="19"/>
        <v>0.1605723794270881</v>
      </c>
      <c r="AF38" s="284">
        <f t="shared" si="19"/>
        <v>0.16319591701857436</v>
      </c>
      <c r="AG38" s="282">
        <f t="shared" si="19"/>
        <v>0.17035421651154956</v>
      </c>
      <c r="AH38" s="282">
        <f t="shared" si="19"/>
        <v>0.16440088678758236</v>
      </c>
      <c r="AI38" s="282">
        <f t="shared" si="19"/>
        <v>0.20117241203708711</v>
      </c>
      <c r="AJ38" s="282">
        <f t="shared" si="19"/>
        <v>0.15954287413936707</v>
      </c>
      <c r="AK38" s="284">
        <f t="shared" si="19"/>
        <v>0.17243914140543143</v>
      </c>
      <c r="AL38" s="282">
        <f t="shared" si="19"/>
        <v>0.17397406883907041</v>
      </c>
      <c r="AM38" s="282">
        <f t="shared" si="19"/>
        <v>0.16683107416169188</v>
      </c>
      <c r="AN38" s="282">
        <f t="shared" si="19"/>
        <v>0.162512336094633</v>
      </c>
      <c r="AO38" s="282">
        <f t="shared" si="19"/>
        <v>0.15147314605081874</v>
      </c>
      <c r="AP38" s="284">
        <f t="shared" si="19"/>
        <v>0.16346149293441189</v>
      </c>
      <c r="AQ38" s="282">
        <f t="shared" si="14"/>
        <v>0.15181121027387012</v>
      </c>
      <c r="AR38" s="282">
        <f t="shared" si="14"/>
        <v>0.14869230265885688</v>
      </c>
      <c r="AS38" s="282">
        <f t="shared" si="14"/>
        <v>0.14674751191456348</v>
      </c>
      <c r="AT38" s="282">
        <f t="shared" si="14"/>
        <v>0.14150540558432823</v>
      </c>
      <c r="AU38" s="284">
        <f t="shared" si="14"/>
        <v>0.14708679395073143</v>
      </c>
      <c r="AV38" s="282">
        <f t="shared" si="14"/>
        <v>0.13418671724650755</v>
      </c>
      <c r="AW38" s="282">
        <f t="shared" si="14"/>
        <v>0.14458622677652069</v>
      </c>
      <c r="AX38" s="282">
        <f t="shared" si="14"/>
        <v>0.14900248536552801</v>
      </c>
    </row>
    <row r="39" spans="1:50" s="51" customFormat="1" ht="14.1" customHeight="1" x14ac:dyDescent="0.15">
      <c r="B39" s="102" t="s">
        <v>18</v>
      </c>
      <c r="C39" s="122">
        <f t="shared" ref="C39:D50" si="20">C11/C$32</f>
        <v>1.6293328547426544E-2</v>
      </c>
      <c r="D39" s="122">
        <f t="shared" si="20"/>
        <v>1.7521175247358158E-2</v>
      </c>
      <c r="E39" s="122">
        <f t="shared" si="15"/>
        <v>1.8964469890653188E-2</v>
      </c>
      <c r="F39" s="122">
        <f t="shared" si="15"/>
        <v>1.7399628118326568E-2</v>
      </c>
      <c r="G39" s="124">
        <f t="shared" si="16"/>
        <v>1.98099012061215E-2</v>
      </c>
      <c r="H39" s="122">
        <f t="shared" si="16"/>
        <v>2.2229010714317678E-2</v>
      </c>
      <c r="I39" s="122">
        <f t="shared" si="12"/>
        <v>2.332524230070469E-2</v>
      </c>
      <c r="J39" s="122">
        <f t="shared" si="12"/>
        <v>2.1710506623861897E-2</v>
      </c>
      <c r="K39" s="122">
        <f t="shared" si="12"/>
        <v>2.0436965263780915E-2</v>
      </c>
      <c r="L39" s="124">
        <f t="shared" si="12"/>
        <v>2.1889016462230008E-2</v>
      </c>
      <c r="M39" s="122">
        <f t="shared" si="12"/>
        <v>2.2892733651267202E-2</v>
      </c>
      <c r="N39" s="122">
        <f t="shared" si="17"/>
        <v>2.2213606301192658E-2</v>
      </c>
      <c r="O39" s="282">
        <f t="shared" si="13"/>
        <v>2.0043352957331048E-2</v>
      </c>
      <c r="P39" s="282">
        <f t="shared" si="13"/>
        <v>2.1350055319075373E-2</v>
      </c>
      <c r="Q39" s="284">
        <f t="shared" si="13"/>
        <v>2.1604787257992406E-2</v>
      </c>
      <c r="R39" s="282">
        <f t="shared" si="13"/>
        <v>2.0212077864419749E-2</v>
      </c>
      <c r="S39" s="282">
        <f t="shared" si="13"/>
        <v>2.0484767630448108E-2</v>
      </c>
      <c r="T39" s="282">
        <f t="shared" si="13"/>
        <v>2.0620043474879765E-2</v>
      </c>
      <c r="U39" s="282">
        <f t="shared" ref="U39:AP39" si="21">U11/U$32</f>
        <v>1.9664138978128021E-2</v>
      </c>
      <c r="V39" s="284">
        <f t="shared" si="21"/>
        <v>2.0228211727671391E-2</v>
      </c>
      <c r="W39" s="282">
        <f t="shared" si="21"/>
        <v>1.8842461132285309E-2</v>
      </c>
      <c r="X39" s="282">
        <f t="shared" si="21"/>
        <v>1.5017692274915929E-2</v>
      </c>
      <c r="Y39" s="282">
        <f t="shared" si="21"/>
        <v>1.7459643809872152E-2</v>
      </c>
      <c r="Z39" s="282">
        <f t="shared" si="21"/>
        <v>1.9242278214298549E-2</v>
      </c>
      <c r="AA39" s="284">
        <f t="shared" si="21"/>
        <v>1.794648981363587E-2</v>
      </c>
      <c r="AB39" s="282">
        <f t="shared" si="21"/>
        <v>1.8950230880088768E-2</v>
      </c>
      <c r="AC39" s="282">
        <f t="shared" si="21"/>
        <v>1.9543814732529877E-2</v>
      </c>
      <c r="AD39" s="282">
        <f t="shared" si="21"/>
        <v>2.0694367707574331E-2</v>
      </c>
      <c r="AE39" s="282">
        <f t="shared" si="21"/>
        <v>1.9086835877060351E-2</v>
      </c>
      <c r="AF39" s="284">
        <f t="shared" si="21"/>
        <v>1.9552682811378341E-2</v>
      </c>
      <c r="AG39" s="282">
        <f t="shared" si="21"/>
        <v>2.1217735633342567E-2</v>
      </c>
      <c r="AH39" s="282">
        <f t="shared" si="21"/>
        <v>2.0595535977164115E-2</v>
      </c>
      <c r="AI39" s="282">
        <f t="shared" si="21"/>
        <v>2.3610211877443405E-2</v>
      </c>
      <c r="AJ39" s="282">
        <f t="shared" si="21"/>
        <v>1.9995037345652458E-2</v>
      </c>
      <c r="AK39" s="284">
        <f t="shared" si="21"/>
        <v>2.1229118053609723E-2</v>
      </c>
      <c r="AL39" s="282">
        <f t="shared" si="21"/>
        <v>2.0863483366715025E-2</v>
      </c>
      <c r="AM39" s="282">
        <f t="shared" si="21"/>
        <v>2.1000897860177135E-2</v>
      </c>
      <c r="AN39" s="282">
        <f t="shared" si="21"/>
        <v>2.0528904149114454E-2</v>
      </c>
      <c r="AO39" s="282">
        <f t="shared" si="21"/>
        <v>2.0821552638960735E-2</v>
      </c>
      <c r="AP39" s="284">
        <f t="shared" si="21"/>
        <v>2.0805510167679418E-2</v>
      </c>
      <c r="AQ39" s="282">
        <f t="shared" si="14"/>
        <v>2.1709642202787538E-2</v>
      </c>
      <c r="AR39" s="282">
        <f t="shared" si="14"/>
        <v>2.4686212554358041E-2</v>
      </c>
      <c r="AS39" s="282">
        <f t="shared" si="14"/>
        <v>2.4411153417122359E-2</v>
      </c>
      <c r="AT39" s="282">
        <f t="shared" si="14"/>
        <v>2.3739354830621916E-2</v>
      </c>
      <c r="AU39" s="284">
        <f t="shared" si="14"/>
        <v>2.3639008228984494E-2</v>
      </c>
      <c r="AV39" s="282">
        <f t="shared" si="14"/>
        <v>2.3371584063989329E-2</v>
      </c>
      <c r="AW39" s="282">
        <f t="shared" si="14"/>
        <v>2.4919870027348925E-2</v>
      </c>
      <c r="AX39" s="282">
        <f t="shared" si="14"/>
        <v>2.7660527667990896E-2</v>
      </c>
    </row>
    <row r="40" spans="1:50" s="51" customFormat="1" ht="14.1" customHeight="1" x14ac:dyDescent="0.15">
      <c r="B40" s="108" t="s">
        <v>19</v>
      </c>
      <c r="C40" s="122">
        <f t="shared" si="20"/>
        <v>1.664287549847868E-2</v>
      </c>
      <c r="D40" s="122">
        <f t="shared" si="20"/>
        <v>1.6970701502777519E-2</v>
      </c>
      <c r="E40" s="122">
        <f t="shared" si="15"/>
        <v>1.512569915648535E-2</v>
      </c>
      <c r="F40" s="122">
        <f t="shared" si="15"/>
        <v>2.0574698179752129E-2</v>
      </c>
      <c r="G40" s="124">
        <f t="shared" si="16"/>
        <v>1.8404214808004579E-2</v>
      </c>
      <c r="H40" s="122">
        <f t="shared" si="16"/>
        <v>1.8013517707281601E-2</v>
      </c>
      <c r="I40" s="122">
        <f t="shared" si="12"/>
        <v>1.7888227827236439E-2</v>
      </c>
      <c r="J40" s="122">
        <f t="shared" si="12"/>
        <v>1.7693635255352318E-2</v>
      </c>
      <c r="K40" s="122">
        <f t="shared" si="12"/>
        <v>1.7309880101084613E-2</v>
      </c>
      <c r="L40" s="124">
        <f t="shared" si="12"/>
        <v>1.7713978564615391E-2</v>
      </c>
      <c r="M40" s="122">
        <f t="shared" si="12"/>
        <v>1.844799924833106E-2</v>
      </c>
      <c r="N40" s="122">
        <f t="shared" si="17"/>
        <v>1.8801885258217629E-2</v>
      </c>
      <c r="O40" s="282">
        <f t="shared" si="13"/>
        <v>1.8308456795781608E-2</v>
      </c>
      <c r="P40" s="282">
        <f t="shared" si="13"/>
        <v>1.914059060746302E-2</v>
      </c>
      <c r="Q40" s="284">
        <f t="shared" si="13"/>
        <v>1.8682300807319346E-2</v>
      </c>
      <c r="R40" s="282">
        <f t="shared" si="13"/>
        <v>2.0209223537276482E-2</v>
      </c>
      <c r="S40" s="282">
        <f t="shared" si="13"/>
        <v>2.1450308386836654E-2</v>
      </c>
      <c r="T40" s="282">
        <f t="shared" si="13"/>
        <v>1.9449092170428332E-2</v>
      </c>
      <c r="U40" s="282">
        <f t="shared" ref="U40:AP40" si="22">U12/U$32</f>
        <v>1.9827663521564284E-2</v>
      </c>
      <c r="V40" s="284">
        <f t="shared" si="22"/>
        <v>2.0221862181866487E-2</v>
      </c>
      <c r="W40" s="282">
        <f t="shared" si="22"/>
        <v>2.2184395152806308E-2</v>
      </c>
      <c r="X40" s="282">
        <f t="shared" si="22"/>
        <v>2.2804838890319024E-2</v>
      </c>
      <c r="Y40" s="282">
        <f t="shared" si="22"/>
        <v>2.211853078033784E-2</v>
      </c>
      <c r="Z40" s="282">
        <f t="shared" si="22"/>
        <v>2.4879125377888164E-2</v>
      </c>
      <c r="AA40" s="284">
        <f t="shared" si="22"/>
        <v>2.3015990655780014E-2</v>
      </c>
      <c r="AB40" s="282">
        <f t="shared" si="22"/>
        <v>2.3802956225925417E-2</v>
      </c>
      <c r="AC40" s="282">
        <f t="shared" si="22"/>
        <v>2.2648356535128249E-2</v>
      </c>
      <c r="AD40" s="282">
        <f t="shared" si="22"/>
        <v>2.3225354730538692E-2</v>
      </c>
      <c r="AE40" s="282">
        <f t="shared" si="22"/>
        <v>2.2846522765795726E-2</v>
      </c>
      <c r="AF40" s="284">
        <f t="shared" si="22"/>
        <v>2.312174222027864E-2</v>
      </c>
      <c r="AG40" s="282">
        <f t="shared" si="22"/>
        <v>2.5379601187835825E-2</v>
      </c>
      <c r="AH40" s="282">
        <f t="shared" si="22"/>
        <v>2.5694183358402591E-2</v>
      </c>
      <c r="AI40" s="282">
        <f t="shared" si="22"/>
        <v>3.0768870060306298E-2</v>
      </c>
      <c r="AJ40" s="282">
        <f t="shared" si="22"/>
        <v>2.4726254551352578E-2</v>
      </c>
      <c r="AK40" s="284">
        <f t="shared" si="22"/>
        <v>2.6449161420414136E-2</v>
      </c>
      <c r="AL40" s="282">
        <f t="shared" si="22"/>
        <v>2.9051984816685878E-2</v>
      </c>
      <c r="AM40" s="282">
        <f t="shared" si="22"/>
        <v>2.6797046168156008E-2</v>
      </c>
      <c r="AN40" s="282">
        <f t="shared" si="22"/>
        <v>2.6973542629644708E-2</v>
      </c>
      <c r="AO40" s="282">
        <f t="shared" si="22"/>
        <v>2.6434256645034567E-2</v>
      </c>
      <c r="AP40" s="284">
        <f t="shared" si="22"/>
        <v>2.7293087627663914E-2</v>
      </c>
      <c r="AQ40" s="282">
        <f t="shared" si="14"/>
        <v>2.981973470451307E-2</v>
      </c>
      <c r="AR40" s="282">
        <f t="shared" si="14"/>
        <v>3.0741512557264108E-2</v>
      </c>
      <c r="AS40" s="282">
        <f t="shared" si="14"/>
        <v>2.6816850479276001E-2</v>
      </c>
      <c r="AT40" s="282">
        <f t="shared" si="14"/>
        <v>2.5583622753071834E-2</v>
      </c>
      <c r="AU40" s="284">
        <f t="shared" si="14"/>
        <v>2.8209055659898362E-2</v>
      </c>
      <c r="AV40" s="282">
        <f t="shared" si="14"/>
        <v>2.8774202376568195E-2</v>
      </c>
      <c r="AW40" s="282">
        <f t="shared" si="14"/>
        <v>2.8914745381968053E-2</v>
      </c>
      <c r="AX40" s="282">
        <f t="shared" si="14"/>
        <v>2.7465870852703106E-2</v>
      </c>
    </row>
    <row r="41" spans="1:50" s="51" customFormat="1" ht="14.1" customHeight="1" x14ac:dyDescent="0.15">
      <c r="B41" s="108" t="s">
        <v>20</v>
      </c>
      <c r="C41" s="122">
        <f t="shared" si="20"/>
        <v>1.7702761519749984E-2</v>
      </c>
      <c r="D41" s="122">
        <f t="shared" si="20"/>
        <v>1.6091255962892945E-2</v>
      </c>
      <c r="E41" s="122">
        <f t="shared" si="15"/>
        <v>1.2705990421447537E-2</v>
      </c>
      <c r="F41" s="122">
        <f t="shared" si="15"/>
        <v>1.278790255368363E-2</v>
      </c>
      <c r="G41" s="124">
        <f t="shared" si="16"/>
        <v>1.2540133489164336E-2</v>
      </c>
      <c r="H41" s="122">
        <f t="shared" si="16"/>
        <v>1.2857529798021645E-2</v>
      </c>
      <c r="I41" s="122">
        <f t="shared" si="12"/>
        <v>1.4853975254885144E-2</v>
      </c>
      <c r="J41" s="122">
        <f t="shared" si="12"/>
        <v>1.1060506756587917E-2</v>
      </c>
      <c r="K41" s="122">
        <f t="shared" si="12"/>
        <v>1.3011899911681824E-2</v>
      </c>
      <c r="L41" s="124">
        <f t="shared" si="12"/>
        <v>1.2936639842408667E-2</v>
      </c>
      <c r="M41" s="122">
        <f t="shared" si="12"/>
        <v>1.3464638261116621E-2</v>
      </c>
      <c r="N41" s="122">
        <f t="shared" si="17"/>
        <v>1.169349947154536E-2</v>
      </c>
      <c r="O41" s="282">
        <f t="shared" si="13"/>
        <v>1.1143403810009446E-2</v>
      </c>
      <c r="P41" s="282">
        <f t="shared" si="13"/>
        <v>1.5221160737600438E-2</v>
      </c>
      <c r="Q41" s="284">
        <f t="shared" si="13"/>
        <v>1.2895902375714341E-2</v>
      </c>
      <c r="R41" s="282">
        <f t="shared" si="13"/>
        <v>1.4408329517048247E-2</v>
      </c>
      <c r="S41" s="282">
        <f t="shared" si="13"/>
        <v>1.1800059412971096E-2</v>
      </c>
      <c r="T41" s="282">
        <f t="shared" si="13"/>
        <v>1.0723901426364132E-2</v>
      </c>
      <c r="U41" s="282">
        <f t="shared" ref="U41:AP41" si="23">U13/U$32</f>
        <v>1.0626740787863229E-2</v>
      </c>
      <c r="V41" s="284">
        <f t="shared" si="23"/>
        <v>1.1830171183438638E-2</v>
      </c>
      <c r="W41" s="282">
        <f t="shared" si="23"/>
        <v>1.2893584071707783E-2</v>
      </c>
      <c r="X41" s="282">
        <f t="shared" si="23"/>
        <v>1.1506239981413586E-2</v>
      </c>
      <c r="Y41" s="282">
        <f t="shared" si="23"/>
        <v>1.0688091609436854E-2</v>
      </c>
      <c r="Z41" s="282">
        <f t="shared" si="23"/>
        <v>1.2485070853216327E-2</v>
      </c>
      <c r="AA41" s="284">
        <f t="shared" si="23"/>
        <v>1.1851684016183263E-2</v>
      </c>
      <c r="AB41" s="282">
        <f t="shared" si="23"/>
        <v>1.0626189822582614E-2</v>
      </c>
      <c r="AC41" s="282">
        <f t="shared" si="23"/>
        <v>1.0545202253386843E-2</v>
      </c>
      <c r="AD41" s="282">
        <f t="shared" si="23"/>
        <v>1.056871254084709E-2</v>
      </c>
      <c r="AE41" s="282">
        <f t="shared" si="23"/>
        <v>9.9688533072804855E-3</v>
      </c>
      <c r="AF41" s="284">
        <f t="shared" si="23"/>
        <v>1.04143915228512E-2</v>
      </c>
      <c r="AG41" s="282">
        <f t="shared" si="23"/>
        <v>1.0339861639224436E-2</v>
      </c>
      <c r="AH41" s="282">
        <f t="shared" si="23"/>
        <v>9.5213790412732868E-3</v>
      </c>
      <c r="AI41" s="282">
        <f t="shared" si="23"/>
        <v>1.2565530324659298E-2</v>
      </c>
      <c r="AJ41" s="282">
        <f t="shared" si="23"/>
        <v>9.9635950182008562E-3</v>
      </c>
      <c r="AK41" s="284">
        <f t="shared" si="23"/>
        <v>1.0503505881541985E-2</v>
      </c>
      <c r="AL41" s="282">
        <f t="shared" si="23"/>
        <v>9.712854197403557E-3</v>
      </c>
      <c r="AM41" s="282">
        <f t="shared" si="23"/>
        <v>9.6212958300240271E-3</v>
      </c>
      <c r="AN41" s="282">
        <f t="shared" si="23"/>
        <v>1.0702682933625224E-2</v>
      </c>
      <c r="AO41" s="282">
        <f t="shared" si="23"/>
        <v>9.8297505990773883E-3</v>
      </c>
      <c r="AP41" s="284">
        <f t="shared" si="23"/>
        <v>9.9610341176221764E-3</v>
      </c>
      <c r="AQ41" s="282">
        <f t="shared" si="14"/>
        <v>9.3607903882401335E-3</v>
      </c>
      <c r="AR41" s="282">
        <f t="shared" si="14"/>
        <v>9.4769107084385247E-3</v>
      </c>
      <c r="AS41" s="282">
        <f t="shared" si="14"/>
        <v>9.7027531333923299E-3</v>
      </c>
      <c r="AT41" s="282">
        <f t="shared" si="14"/>
        <v>1.0424647831973421E-2</v>
      </c>
      <c r="AU41" s="284">
        <f t="shared" si="14"/>
        <v>9.753732122476988E-3</v>
      </c>
      <c r="AV41" s="282">
        <f t="shared" si="14"/>
        <v>9.6271584989849196E-3</v>
      </c>
      <c r="AW41" s="282">
        <f t="shared" si="14"/>
        <v>1.0187437507323234E-2</v>
      </c>
      <c r="AX41" s="282">
        <f t="shared" si="14"/>
        <v>9.7020430007464954E-3</v>
      </c>
    </row>
    <row r="42" spans="1:50" s="51" customFormat="1" ht="14.1" customHeight="1" x14ac:dyDescent="0.15">
      <c r="B42" s="108" t="s">
        <v>21</v>
      </c>
      <c r="C42" s="122">
        <f t="shared" si="20"/>
        <v>8.2025377376369821E-3</v>
      </c>
      <c r="D42" s="122">
        <f t="shared" si="20"/>
        <v>7.4788316241153723E-3</v>
      </c>
      <c r="E42" s="122">
        <f t="shared" si="15"/>
        <v>7.4905678338955898E-3</v>
      </c>
      <c r="F42" s="122">
        <f t="shared" si="15"/>
        <v>7.1096927076340077E-3</v>
      </c>
      <c r="G42" s="124">
        <f t="shared" si="16"/>
        <v>6.1941546684692048E-3</v>
      </c>
      <c r="H42" s="122">
        <f t="shared" si="16"/>
        <v>5.6547978135711345E-3</v>
      </c>
      <c r="I42" s="122">
        <f t="shared" si="12"/>
        <v>4.4322317994774599E-3</v>
      </c>
      <c r="J42" s="122">
        <f t="shared" si="12"/>
        <v>5.0369825553464882E-3</v>
      </c>
      <c r="K42" s="122">
        <f t="shared" si="12"/>
        <v>5.5138008633432494E-3</v>
      </c>
      <c r="L42" s="124">
        <f t="shared" si="12"/>
        <v>5.160530015622361E-3</v>
      </c>
      <c r="M42" s="122">
        <f t="shared" si="12"/>
        <v>5.2793531737595871E-3</v>
      </c>
      <c r="N42" s="122">
        <f t="shared" si="17"/>
        <v>4.9032454831841581E-3</v>
      </c>
      <c r="O42" s="282">
        <f t="shared" si="13"/>
        <v>4.75893374970646E-3</v>
      </c>
      <c r="P42" s="282">
        <f t="shared" si="13"/>
        <v>6.0135627125676465E-3</v>
      </c>
      <c r="Q42" s="284">
        <f t="shared" si="13"/>
        <v>5.2458731209302327E-3</v>
      </c>
      <c r="R42" s="282">
        <f t="shared" si="13"/>
        <v>5.1871774155663446E-3</v>
      </c>
      <c r="S42" s="282">
        <f t="shared" si="13"/>
        <v>4.9159547259255464E-3</v>
      </c>
      <c r="T42" s="282">
        <f t="shared" si="13"/>
        <v>4.62287182155619E-3</v>
      </c>
      <c r="U42" s="282">
        <f t="shared" ref="U42:AP42" si="24">U14/U$32</f>
        <v>6.2369634219248743E-3</v>
      </c>
      <c r="V42" s="284">
        <f t="shared" si="24"/>
        <v>5.2709064628549103E-3</v>
      </c>
      <c r="W42" s="282">
        <f t="shared" si="24"/>
        <v>6.4732451388221819E-3</v>
      </c>
      <c r="X42" s="282">
        <f t="shared" si="24"/>
        <v>7.9628023229805969E-3</v>
      </c>
      <c r="Y42" s="282">
        <f t="shared" si="24"/>
        <v>8.0320353793306709E-3</v>
      </c>
      <c r="Z42" s="282">
        <f t="shared" si="24"/>
        <v>8.2347608010191978E-3</v>
      </c>
      <c r="AA42" s="284">
        <f t="shared" si="24"/>
        <v>7.7006126935911228E-3</v>
      </c>
      <c r="AB42" s="282">
        <f t="shared" si="24"/>
        <v>6.7453379006045481E-3</v>
      </c>
      <c r="AC42" s="282">
        <f t="shared" si="24"/>
        <v>7.336519851697392E-3</v>
      </c>
      <c r="AD42" s="282">
        <f t="shared" si="24"/>
        <v>6.1486031253002492E-3</v>
      </c>
      <c r="AE42" s="282">
        <f t="shared" si="24"/>
        <v>7.5382890010807363E-3</v>
      </c>
      <c r="AF42" s="284">
        <f t="shared" si="24"/>
        <v>6.9614074415786358E-3</v>
      </c>
      <c r="AG42" s="282">
        <f t="shared" si="24"/>
        <v>7.6458606555301727E-3</v>
      </c>
      <c r="AH42" s="282">
        <f t="shared" si="24"/>
        <v>6.940525990208871E-3</v>
      </c>
      <c r="AI42" s="282">
        <f t="shared" si="24"/>
        <v>6.4531021803268295E-3</v>
      </c>
      <c r="AJ42" s="282">
        <f t="shared" si="24"/>
        <v>6.1665027782247354E-3</v>
      </c>
      <c r="AK42" s="284">
        <f t="shared" si="24"/>
        <v>6.7827876202955955E-3</v>
      </c>
      <c r="AL42" s="282">
        <f t="shared" si="24"/>
        <v>6.1236047313581723E-3</v>
      </c>
      <c r="AM42" s="282">
        <f t="shared" si="24"/>
        <v>6.6457118795304046E-3</v>
      </c>
      <c r="AN42" s="282">
        <f t="shared" si="24"/>
        <v>6.4228283789341534E-3</v>
      </c>
      <c r="AO42" s="282">
        <f t="shared" si="24"/>
        <v>6.3428295509181136E-3</v>
      </c>
      <c r="AP42" s="284">
        <f t="shared" si="24"/>
        <v>6.3843905961476028E-3</v>
      </c>
      <c r="AQ42" s="282">
        <f t="shared" si="14"/>
        <v>5.9428597819829558E-3</v>
      </c>
      <c r="AR42" s="282">
        <f t="shared" si="14"/>
        <v>5.6803603209629201E-3</v>
      </c>
      <c r="AS42" s="282">
        <f t="shared" si="14"/>
        <v>5.4438777490619381E-3</v>
      </c>
      <c r="AT42" s="282">
        <f t="shared" si="14"/>
        <v>5.6638312863276528E-3</v>
      </c>
      <c r="AU42" s="284">
        <f t="shared" si="14"/>
        <v>5.6838291931455964E-3</v>
      </c>
      <c r="AV42" s="282">
        <f t="shared" si="14"/>
        <v>5.2278728926170486E-3</v>
      </c>
      <c r="AW42" s="282">
        <f t="shared" si="14"/>
        <v>5.0631253973664669E-3</v>
      </c>
      <c r="AX42" s="282">
        <f t="shared" si="14"/>
        <v>4.5398774515260079E-3</v>
      </c>
    </row>
    <row r="43" spans="1:50" s="51" customFormat="1" ht="14.1" customHeight="1" x14ac:dyDescent="0.15">
      <c r="B43" s="108" t="s">
        <v>22</v>
      </c>
      <c r="C43" s="122">
        <f t="shared" si="20"/>
        <v>2.2571498677165292E-3</v>
      </c>
      <c r="D43" s="122">
        <f t="shared" si="20"/>
        <v>1.9300881165698759E-3</v>
      </c>
      <c r="E43" s="122">
        <f t="shared" si="15"/>
        <v>2.2762466786365766E-3</v>
      </c>
      <c r="F43" s="122">
        <f t="shared" si="15"/>
        <v>2.1253423078174158E-3</v>
      </c>
      <c r="G43" s="124">
        <f t="shared" si="16"/>
        <v>1.7228963006868669E-3</v>
      </c>
      <c r="H43" s="122">
        <f t="shared" si="16"/>
        <v>1.957698154932107E-3</v>
      </c>
      <c r="I43" s="122">
        <f t="shared" si="12"/>
        <v>1.8430237639851922E-3</v>
      </c>
      <c r="J43" s="122">
        <f t="shared" si="12"/>
        <v>1.8236160196790508E-3</v>
      </c>
      <c r="K43" s="122">
        <f t="shared" si="12"/>
        <v>2.1083032219698082E-3</v>
      </c>
      <c r="L43" s="124">
        <f t="shared" si="12"/>
        <v>1.9359135953220276E-3</v>
      </c>
      <c r="M43" s="122">
        <f t="shared" si="12"/>
        <v>1.4375254865833494E-3</v>
      </c>
      <c r="N43" s="122">
        <f t="shared" si="17"/>
        <v>1.3005070965915926E-3</v>
      </c>
      <c r="O43" s="282">
        <f t="shared" si="13"/>
        <v>1.2751107258144644E-3</v>
      </c>
      <c r="P43" s="282">
        <f t="shared" si="13"/>
        <v>1.0797811695540296E-3</v>
      </c>
      <c r="Q43" s="284">
        <f t="shared" si="13"/>
        <v>1.2691041284907728E-3</v>
      </c>
      <c r="R43" s="282">
        <f t="shared" si="13"/>
        <v>9.487964126590505E-4</v>
      </c>
      <c r="S43" s="282">
        <f t="shared" si="13"/>
        <v>1.1506761835538214E-3</v>
      </c>
      <c r="T43" s="282">
        <f t="shared" si="13"/>
        <v>8.0089288015984452E-4</v>
      </c>
      <c r="U43" s="282">
        <f t="shared" ref="U43:AP43" si="25">U15/U$32</f>
        <v>1.0345339102226787E-3</v>
      </c>
      <c r="V43" s="284">
        <f t="shared" si="25"/>
        <v>9.8549251507435136E-4</v>
      </c>
      <c r="W43" s="282">
        <f t="shared" si="25"/>
        <v>9.8661371932706266E-4</v>
      </c>
      <c r="X43" s="282">
        <f t="shared" si="25"/>
        <v>1.3988659810102316E-3</v>
      </c>
      <c r="Y43" s="282">
        <f t="shared" si="25"/>
        <v>1.0585869495213012E-3</v>
      </c>
      <c r="Z43" s="282">
        <f t="shared" si="25"/>
        <v>1.7674241799429922E-3</v>
      </c>
      <c r="AA43" s="284">
        <f t="shared" si="25"/>
        <v>1.291217947826221E-3</v>
      </c>
      <c r="AB43" s="282">
        <f t="shared" si="25"/>
        <v>1.2121756970893483E-3</v>
      </c>
      <c r="AC43" s="282">
        <f t="shared" si="25"/>
        <v>1.3949174259359641E-3</v>
      </c>
      <c r="AD43" s="282">
        <f t="shared" si="25"/>
        <v>1.6542609625417911E-3</v>
      </c>
      <c r="AE43" s="282">
        <f t="shared" si="25"/>
        <v>1.2715319892593212E-3</v>
      </c>
      <c r="AF43" s="284">
        <f t="shared" si="25"/>
        <v>1.3794931232196841E-3</v>
      </c>
      <c r="AG43" s="282">
        <f t="shared" si="25"/>
        <v>1.2682252267885569E-3</v>
      </c>
      <c r="AH43" s="282">
        <f t="shared" si="25"/>
        <v>1.4475765469498759E-3</v>
      </c>
      <c r="AI43" s="282">
        <f t="shared" si="25"/>
        <v>1.3254374835976902E-3</v>
      </c>
      <c r="AJ43" s="282">
        <f t="shared" si="25"/>
        <v>1.3398572503638499E-3</v>
      </c>
      <c r="AK43" s="284">
        <f t="shared" si="25"/>
        <v>1.3478511958172211E-3</v>
      </c>
      <c r="AL43" s="282">
        <f t="shared" si="25"/>
        <v>1.3545168706493012E-3</v>
      </c>
      <c r="AM43" s="282">
        <f t="shared" si="25"/>
        <v>1.4217203239362598E-3</v>
      </c>
      <c r="AN43" s="282">
        <f t="shared" si="25"/>
        <v>1.3034892106367343E-3</v>
      </c>
      <c r="AO43" s="282">
        <f t="shared" si="25"/>
        <v>1.5609806519478711E-3</v>
      </c>
      <c r="AP43" s="284">
        <f t="shared" si="25"/>
        <v>1.4135034637057157E-3</v>
      </c>
      <c r="AQ43" s="282">
        <f t="shared" si="14"/>
        <v>1.3794524222419623E-3</v>
      </c>
      <c r="AR43" s="282">
        <f t="shared" si="14"/>
        <v>1.2894490195057659E-3</v>
      </c>
      <c r="AS43" s="282">
        <f t="shared" si="14"/>
        <v>2.3311595509912706E-3</v>
      </c>
      <c r="AT43" s="282">
        <f t="shared" si="14"/>
        <v>1.7025398253605957E-3</v>
      </c>
      <c r="AU43" s="284">
        <f t="shared" si="14"/>
        <v>1.6702029349169275E-3</v>
      </c>
      <c r="AV43" s="282">
        <f t="shared" si="14"/>
        <v>1.9229417148783768E-3</v>
      </c>
      <c r="AW43" s="282">
        <f t="shared" si="14"/>
        <v>1.9204109587469972E-3</v>
      </c>
      <c r="AX43" s="282">
        <f t="shared" si="14"/>
        <v>1.533324546744602E-3</v>
      </c>
    </row>
    <row r="44" spans="1:50" s="51" customFormat="1" ht="14.1" customHeight="1" x14ac:dyDescent="0.15">
      <c r="B44" s="108" t="s">
        <v>23</v>
      </c>
      <c r="C44" s="122">
        <f t="shared" si="20"/>
        <v>4.1370464568408023E-3</v>
      </c>
      <c r="D44" s="122">
        <f t="shared" si="20"/>
        <v>3.8248568591896272E-3</v>
      </c>
      <c r="E44" s="122">
        <f t="shared" si="15"/>
        <v>4.6923096705614653E-3</v>
      </c>
      <c r="F44" s="122">
        <f t="shared" si="15"/>
        <v>4.6118612211509848E-3</v>
      </c>
      <c r="G44" s="124">
        <f t="shared" si="16"/>
        <v>4.1808518573958602E-3</v>
      </c>
      <c r="H44" s="122">
        <f t="shared" si="16"/>
        <v>4.7890333339789346E-3</v>
      </c>
      <c r="I44" s="122">
        <f t="shared" si="12"/>
        <v>5.3444864132103885E-3</v>
      </c>
      <c r="J44" s="122">
        <f t="shared" si="12"/>
        <v>4.8582512804675087E-3</v>
      </c>
      <c r="K44" s="122">
        <f t="shared" si="12"/>
        <v>4.9416579147483052E-3</v>
      </c>
      <c r="L44" s="124">
        <f t="shared" si="12"/>
        <v>4.9839210922330481E-3</v>
      </c>
      <c r="M44" s="122">
        <f t="shared" si="12"/>
        <v>6.8010573116795486E-3</v>
      </c>
      <c r="N44" s="122">
        <f t="shared" si="17"/>
        <v>6.7896491230655881E-3</v>
      </c>
      <c r="O44" s="282">
        <f t="shared" si="13"/>
        <v>6.5787671872465621E-3</v>
      </c>
      <c r="P44" s="282">
        <f t="shared" si="13"/>
        <v>8.0075885596742873E-3</v>
      </c>
      <c r="Q44" s="284">
        <f t="shared" si="13"/>
        <v>7.0570316061910679E-3</v>
      </c>
      <c r="R44" s="282">
        <f t="shared" si="13"/>
        <v>9.086863279211245E-3</v>
      </c>
      <c r="S44" s="282">
        <f t="shared" si="13"/>
        <v>8.2539248202817671E-3</v>
      </c>
      <c r="T44" s="282">
        <f t="shared" si="13"/>
        <v>7.6292796426426961E-3</v>
      </c>
      <c r="U44" s="282">
        <f t="shared" ref="U44:AP44" si="26">U16/U$32</f>
        <v>7.8776550132545042E-3</v>
      </c>
      <c r="V44" s="284">
        <f t="shared" si="26"/>
        <v>8.1943142317643502E-3</v>
      </c>
      <c r="W44" s="282">
        <f t="shared" si="26"/>
        <v>7.8939017685843438E-3</v>
      </c>
      <c r="X44" s="282">
        <f t="shared" si="26"/>
        <v>6.210950155503386E-3</v>
      </c>
      <c r="Y44" s="282">
        <f t="shared" si="26"/>
        <v>5.2898595241956782E-3</v>
      </c>
      <c r="Z44" s="282">
        <f t="shared" si="26"/>
        <v>5.9080466143572041E-3</v>
      </c>
      <c r="AA44" s="284">
        <f t="shared" si="26"/>
        <v>6.2313434656276071E-3</v>
      </c>
      <c r="AB44" s="282">
        <f t="shared" si="26"/>
        <v>6.2244631302634471E-3</v>
      </c>
      <c r="AC44" s="282">
        <f t="shared" si="26"/>
        <v>4.6993992279059519E-3</v>
      </c>
      <c r="AD44" s="282">
        <f t="shared" si="26"/>
        <v>5.7001814479487531E-3</v>
      </c>
      <c r="AE44" s="282">
        <f t="shared" si="26"/>
        <v>5.0759389990444499E-3</v>
      </c>
      <c r="AF44" s="284">
        <f t="shared" si="26"/>
        <v>5.4132399935523873E-3</v>
      </c>
      <c r="AG44" s="282">
        <f t="shared" si="26"/>
        <v>5.986684032650934E-3</v>
      </c>
      <c r="AH44" s="282">
        <f t="shared" si="26"/>
        <v>6.2063460697668578E-3</v>
      </c>
      <c r="AI44" s="282">
        <f t="shared" si="26"/>
        <v>6.7464560782647173E-3</v>
      </c>
      <c r="AJ44" s="282">
        <f t="shared" si="26"/>
        <v>5.0988184103649657E-3</v>
      </c>
      <c r="AK44" s="284">
        <f t="shared" si="26"/>
        <v>5.9577955980139536E-3</v>
      </c>
      <c r="AL44" s="282">
        <f t="shared" si="26"/>
        <v>5.3669102972271907E-3</v>
      </c>
      <c r="AM44" s="282">
        <f t="shared" si="26"/>
        <v>4.4123875900432619E-3</v>
      </c>
      <c r="AN44" s="282">
        <f t="shared" si="26"/>
        <v>3.3207895420171401E-3</v>
      </c>
      <c r="AO44" s="282">
        <f t="shared" si="26"/>
        <v>3.2203336678231099E-3</v>
      </c>
      <c r="AP44" s="284">
        <f t="shared" si="26"/>
        <v>4.0648116040882306E-3</v>
      </c>
      <c r="AQ44" s="282">
        <f t="shared" si="14"/>
        <v>3.2190234744827722E-3</v>
      </c>
      <c r="AR44" s="282">
        <f t="shared" si="14"/>
        <v>2.5970215341978328E-3</v>
      </c>
      <c r="AS44" s="282">
        <f t="shared" si="14"/>
        <v>2.3000353227766502E-3</v>
      </c>
      <c r="AT44" s="282">
        <f t="shared" si="14"/>
        <v>2.4851507309762285E-3</v>
      </c>
      <c r="AU44" s="284">
        <f t="shared" si="14"/>
        <v>2.648949817246699E-3</v>
      </c>
      <c r="AV44" s="282">
        <f t="shared" si="14"/>
        <v>1.9108632479102241E-3</v>
      </c>
      <c r="AW44" s="282">
        <f t="shared" si="14"/>
        <v>2.1855503968766345E-3</v>
      </c>
      <c r="AX44" s="282">
        <f t="shared" si="14"/>
        <v>2.3323520189006807E-3</v>
      </c>
    </row>
    <row r="45" spans="1:50" s="51" customFormat="1" ht="14.1" customHeight="1" x14ac:dyDescent="0.15">
      <c r="B45" s="108" t="s">
        <v>24</v>
      </c>
      <c r="C45" s="122">
        <f t="shared" si="20"/>
        <v>3.8386704926766284E-3</v>
      </c>
      <c r="D45" s="122">
        <f t="shared" si="20"/>
        <v>3.9605283778342939E-3</v>
      </c>
      <c r="E45" s="122">
        <f t="shared" si="15"/>
        <v>4.9209238488334642E-3</v>
      </c>
      <c r="F45" s="122">
        <f t="shared" si="15"/>
        <v>4.8243700900638302E-3</v>
      </c>
      <c r="G45" s="124">
        <f t="shared" si="16"/>
        <v>4.4394848443796162E-3</v>
      </c>
      <c r="H45" s="122">
        <f t="shared" si="16"/>
        <v>5.1111614057474004E-3</v>
      </c>
      <c r="I45" s="122">
        <f t="shared" si="12"/>
        <v>5.4921781396811507E-3</v>
      </c>
      <c r="J45" s="122">
        <f t="shared" si="12"/>
        <v>4.6833257043761307E-3</v>
      </c>
      <c r="K45" s="122">
        <f t="shared" si="12"/>
        <v>4.7238226833897657E-3</v>
      </c>
      <c r="L45" s="124">
        <f t="shared" si="12"/>
        <v>4.993469386266115E-3</v>
      </c>
      <c r="M45" s="122">
        <f t="shared" si="12"/>
        <v>4.0159772173475449E-3</v>
      </c>
      <c r="N45" s="122">
        <f t="shared" si="17"/>
        <v>4.7357840843000069E-3</v>
      </c>
      <c r="O45" s="282">
        <f t="shared" si="13"/>
        <v>4.861382306389125E-3</v>
      </c>
      <c r="P45" s="282">
        <f t="shared" si="13"/>
        <v>4.7746991053412586E-3</v>
      </c>
      <c r="Q45" s="284">
        <f t="shared" si="13"/>
        <v>4.6065481052528813E-3</v>
      </c>
      <c r="R45" s="282">
        <f t="shared" si="13"/>
        <v>4.270810177716051E-3</v>
      </c>
      <c r="S45" s="282">
        <f t="shared" si="13"/>
        <v>4.3179638570184139E-3</v>
      </c>
      <c r="T45" s="282">
        <f t="shared" si="13"/>
        <v>3.4379381166144184E-3</v>
      </c>
      <c r="U45" s="282">
        <f t="shared" ref="U45:AP45" si="27">U17/U$32</f>
        <v>4.0147399177282873E-3</v>
      </c>
      <c r="V45" s="284">
        <f t="shared" si="27"/>
        <v>4.0081203234213839E-3</v>
      </c>
      <c r="W45" s="282">
        <f t="shared" si="27"/>
        <v>4.1027442560943256E-3</v>
      </c>
      <c r="X45" s="282">
        <f t="shared" si="27"/>
        <v>2.2860836601884095E-3</v>
      </c>
      <c r="Y45" s="282">
        <f t="shared" si="27"/>
        <v>2.8709331063098281E-3</v>
      </c>
      <c r="Z45" s="282">
        <f t="shared" si="27"/>
        <v>3.4578769198638231E-3</v>
      </c>
      <c r="AA45" s="284">
        <f t="shared" si="27"/>
        <v>3.2517153737618076E-3</v>
      </c>
      <c r="AB45" s="282">
        <f t="shared" si="27"/>
        <v>3.060804613680166E-3</v>
      </c>
      <c r="AC45" s="282">
        <f t="shared" si="27"/>
        <v>3.7192596693586665E-3</v>
      </c>
      <c r="AD45" s="282">
        <f t="shared" si="27"/>
        <v>3.8097045042231902E-3</v>
      </c>
      <c r="AE45" s="282">
        <f t="shared" si="27"/>
        <v>3.3161873885597408E-3</v>
      </c>
      <c r="AF45" s="284">
        <f t="shared" si="27"/>
        <v>3.4717068465174141E-3</v>
      </c>
      <c r="AG45" s="282">
        <f t="shared" si="27"/>
        <v>3.1963629222190506E-3</v>
      </c>
      <c r="AH45" s="282">
        <f t="shared" si="27"/>
        <v>3.7824820841932693E-3</v>
      </c>
      <c r="AI45" s="282">
        <f t="shared" si="27"/>
        <v>3.9626969926810354E-3</v>
      </c>
      <c r="AJ45" s="282">
        <f t="shared" si="27"/>
        <v>2.9359841527690786E-3</v>
      </c>
      <c r="AK45" s="284">
        <f t="shared" si="27"/>
        <v>3.4425039694299898E-3</v>
      </c>
      <c r="AL45" s="282">
        <f t="shared" si="27"/>
        <v>3.4401134214290903E-3</v>
      </c>
      <c r="AM45" s="282">
        <f t="shared" si="27"/>
        <v>3.4241668976717921E-3</v>
      </c>
      <c r="AN45" s="282">
        <f t="shared" si="27"/>
        <v>3.4073158786893463E-3</v>
      </c>
      <c r="AO45" s="282">
        <f t="shared" si="27"/>
        <v>3.3435229437291723E-3</v>
      </c>
      <c r="AP45" s="284">
        <f t="shared" si="27"/>
        <v>3.4026356347825045E-3</v>
      </c>
      <c r="AQ45" s="282">
        <f t="shared" si="14"/>
        <v>3.3457933975771662E-3</v>
      </c>
      <c r="AR45" s="282">
        <f t="shared" si="14"/>
        <v>3.0899223460334655E-3</v>
      </c>
      <c r="AS45" s="282">
        <f t="shared" si="14"/>
        <v>2.9091630540095423E-3</v>
      </c>
      <c r="AT45" s="282">
        <f t="shared" si="14"/>
        <v>3.2883369602815021E-3</v>
      </c>
      <c r="AU45" s="284">
        <f t="shared" si="14"/>
        <v>3.1620858558315647E-3</v>
      </c>
      <c r="AV45" s="282">
        <f t="shared" si="14"/>
        <v>2.5683829822447908E-3</v>
      </c>
      <c r="AW45" s="282">
        <f t="shared" si="14"/>
        <v>3.0944648569439749E-3</v>
      </c>
      <c r="AX45" s="282">
        <f t="shared" si="14"/>
        <v>4.0596504773782269E-3</v>
      </c>
    </row>
    <row r="46" spans="1:50" s="51" customFormat="1" ht="14.1" customHeight="1" x14ac:dyDescent="0.15">
      <c r="B46" s="108" t="s">
        <v>25</v>
      </c>
      <c r="C46" s="122">
        <f t="shared" si="20"/>
        <v>4.8183171166144616E-2</v>
      </c>
      <c r="D46" s="122">
        <f t="shared" si="20"/>
        <v>5.1327473630834848E-2</v>
      </c>
      <c r="E46" s="122">
        <f t="shared" si="15"/>
        <v>6.8186948133192107E-2</v>
      </c>
      <c r="F46" s="122">
        <f t="shared" si="15"/>
        <v>5.3770317547997999E-2</v>
      </c>
      <c r="G46" s="124">
        <f t="shared" si="16"/>
        <v>5.5615707543028636E-2</v>
      </c>
      <c r="H46" s="122">
        <f t="shared" si="16"/>
        <v>5.2879431138549517E-2</v>
      </c>
      <c r="I46" s="122">
        <f t="shared" si="12"/>
        <v>5.3750927260368786E-2</v>
      </c>
      <c r="J46" s="122">
        <f t="shared" si="12"/>
        <v>5.7256183792829506E-2</v>
      </c>
      <c r="K46" s="122">
        <f t="shared" si="12"/>
        <v>5.3394534783824929E-2</v>
      </c>
      <c r="L46" s="124">
        <f t="shared" si="12"/>
        <v>5.4335443971521978E-2</v>
      </c>
      <c r="M46" s="122">
        <f t="shared" si="12"/>
        <v>4.9117209535591018E-2</v>
      </c>
      <c r="N46" s="122">
        <f t="shared" si="17"/>
        <v>5.0192228407596164E-2</v>
      </c>
      <c r="O46" s="282">
        <f t="shared" si="13"/>
        <v>5.3129781263986618E-2</v>
      </c>
      <c r="P46" s="282">
        <f t="shared" si="13"/>
        <v>5.4034469710161084E-2</v>
      </c>
      <c r="Q46" s="284">
        <f t="shared" si="13"/>
        <v>5.1676480561257031E-2</v>
      </c>
      <c r="R46" s="282">
        <f t="shared" si="13"/>
        <v>4.642700615274737E-2</v>
      </c>
      <c r="S46" s="282">
        <f t="shared" si="13"/>
        <v>4.754515288755562E-2</v>
      </c>
      <c r="T46" s="282">
        <f t="shared" si="13"/>
        <v>5.3688888705463532E-2</v>
      </c>
      <c r="U46" s="282">
        <f t="shared" ref="U46:AP46" si="28">U18/U$32</f>
        <v>4.9007961705122956E-2</v>
      </c>
      <c r="V46" s="284">
        <f t="shared" si="28"/>
        <v>4.9187016659469188E-2</v>
      </c>
      <c r="W46" s="282">
        <f t="shared" si="28"/>
        <v>4.2746417354332732E-2</v>
      </c>
      <c r="X46" s="282">
        <f t="shared" si="28"/>
        <v>3.3658297288374127E-2</v>
      </c>
      <c r="Y46" s="282">
        <f t="shared" si="28"/>
        <v>3.9065622551713246E-2</v>
      </c>
      <c r="Z46" s="282">
        <f t="shared" si="28"/>
        <v>4.8792092222094657E-2</v>
      </c>
      <c r="AA46" s="284">
        <f t="shared" si="28"/>
        <v>4.1930944204348918E-2</v>
      </c>
      <c r="AB46" s="282">
        <f t="shared" si="28"/>
        <v>4.1004725607029675E-2</v>
      </c>
      <c r="AC46" s="282">
        <f t="shared" si="28"/>
        <v>4.275344244759334E-2</v>
      </c>
      <c r="AD46" s="282">
        <f t="shared" si="28"/>
        <v>4.6369253336969812E-2</v>
      </c>
      <c r="AE46" s="282">
        <f t="shared" si="28"/>
        <v>4.6164957539263016E-2</v>
      </c>
      <c r="AF46" s="284">
        <f t="shared" si="28"/>
        <v>4.412319433483302E-2</v>
      </c>
      <c r="AG46" s="282">
        <f t="shared" si="28"/>
        <v>4.0960349593745608E-2</v>
      </c>
      <c r="AH46" s="282">
        <f t="shared" si="28"/>
        <v>4.1881491380471002E-2</v>
      </c>
      <c r="AI46" s="282">
        <f t="shared" si="28"/>
        <v>5.2428985616315892E-2</v>
      </c>
      <c r="AJ46" s="282">
        <f t="shared" si="28"/>
        <v>4.2556457946843464E-2</v>
      </c>
      <c r="AK46" s="284">
        <f t="shared" si="28"/>
        <v>4.4148508233359203E-2</v>
      </c>
      <c r="AL46" s="282">
        <f t="shared" si="28"/>
        <v>4.0951738138355544E-2</v>
      </c>
      <c r="AM46" s="282">
        <f t="shared" si="28"/>
        <v>4.1478523673684042E-2</v>
      </c>
      <c r="AN46" s="282">
        <f t="shared" si="28"/>
        <v>4.5335144931692987E-2</v>
      </c>
      <c r="AO46" s="282">
        <f t="shared" si="28"/>
        <v>4.4418197633093334E-2</v>
      </c>
      <c r="AP46" s="284">
        <f t="shared" si="28"/>
        <v>4.3063163122916616E-2</v>
      </c>
      <c r="AQ46" s="282">
        <f t="shared" si="14"/>
        <v>4.1731769147549516E-2</v>
      </c>
      <c r="AR46" s="282">
        <f t="shared" si="14"/>
        <v>4.1761061444113103E-2</v>
      </c>
      <c r="AS46" s="282">
        <f t="shared" si="14"/>
        <v>4.5889481938623758E-2</v>
      </c>
      <c r="AT46" s="282">
        <f t="shared" si="14"/>
        <v>4.4823596650818781E-2</v>
      </c>
      <c r="AU46" s="284">
        <f t="shared" si="14"/>
        <v>4.3553285180211711E-2</v>
      </c>
      <c r="AV46" s="282">
        <f t="shared" si="14"/>
        <v>3.8308716297593304E-2</v>
      </c>
      <c r="AW46" s="282">
        <f t="shared" si="14"/>
        <v>4.0665630662572956E-2</v>
      </c>
      <c r="AX46" s="282">
        <f t="shared" si="14"/>
        <v>4.1885355476251739E-2</v>
      </c>
    </row>
    <row r="47" spans="1:50" s="51" customFormat="1" ht="14.1" customHeight="1" x14ac:dyDescent="0.15">
      <c r="B47" s="108" t="s">
        <v>26</v>
      </c>
      <c r="C47" s="67" t="s">
        <v>27</v>
      </c>
      <c r="D47" s="122">
        <f t="shared" si="20"/>
        <v>4.4740564997291033E-3</v>
      </c>
      <c r="E47" s="122">
        <f t="shared" si="15"/>
        <v>5.5649573122281181E-3</v>
      </c>
      <c r="F47" s="122">
        <f t="shared" si="15"/>
        <v>5.29876089871021E-3</v>
      </c>
      <c r="G47" s="124">
        <f t="shared" si="16"/>
        <v>6.6418497414116673E-3</v>
      </c>
      <c r="H47" s="122">
        <f t="shared" si="16"/>
        <v>6.5711267457930506E-3</v>
      </c>
      <c r="I47" s="122">
        <f t="shared" si="12"/>
        <v>6.5199077113768638E-3</v>
      </c>
      <c r="J47" s="122">
        <f t="shared" si="12"/>
        <v>6.7013424629422712E-3</v>
      </c>
      <c r="K47" s="122">
        <f t="shared" si="12"/>
        <v>6.6472574496470463E-3</v>
      </c>
      <c r="L47" s="124">
        <f t="shared" si="12"/>
        <v>6.6117160171819999E-3</v>
      </c>
      <c r="M47" s="122">
        <f t="shared" si="12"/>
        <v>6.482913594131382E-3</v>
      </c>
      <c r="N47" s="122">
        <f t="shared" si="17"/>
        <v>5.7724364034050261E-3</v>
      </c>
      <c r="O47" s="282">
        <f t="shared" si="13"/>
        <v>6.2425168115210492E-3</v>
      </c>
      <c r="P47" s="282">
        <f t="shared" si="13"/>
        <v>6.4453259655923986E-3</v>
      </c>
      <c r="Q47" s="284">
        <f t="shared" si="13"/>
        <v>6.2346390162299568E-3</v>
      </c>
      <c r="R47" s="282">
        <f t="shared" si="13"/>
        <v>5.9129485873140181E-3</v>
      </c>
      <c r="S47" s="282">
        <f t="shared" si="13"/>
        <v>6.13879307578339E-3</v>
      </c>
      <c r="T47" s="282">
        <f t="shared" si="13"/>
        <v>6.1394397373930269E-3</v>
      </c>
      <c r="U47" s="282">
        <f t="shared" ref="U47:AP47" si="29">U19/U$32</f>
        <v>6.0243271895762795E-3</v>
      </c>
      <c r="V47" s="284">
        <f t="shared" si="29"/>
        <v>6.0542102937440213E-3</v>
      </c>
      <c r="W47" s="282">
        <f t="shared" si="29"/>
        <v>6.7089346362190017E-3</v>
      </c>
      <c r="X47" s="282">
        <f t="shared" si="29"/>
        <v>3.6378749952279228E-3</v>
      </c>
      <c r="Y47" s="282">
        <f t="shared" si="29"/>
        <v>4.2586561533482E-3</v>
      </c>
      <c r="Z47" s="282">
        <f t="shared" si="29"/>
        <v>5.6688522931490877E-3</v>
      </c>
      <c r="AA47" s="284">
        <f t="shared" si="29"/>
        <v>5.1635129202512661E-3</v>
      </c>
      <c r="AB47" s="282">
        <f t="shared" si="29"/>
        <v>5.2840619903228182E-3</v>
      </c>
      <c r="AC47" s="282">
        <f t="shared" si="29"/>
        <v>5.0136284364925201E-3</v>
      </c>
      <c r="AD47" s="282">
        <f t="shared" si="29"/>
        <v>5.498746911934335E-3</v>
      </c>
      <c r="AE47" s="282">
        <f t="shared" si="29"/>
        <v>5.9209683875030492E-3</v>
      </c>
      <c r="AF47" s="284">
        <f t="shared" si="29"/>
        <v>5.4420450691199272E-3</v>
      </c>
      <c r="AG47" s="282">
        <f t="shared" si="29"/>
        <v>5.7555600211980536E-3</v>
      </c>
      <c r="AH47" s="282">
        <f t="shared" si="29"/>
        <v>5.6390872702997107E-3</v>
      </c>
      <c r="AI47" s="282">
        <f t="shared" si="29"/>
        <v>6.6112998184569257E-3</v>
      </c>
      <c r="AJ47" s="282">
        <f t="shared" si="29"/>
        <v>5.7625507484392576E-3</v>
      </c>
      <c r="AK47" s="284">
        <f t="shared" si="29"/>
        <v>5.9132688806547698E-3</v>
      </c>
      <c r="AL47" s="282">
        <f t="shared" si="29"/>
        <v>5.3030143256749852E-3</v>
      </c>
      <c r="AM47" s="282">
        <f t="shared" si="29"/>
        <v>4.9592830756038531E-3</v>
      </c>
      <c r="AN47" s="282">
        <f t="shared" si="29"/>
        <v>5.8284057012925588E-3</v>
      </c>
      <c r="AO47" s="282">
        <f t="shared" si="29"/>
        <v>6.4973736312070882E-3</v>
      </c>
      <c r="AP47" s="284">
        <f t="shared" si="29"/>
        <v>5.6605874453375983E-3</v>
      </c>
      <c r="AQ47" s="282">
        <f t="shared" si="14"/>
        <v>6.7113489136048721E-3</v>
      </c>
      <c r="AR47" s="282">
        <f t="shared" si="14"/>
        <v>6.4612800191050195E-3</v>
      </c>
      <c r="AS47" s="282">
        <f t="shared" si="14"/>
        <v>6.9672085183137677E-3</v>
      </c>
      <c r="AT47" s="282">
        <f t="shared" si="14"/>
        <v>7.1084765030576206E-3</v>
      </c>
      <c r="AU47" s="284">
        <f t="shared" si="14"/>
        <v>6.8152465479552511E-3</v>
      </c>
      <c r="AV47" s="282">
        <f t="shared" si="14"/>
        <v>6.3392322455724705E-3</v>
      </c>
      <c r="AW47" s="282">
        <f t="shared" si="14"/>
        <v>6.0668491764743942E-3</v>
      </c>
      <c r="AX47" s="282">
        <f t="shared" si="14"/>
        <v>6.181202632633236E-3</v>
      </c>
    </row>
    <row r="48" spans="1:50" s="51" customFormat="1" ht="14.1" customHeight="1" x14ac:dyDescent="0.15">
      <c r="B48" s="108" t="s">
        <v>28</v>
      </c>
      <c r="C48" s="67" t="s">
        <v>27</v>
      </c>
      <c r="D48" s="122">
        <f t="shared" si="20"/>
        <v>4.3785315651901965E-3</v>
      </c>
      <c r="E48" s="122">
        <f t="shared" si="15"/>
        <v>3.3669067125089536E-3</v>
      </c>
      <c r="F48" s="122">
        <f t="shared" si="15"/>
        <v>2.5917942616884228E-3</v>
      </c>
      <c r="G48" s="124">
        <f t="shared" si="16"/>
        <v>3.8503732219720959E-3</v>
      </c>
      <c r="H48" s="122">
        <f t="shared" si="16"/>
        <v>4.6689280714002973E-3</v>
      </c>
      <c r="I48" s="122">
        <f t="shared" si="12"/>
        <v>4.6888373197667759E-3</v>
      </c>
      <c r="J48" s="122">
        <f t="shared" si="12"/>
        <v>3.7378045749585594E-3</v>
      </c>
      <c r="K48" s="122">
        <f t="shared" si="12"/>
        <v>3.7828805718769891E-3</v>
      </c>
      <c r="L48" s="124">
        <f t="shared" si="12"/>
        <v>4.2021865715141478E-3</v>
      </c>
      <c r="M48" s="122">
        <f t="shared" si="12"/>
        <v>3.9353284568352789E-3</v>
      </c>
      <c r="N48" s="122">
        <f t="shared" si="17"/>
        <v>4.177822771632771E-3</v>
      </c>
      <c r="O48" s="282">
        <f t="shared" si="13"/>
        <v>4.6093222414052759E-3</v>
      </c>
      <c r="P48" s="282">
        <f t="shared" si="13"/>
        <v>4.990121804094195E-3</v>
      </c>
      <c r="Q48" s="284">
        <f t="shared" si="13"/>
        <v>4.4404120326487443E-3</v>
      </c>
      <c r="R48" s="282">
        <f t="shared" si="13"/>
        <v>4.593091250847032E-3</v>
      </c>
      <c r="S48" s="282">
        <f t="shared" si="13"/>
        <v>4.2529426020620929E-3</v>
      </c>
      <c r="T48" s="282">
        <f t="shared" si="13"/>
        <v>4.6500700693516512E-3</v>
      </c>
      <c r="U48" s="282">
        <f t="shared" ref="U48:AP48" si="30">U20/U$32</f>
        <v>4.3408152231798518E-3</v>
      </c>
      <c r="V48" s="284">
        <f t="shared" si="30"/>
        <v>4.4545972214621215E-3</v>
      </c>
      <c r="W48" s="282">
        <f t="shared" si="30"/>
        <v>4.88502134053457E-3</v>
      </c>
      <c r="X48" s="282">
        <f t="shared" si="30"/>
        <v>4.1535693653452213E-3</v>
      </c>
      <c r="Y48" s="282">
        <f t="shared" si="30"/>
        <v>3.9283666726669516E-3</v>
      </c>
      <c r="Z48" s="282">
        <f t="shared" si="30"/>
        <v>4.1079662977254816E-3</v>
      </c>
      <c r="AA48" s="284">
        <f t="shared" si="30"/>
        <v>4.2443736402243103E-3</v>
      </c>
      <c r="AB48" s="282">
        <f t="shared" si="30"/>
        <v>3.7492877690745033E-3</v>
      </c>
      <c r="AC48" s="282">
        <f t="shared" si="30"/>
        <v>3.0293478007159731E-3</v>
      </c>
      <c r="AD48" s="282">
        <f t="shared" si="30"/>
        <v>3.3460153094517675E-3</v>
      </c>
      <c r="AE48" s="282">
        <f t="shared" si="30"/>
        <v>3.3875422036854634E-3</v>
      </c>
      <c r="AF48" s="284">
        <f t="shared" si="30"/>
        <v>3.3777162885636957E-3</v>
      </c>
      <c r="AG48" s="282">
        <f t="shared" si="30"/>
        <v>3.1517312654497447E-3</v>
      </c>
      <c r="AH48" s="282">
        <f t="shared" si="30"/>
        <v>3.1974152686825804E-3</v>
      </c>
      <c r="AI48" s="282">
        <f t="shared" si="30"/>
        <v>3.8183324593770557E-3</v>
      </c>
      <c r="AJ48" s="282">
        <f t="shared" si="30"/>
        <v>3.346780039512809E-3</v>
      </c>
      <c r="AK48" s="284">
        <f t="shared" si="30"/>
        <v>3.3639685024018004E-3</v>
      </c>
      <c r="AL48" s="282">
        <f t="shared" si="30"/>
        <v>3.4129006125314101E-3</v>
      </c>
      <c r="AM48" s="282">
        <f t="shared" si="30"/>
        <v>3.2807866467884717E-3</v>
      </c>
      <c r="AN48" s="282">
        <f t="shared" si="30"/>
        <v>3.3977763734720449E-3</v>
      </c>
      <c r="AO48" s="282">
        <f t="shared" si="30"/>
        <v>2.891501539371791E-3</v>
      </c>
      <c r="AP48" s="284">
        <f t="shared" si="30"/>
        <v>3.2383884321055111E-3</v>
      </c>
      <c r="AQ48" s="282">
        <f t="shared" si="14"/>
        <v>3.3951551121826507E-3</v>
      </c>
      <c r="AR48" s="282">
        <f t="shared" si="14"/>
        <v>3.559986422168909E-3</v>
      </c>
      <c r="AS48" s="282">
        <f t="shared" si="14"/>
        <v>3.4730208439851607E-3</v>
      </c>
      <c r="AT48" s="282">
        <f t="shared" si="14"/>
        <v>2.8105914234616211E-3</v>
      </c>
      <c r="AU48" s="284">
        <f t="shared" si="14"/>
        <v>3.3000346134871177E-3</v>
      </c>
      <c r="AV48" s="282">
        <f t="shared" si="14"/>
        <v>3.1117308245847772E-3</v>
      </c>
      <c r="AW48" s="282">
        <f t="shared" si="14"/>
        <v>3.1965967071152048E-3</v>
      </c>
      <c r="AX48" s="282">
        <f t="shared" si="14"/>
        <v>2.9156293990607283E-3</v>
      </c>
    </row>
    <row r="49" spans="1:50" s="51" customFormat="1" ht="14.1" customHeight="1" x14ac:dyDescent="0.15">
      <c r="B49" s="108" t="s">
        <v>29</v>
      </c>
      <c r="C49" s="67" t="s">
        <v>27</v>
      </c>
      <c r="D49" s="122">
        <f t="shared" si="20"/>
        <v>1.486362713295692E-3</v>
      </c>
      <c r="E49" s="122">
        <f t="shared" si="15"/>
        <v>1.5005587620326617E-3</v>
      </c>
      <c r="F49" s="122">
        <f t="shared" si="15"/>
        <v>1.1533398352121416E-3</v>
      </c>
      <c r="G49" s="124">
        <f t="shared" si="16"/>
        <v>1.3875345207461898E-3</v>
      </c>
      <c r="H49" s="122">
        <f t="shared" si="16"/>
        <v>1.323370817546711E-3</v>
      </c>
      <c r="I49" s="122">
        <f t="shared" si="12"/>
        <v>1.4467878507933611E-3</v>
      </c>
      <c r="J49" s="122">
        <f t="shared" si="12"/>
        <v>1.151907816486246E-3</v>
      </c>
      <c r="K49" s="122">
        <f t="shared" si="12"/>
        <v>1.3195183682416973E-3</v>
      </c>
      <c r="L49" s="124">
        <f t="shared" si="12"/>
        <v>1.3094532062862601E-3</v>
      </c>
      <c r="M49" s="122">
        <f t="shared" si="12"/>
        <v>1.2385858396396438E-3</v>
      </c>
      <c r="N49" s="122">
        <f t="shared" si="17"/>
        <v>1.3102372576682246E-3</v>
      </c>
      <c r="O49" s="282">
        <f t="shared" si="13"/>
        <v>1.1344549984119189E-3</v>
      </c>
      <c r="P49" s="282">
        <f t="shared" si="13"/>
        <v>1.357509292162874E-3</v>
      </c>
      <c r="Q49" s="284">
        <f t="shared" si="13"/>
        <v>1.2614184436797737E-3</v>
      </c>
      <c r="R49" s="282">
        <f t="shared" si="13"/>
        <v>1.3437182339505341E-3</v>
      </c>
      <c r="S49" s="282">
        <f t="shared" si="13"/>
        <v>1.4323421079501608E-3</v>
      </c>
      <c r="T49" s="282">
        <f t="shared" si="13"/>
        <v>1.5245450823509245E-3</v>
      </c>
      <c r="U49" s="282">
        <f t="shared" ref="U49:AP49" si="31">U21/U$32</f>
        <v>1.4234578677306373E-3</v>
      </c>
      <c r="V49" s="284">
        <f t="shared" si="31"/>
        <v>1.4315563418901987E-3</v>
      </c>
      <c r="W49" s="282">
        <f t="shared" si="31"/>
        <v>1.2379643934838165E-3</v>
      </c>
      <c r="X49" s="282">
        <f t="shared" si="31"/>
        <v>1.1075540716566957E-3</v>
      </c>
      <c r="Y49" s="282">
        <f t="shared" si="31"/>
        <v>9.2418310825634418E-4</v>
      </c>
      <c r="Z49" s="282">
        <f t="shared" si="31"/>
        <v>1.0730166653489985E-3</v>
      </c>
      <c r="AA49" s="284">
        <f t="shared" si="31"/>
        <v>1.0691837603589768E-3</v>
      </c>
      <c r="AB49" s="282">
        <f t="shared" si="31"/>
        <v>6.903004619414942E-4</v>
      </c>
      <c r="AC49" s="282">
        <f t="shared" si="31"/>
        <v>1.1016381709475867E-3</v>
      </c>
      <c r="AD49" s="282">
        <f t="shared" si="31"/>
        <v>1.1921198262196053E-3</v>
      </c>
      <c r="AE49" s="282">
        <f t="shared" si="31"/>
        <v>1.0872411089243191E-3</v>
      </c>
      <c r="AF49" s="284">
        <f t="shared" si="31"/>
        <v>1.0194991182032134E-3</v>
      </c>
      <c r="AG49" s="282">
        <f t="shared" si="31"/>
        <v>1.0467965924109966E-3</v>
      </c>
      <c r="AH49" s="282">
        <f t="shared" si="31"/>
        <v>8.5337157573358994E-4</v>
      </c>
      <c r="AI49" s="282">
        <f t="shared" si="31"/>
        <v>1.4383265472638174E-3</v>
      </c>
      <c r="AJ49" s="282">
        <f t="shared" si="31"/>
        <v>9.9817249357318262E-4</v>
      </c>
      <c r="AK49" s="284">
        <f t="shared" si="31"/>
        <v>1.0676389486300396E-3</v>
      </c>
      <c r="AL49" s="282">
        <f t="shared" si="31"/>
        <v>9.8954075052997401E-4</v>
      </c>
      <c r="AM49" s="282">
        <f t="shared" si="31"/>
        <v>8.6017605394185515E-4</v>
      </c>
      <c r="AN49" s="282">
        <f t="shared" si="31"/>
        <v>9.5317440083476197E-4</v>
      </c>
      <c r="AO49" s="282">
        <f t="shared" si="31"/>
        <v>7.6447616673038464E-4</v>
      </c>
      <c r="AP49" s="284">
        <f t="shared" si="31"/>
        <v>8.8893127179407686E-4</v>
      </c>
      <c r="AQ49" s="282">
        <f t="shared" si="14"/>
        <v>7.5271446309349999E-4</v>
      </c>
      <c r="AR49" s="282">
        <f t="shared" si="14"/>
        <v>8.0529286216597846E-4</v>
      </c>
      <c r="AS49" s="282">
        <f t="shared" si="14"/>
        <v>1.057939473893166E-3</v>
      </c>
      <c r="AT49" s="282">
        <f t="shared" si="14"/>
        <v>9.0614474710154285E-4</v>
      </c>
      <c r="AU49" s="284">
        <f t="shared" si="14"/>
        <v>8.7955653293278241E-4</v>
      </c>
      <c r="AV49" s="282">
        <f t="shared" si="14"/>
        <v>9.3513400965752143E-4</v>
      </c>
      <c r="AW49" s="282">
        <f t="shared" si="14"/>
        <v>8.9846769756999939E-4</v>
      </c>
      <c r="AX49" s="282">
        <f t="shared" si="14"/>
        <v>9.4996365035199498E-4</v>
      </c>
    </row>
    <row r="50" spans="1:50" s="51" customFormat="1" ht="14.1" customHeight="1" x14ac:dyDescent="0.15">
      <c r="B50" s="108" t="s">
        <v>30</v>
      </c>
      <c r="C50" s="67" t="s">
        <v>27</v>
      </c>
      <c r="D50" s="122">
        <f t="shared" si="20"/>
        <v>1.8418412177460476E-3</v>
      </c>
      <c r="E50" s="122">
        <f t="shared" si="15"/>
        <v>1.6181088122311862E-3</v>
      </c>
      <c r="F50" s="122">
        <f t="shared" si="15"/>
        <v>1.23646778410078E-3</v>
      </c>
      <c r="G50" s="124">
        <f t="shared" si="16"/>
        <v>1.4434396302386394E-3</v>
      </c>
      <c r="H50" s="122">
        <f t="shared" si="16"/>
        <v>1.1756920656951699E-3</v>
      </c>
      <c r="I50" s="122">
        <f t="shared" si="12"/>
        <v>1.9186849535814613E-3</v>
      </c>
      <c r="J50" s="122">
        <f t="shared" si="12"/>
        <v>1.4013604465624877E-3</v>
      </c>
      <c r="K50" s="122">
        <f t="shared" si="12"/>
        <v>2.1880537825168843E-3</v>
      </c>
      <c r="L50" s="124">
        <f t="shared" si="12"/>
        <v>1.6859234586139085E-3</v>
      </c>
      <c r="M50" s="122">
        <f t="shared" si="12"/>
        <v>1.7543864063330832E-3</v>
      </c>
      <c r="N50" s="122">
        <f t="shared" si="17"/>
        <v>1.5058621766884013E-3</v>
      </c>
      <c r="O50" s="282">
        <f t="shared" si="13"/>
        <v>1.2814736688926142E-3</v>
      </c>
      <c r="P50" s="282">
        <f t="shared" si="13"/>
        <v>1.7145483940986257E-3</v>
      </c>
      <c r="Q50" s="284">
        <f t="shared" si="13"/>
        <v>1.5629597730268633E-3</v>
      </c>
      <c r="R50" s="282">
        <f t="shared" si="13"/>
        <v>1.5383995216745982E-3</v>
      </c>
      <c r="S50" s="282">
        <f t="shared" si="13"/>
        <v>1.4243940776498291E-3</v>
      </c>
      <c r="T50" s="282">
        <f t="shared" si="13"/>
        <v>1.0398892778819471E-3</v>
      </c>
      <c r="U50" s="282">
        <f t="shared" ref="U50:AP50" si="32">U22/U$32</f>
        <v>1.1948064178329927E-3</v>
      </c>
      <c r="V50" s="284">
        <f t="shared" si="32"/>
        <v>1.2941332359859086E-3</v>
      </c>
      <c r="W50" s="282">
        <f t="shared" si="32"/>
        <v>8.9478024365993313E-4</v>
      </c>
      <c r="X50" s="282">
        <f t="shared" si="32"/>
        <v>8.8179753416269989E-4</v>
      </c>
      <c r="Y50" s="282">
        <f t="shared" si="32"/>
        <v>1.012614614910277E-3</v>
      </c>
      <c r="Z50" s="282">
        <f t="shared" si="32"/>
        <v>8.7077809620538568E-4</v>
      </c>
      <c r="AA50" s="284">
        <f t="shared" si="32"/>
        <v>9.248343320395067E-4</v>
      </c>
      <c r="AB50" s="282">
        <f t="shared" si="32"/>
        <v>9.1367895706836425E-4</v>
      </c>
      <c r="AC50" s="282">
        <f t="shared" si="32"/>
        <v>9.6113401692518824E-4</v>
      </c>
      <c r="AD50" s="282">
        <f t="shared" si="32"/>
        <v>8.1664458015185499E-4</v>
      </c>
      <c r="AE50" s="282">
        <f t="shared" si="32"/>
        <v>9.9381561390428255E-4</v>
      </c>
      <c r="AF50" s="284">
        <f t="shared" si="32"/>
        <v>9.2365959442769073E-4</v>
      </c>
      <c r="AG50" s="282">
        <f t="shared" si="32"/>
        <v>9.8917182507439385E-4</v>
      </c>
      <c r="AH50" s="282">
        <f t="shared" si="32"/>
        <v>9.5579691171749194E-4</v>
      </c>
      <c r="AI50" s="282">
        <f t="shared" si="32"/>
        <v>1.3919733041259728E-3</v>
      </c>
      <c r="AJ50" s="282">
        <f t="shared" si="32"/>
        <v>9.2064621622701774E-4</v>
      </c>
      <c r="AK50" s="284">
        <f t="shared" si="32"/>
        <v>1.0486619428847896E-3</v>
      </c>
      <c r="AL50" s="282">
        <f t="shared" si="32"/>
        <v>9.543534430506744E-4</v>
      </c>
      <c r="AM50" s="282">
        <f t="shared" si="32"/>
        <v>8.5503626041679879E-4</v>
      </c>
      <c r="AN50" s="282">
        <f t="shared" si="32"/>
        <v>8.8823478733053335E-4</v>
      </c>
      <c r="AO50" s="282">
        <f t="shared" si="32"/>
        <v>1.0877042783082557E-3</v>
      </c>
      <c r="AP50" s="284">
        <f t="shared" si="32"/>
        <v>9.4880935087172859E-4</v>
      </c>
      <c r="AQ50" s="282">
        <f t="shared" si="14"/>
        <v>1.1797232832897425E-3</v>
      </c>
      <c r="AR50" s="282">
        <f t="shared" si="14"/>
        <v>1.2158555557124303E-3</v>
      </c>
      <c r="AS50" s="282">
        <f t="shared" si="14"/>
        <v>1.1399437836651176E-3</v>
      </c>
      <c r="AT50" s="282">
        <f t="shared" si="14"/>
        <v>1.2823885407628596E-3</v>
      </c>
      <c r="AU50" s="284">
        <f t="shared" si="14"/>
        <v>1.206476661971609E-3</v>
      </c>
      <c r="AV50" s="282">
        <f t="shared" si="14"/>
        <v>1.4049987880751017E-3</v>
      </c>
      <c r="AW50" s="282">
        <f t="shared" si="14"/>
        <v>1.7627180181818904E-3</v>
      </c>
      <c r="AX50" s="282">
        <f t="shared" si="14"/>
        <v>1.8076351766848195E-3</v>
      </c>
    </row>
    <row r="51" spans="1:50" s="51" customFormat="1" ht="14.1" customHeight="1" x14ac:dyDescent="0.15">
      <c r="B51" s="108" t="s">
        <v>31</v>
      </c>
      <c r="C51" s="109" t="s">
        <v>27</v>
      </c>
      <c r="D51" s="110" t="s">
        <v>27</v>
      </c>
      <c r="E51" s="109" t="s">
        <v>27</v>
      </c>
      <c r="F51" s="109" t="s">
        <v>27</v>
      </c>
      <c r="G51" s="112" t="s">
        <v>27</v>
      </c>
      <c r="H51" s="122">
        <f t="shared" si="16"/>
        <v>2.0076555207951597E-3</v>
      </c>
      <c r="I51" s="122">
        <f t="shared" si="16"/>
        <v>2.3331700964162694E-3</v>
      </c>
      <c r="J51" s="122">
        <f t="shared" si="16"/>
        <v>2.4870665848661638E-3</v>
      </c>
      <c r="K51" s="122">
        <f t="shared" si="12"/>
        <v>2.3126395841918616E-3</v>
      </c>
      <c r="L51" s="124">
        <f t="shared" si="12"/>
        <v>2.2901577887494084E-3</v>
      </c>
      <c r="M51" s="122">
        <f t="shared" si="12"/>
        <v>2.6502473392958324E-3</v>
      </c>
      <c r="N51" s="122">
        <f t="shared" si="17"/>
        <v>2.2747028699324282E-3</v>
      </c>
      <c r="O51" s="282">
        <f t="shared" si="13"/>
        <v>1.815526684224351E-3</v>
      </c>
      <c r="P51" s="282">
        <f t="shared" si="13"/>
        <v>1.8896969773860687E-3</v>
      </c>
      <c r="Q51" s="284">
        <f t="shared" si="13"/>
        <v>2.1481887841313303E-3</v>
      </c>
      <c r="R51" s="282">
        <f t="shared" si="13"/>
        <v>1.6623952095338086E-3</v>
      </c>
      <c r="S51" s="282">
        <f t="shared" si="13"/>
        <v>1.7438509845148133E-3</v>
      </c>
      <c r="T51" s="282">
        <f t="shared" si="13"/>
        <v>1.6701378873858026E-3</v>
      </c>
      <c r="U51" s="282">
        <f t="shared" ref="U51:AP51" si="33">U23/U$32</f>
        <v>1.7625659966280806E-3</v>
      </c>
      <c r="V51" s="284">
        <f t="shared" si="33"/>
        <v>1.71171247774902E-3</v>
      </c>
      <c r="W51" s="282">
        <f t="shared" si="33"/>
        <v>1.9357955812286211E-3</v>
      </c>
      <c r="X51" s="282">
        <f t="shared" si="33"/>
        <v>1.8254045394094261E-3</v>
      </c>
      <c r="Y51" s="282">
        <f t="shared" si="33"/>
        <v>1.9267343068318237E-3</v>
      </c>
      <c r="Z51" s="282">
        <f t="shared" si="33"/>
        <v>2.1160312792402841E-3</v>
      </c>
      <c r="AA51" s="284">
        <f t="shared" si="33"/>
        <v>1.9678596813037111E-3</v>
      </c>
      <c r="AB51" s="282">
        <f t="shared" si="33"/>
        <v>1.7009576794791055E-3</v>
      </c>
      <c r="AC51" s="282">
        <f t="shared" si="33"/>
        <v>2.0837429702655198E-3</v>
      </c>
      <c r="AD51" s="282">
        <f t="shared" si="33"/>
        <v>2.0065881957331859E-3</v>
      </c>
      <c r="AE51" s="282">
        <f t="shared" si="33"/>
        <v>2.2006096665552087E-3</v>
      </c>
      <c r="AF51" s="284">
        <f t="shared" si="33"/>
        <v>2.0037501818430735E-3</v>
      </c>
      <c r="AG51" s="282">
        <f t="shared" si="33"/>
        <v>1.9222521591987266E-3</v>
      </c>
      <c r="AH51" s="282">
        <f t="shared" si="33"/>
        <v>1.91539887165881E-3</v>
      </c>
      <c r="AI51" s="282">
        <f t="shared" si="33"/>
        <v>2.3114047104860831E-3</v>
      </c>
      <c r="AJ51" s="282">
        <f t="shared" si="33"/>
        <v>2.1062931484938981E-3</v>
      </c>
      <c r="AK51" s="284">
        <f t="shared" si="33"/>
        <v>2.0572764744226386E-3</v>
      </c>
      <c r="AL51" s="282">
        <f t="shared" si="33"/>
        <v>1.770556875975704E-3</v>
      </c>
      <c r="AM51" s="282">
        <f t="shared" si="33"/>
        <v>2.0146170511840243E-3</v>
      </c>
      <c r="AN51" s="282">
        <f t="shared" si="33"/>
        <v>1.8632038684888829E-3</v>
      </c>
      <c r="AO51" s="282">
        <f t="shared" si="33"/>
        <v>1.7193123553787006E-3</v>
      </c>
      <c r="AP51" s="284">
        <f t="shared" si="33"/>
        <v>1.8403525346681316E-3</v>
      </c>
      <c r="AQ51" s="282">
        <f t="shared" si="14"/>
        <v>1.6691196626248091E-3</v>
      </c>
      <c r="AR51" s="282">
        <f t="shared" si="14"/>
        <v>1.4668355338029588E-3</v>
      </c>
      <c r="AS51" s="282">
        <f t="shared" si="14"/>
        <v>1.9039534030485716E-3</v>
      </c>
      <c r="AT51" s="282">
        <f t="shared" si="14"/>
        <v>1.6693133095085301E-3</v>
      </c>
      <c r="AU51" s="284">
        <f t="shared" si="14"/>
        <v>1.6746992874746647E-3</v>
      </c>
      <c r="AV51" s="282">
        <f t="shared" si="14"/>
        <v>1.620097264161732E-3</v>
      </c>
      <c r="AW51" s="282">
        <f t="shared" si="14"/>
        <v>1.7543573699934725E-3</v>
      </c>
      <c r="AX51" s="282">
        <f t="shared" si="14"/>
        <v>1.578049956547139E-3</v>
      </c>
    </row>
    <row r="52" spans="1:50" s="51" customFormat="1" ht="14.1" customHeight="1" x14ac:dyDescent="0.15">
      <c r="B52" s="108" t="s">
        <v>32</v>
      </c>
      <c r="C52" s="109" t="s">
        <v>27</v>
      </c>
      <c r="D52" s="110" t="s">
        <v>27</v>
      </c>
      <c r="E52" s="109" t="s">
        <v>27</v>
      </c>
      <c r="F52" s="109" t="s">
        <v>27</v>
      </c>
      <c r="G52" s="112" t="s">
        <v>27</v>
      </c>
      <c r="H52" s="122">
        <f t="shared" ref="H52:M59" si="34">H24/H$32</f>
        <v>2.1323433092898902E-3</v>
      </c>
      <c r="I52" s="122">
        <f t="shared" si="34"/>
        <v>1.1944057695259152E-3</v>
      </c>
      <c r="J52" s="122">
        <f t="shared" si="34"/>
        <v>2.0635110651637304E-3</v>
      </c>
      <c r="K52" s="122">
        <f t="shared" si="34"/>
        <v>1.8462551078676497E-3</v>
      </c>
      <c r="L52" s="124">
        <f t="shared" si="34"/>
        <v>1.8077953944421468E-3</v>
      </c>
      <c r="M52" s="122">
        <f t="shared" si="34"/>
        <v>1.2991362988419178E-3</v>
      </c>
      <c r="N52" s="122">
        <f t="shared" ref="N52:T59" si="35">N24/N$32</f>
        <v>2.0963615393493466E-3</v>
      </c>
      <c r="O52" s="282">
        <f t="shared" si="35"/>
        <v>1.2485284986007361E-3</v>
      </c>
      <c r="P52" s="282">
        <f t="shared" si="35"/>
        <v>1.4257545687771337E-3</v>
      </c>
      <c r="Q52" s="284">
        <f t="shared" si="35"/>
        <v>1.5193149541580186E-3</v>
      </c>
      <c r="R52" s="282">
        <f t="shared" si="35"/>
        <v>1.2687546739677182E-3</v>
      </c>
      <c r="S52" s="282">
        <f t="shared" si="35"/>
        <v>1.1631372636292095E-3</v>
      </c>
      <c r="T52" s="282">
        <f t="shared" si="35"/>
        <v>1.0129516024651518E-3</v>
      </c>
      <c r="U52" s="282">
        <f t="shared" ref="U52:AD52" si="36">U24/U$32</f>
        <v>7.0748958722209718E-4</v>
      </c>
      <c r="V52" s="284">
        <f t="shared" si="36"/>
        <v>1.0262014372873249E-3</v>
      </c>
      <c r="W52" s="282">
        <f t="shared" si="36"/>
        <v>4.4519064380931672E-4</v>
      </c>
      <c r="X52" s="282">
        <f t="shared" si="36"/>
        <v>4.8024113489644868E-4</v>
      </c>
      <c r="Y52" s="282">
        <f t="shared" si="36"/>
        <v>7.3162857334596728E-4</v>
      </c>
      <c r="Z52" s="282">
        <f t="shared" si="36"/>
        <v>1.0137107928779069E-3</v>
      </c>
      <c r="AA52" s="284">
        <f t="shared" si="36"/>
        <v>7.0546468903890508E-4</v>
      </c>
      <c r="AB52" s="282">
        <f t="shared" si="36"/>
        <v>1.2599270085537481E-3</v>
      </c>
      <c r="AC52" s="282">
        <f t="shared" si="36"/>
        <v>6.9917965544757813E-4</v>
      </c>
      <c r="AD52" s="282">
        <f t="shared" si="36"/>
        <v>5.5660286258660762E-4</v>
      </c>
      <c r="AE52" s="282">
        <f t="shared" ref="AE52:AK59" si="37">AE24/AE$32</f>
        <v>6.1978617330316792E-4</v>
      </c>
      <c r="AF52" s="284">
        <f t="shared" si="37"/>
        <v>7.7969382353793362E-4</v>
      </c>
      <c r="AG52" s="282">
        <f t="shared" si="37"/>
        <v>5.3498467064800811E-4</v>
      </c>
      <c r="AH52" s="282">
        <f t="shared" si="37"/>
        <v>3.2394236446335709E-4</v>
      </c>
      <c r="AI52" s="282">
        <f t="shared" si="37"/>
        <v>6.5311309561849932E-4</v>
      </c>
      <c r="AJ52" s="282">
        <f t="shared" si="37"/>
        <v>4.8271661513296416E-4</v>
      </c>
      <c r="AK52" s="284">
        <f t="shared" ref="AK52:AX60" si="38">AK24/AK$32</f>
        <v>4.9070897826221436E-4</v>
      </c>
      <c r="AL52" s="282">
        <f t="shared" si="38"/>
        <v>5.0836902244773697E-4</v>
      </c>
      <c r="AM52" s="282">
        <f t="shared" si="38"/>
        <v>5.8819777578907235E-4</v>
      </c>
      <c r="AN52" s="282">
        <f t="shared" si="38"/>
        <v>5.9290937780361974E-4</v>
      </c>
      <c r="AO52" s="282">
        <f t="shared" si="38"/>
        <v>4.9700004576390757E-4</v>
      </c>
      <c r="AP52" s="284">
        <f t="shared" si="38"/>
        <v>5.457805018669776E-4</v>
      </c>
      <c r="AQ52" s="282">
        <f t="shared" si="38"/>
        <v>6.6525563416558898E-4</v>
      </c>
      <c r="AR52" s="282">
        <f t="shared" si="38"/>
        <v>5.5790181402823541E-4</v>
      </c>
      <c r="AS52" s="282">
        <f t="shared" si="38"/>
        <v>3.0419342233736979E-4</v>
      </c>
      <c r="AT52" s="282">
        <f t="shared" si="38"/>
        <v>4.105646143617747E-4</v>
      </c>
      <c r="AU52" s="284">
        <f t="shared" si="38"/>
        <v>4.8449830535378114E-4</v>
      </c>
      <c r="AV52" s="282">
        <f t="shared" si="38"/>
        <v>3.4226338057702203E-4</v>
      </c>
      <c r="AW52" s="282">
        <f t="shared" si="38"/>
        <v>5.0009547374491167E-4</v>
      </c>
      <c r="AX52" s="282">
        <f t="shared" si="38"/>
        <v>6.0771610313541124E-4</v>
      </c>
    </row>
    <row r="53" spans="1:50" s="51" customFormat="1" ht="14.1" customHeight="1" x14ac:dyDescent="0.15">
      <c r="B53" s="108" t="s">
        <v>33</v>
      </c>
      <c r="C53" s="109" t="s">
        <v>27</v>
      </c>
      <c r="D53" s="110" t="s">
        <v>27</v>
      </c>
      <c r="E53" s="109" t="s">
        <v>27</v>
      </c>
      <c r="F53" s="109" t="s">
        <v>27</v>
      </c>
      <c r="G53" s="112" t="s">
        <v>27</v>
      </c>
      <c r="H53" s="122">
        <f t="shared" si="34"/>
        <v>5.6703470681753153E-3</v>
      </c>
      <c r="I53" s="122">
        <f t="shared" si="34"/>
        <v>6.3497625467889415E-3</v>
      </c>
      <c r="J53" s="122">
        <f t="shared" si="34"/>
        <v>5.6864734896171455E-3</v>
      </c>
      <c r="K53" s="122">
        <f t="shared" si="34"/>
        <v>6.0633369573004801E-3</v>
      </c>
      <c r="L53" s="124">
        <f t="shared" si="34"/>
        <v>5.9465707278923497E-3</v>
      </c>
      <c r="M53" s="122">
        <f t="shared" si="34"/>
        <v>7.3353448364397366E-3</v>
      </c>
      <c r="N53" s="122">
        <f t="shared" ref="N53:N59" si="39">N25/N$32</f>
        <v>6.8236603538256134E-3</v>
      </c>
      <c r="O53" s="282">
        <f t="shared" si="35"/>
        <v>7.007878539130187E-3</v>
      </c>
      <c r="P53" s="282">
        <f t="shared" si="35"/>
        <v>7.7191654036336804E-3</v>
      </c>
      <c r="Q53" s="284">
        <f t="shared" si="35"/>
        <v>7.224943879582813E-3</v>
      </c>
      <c r="R53" s="282">
        <f t="shared" si="35"/>
        <v>8.4590271754647374E-3</v>
      </c>
      <c r="S53" s="282">
        <f t="shared" si="35"/>
        <v>8.9071145698510525E-3</v>
      </c>
      <c r="T53" s="282">
        <f t="shared" si="35"/>
        <v>7.8557458202626867E-3</v>
      </c>
      <c r="U53" s="282">
        <f t="shared" ref="U53:AD53" si="40">U25/U$32</f>
        <v>5.2742071579335685E-3</v>
      </c>
      <c r="V53" s="284">
        <f t="shared" si="40"/>
        <v>7.5465100209894265E-3</v>
      </c>
      <c r="W53" s="282">
        <f t="shared" si="40"/>
        <v>3.3367103781690869E-3</v>
      </c>
      <c r="X53" s="282">
        <f t="shared" si="40"/>
        <v>0</v>
      </c>
      <c r="Y53" s="282">
        <f t="shared" si="40"/>
        <v>0</v>
      </c>
      <c r="Z53" s="282">
        <f t="shared" si="40"/>
        <v>0</v>
      </c>
      <c r="AA53" s="284">
        <f t="shared" si="40"/>
        <v>8.1085938069874839E-4</v>
      </c>
      <c r="AB53" s="282">
        <f t="shared" si="40"/>
        <v>0</v>
      </c>
      <c r="AC53" s="282">
        <f t="shared" si="40"/>
        <v>0</v>
      </c>
      <c r="AD53" s="282">
        <f t="shared" si="40"/>
        <v>0</v>
      </c>
      <c r="AE53" s="282">
        <f t="shared" ref="AE53:AF59" si="41">AE25/AE$32</f>
        <v>0</v>
      </c>
      <c r="AF53" s="284">
        <f t="shared" si="41"/>
        <v>0</v>
      </c>
      <c r="AG53" s="282">
        <f t="shared" si="37"/>
        <v>0</v>
      </c>
      <c r="AH53" s="282">
        <f t="shared" si="37"/>
        <v>0</v>
      </c>
      <c r="AI53" s="282">
        <f t="shared" si="37"/>
        <v>0</v>
      </c>
      <c r="AJ53" s="282">
        <f t="shared" si="37"/>
        <v>0</v>
      </c>
      <c r="AK53" s="284">
        <f t="shared" si="37"/>
        <v>0</v>
      </c>
      <c r="AL53" s="282">
        <f t="shared" ref="AL53:AP59" si="42">AL25/AL$32</f>
        <v>0</v>
      </c>
      <c r="AM53" s="282">
        <f t="shared" si="42"/>
        <v>0</v>
      </c>
      <c r="AN53" s="282">
        <f t="shared" si="42"/>
        <v>0</v>
      </c>
      <c r="AO53" s="282">
        <f t="shared" si="42"/>
        <v>0</v>
      </c>
      <c r="AP53" s="284">
        <f t="shared" si="42"/>
        <v>0</v>
      </c>
      <c r="AQ53" s="282">
        <f t="shared" si="38"/>
        <v>0</v>
      </c>
      <c r="AR53" s="282">
        <f t="shared" si="38"/>
        <v>0</v>
      </c>
      <c r="AS53" s="282">
        <f t="shared" si="38"/>
        <v>0</v>
      </c>
      <c r="AT53" s="282">
        <f t="shared" si="38"/>
        <v>0</v>
      </c>
      <c r="AU53" s="284">
        <f t="shared" si="38"/>
        <v>0</v>
      </c>
      <c r="AV53" s="282">
        <f t="shared" si="38"/>
        <v>0</v>
      </c>
      <c r="AW53" s="282">
        <f t="shared" si="38"/>
        <v>0</v>
      </c>
      <c r="AX53" s="282">
        <f t="shared" si="38"/>
        <v>0</v>
      </c>
    </row>
    <row r="54" spans="1:50" s="51" customFormat="1" ht="14.1" customHeight="1" x14ac:dyDescent="0.15">
      <c r="B54" s="108" t="s">
        <v>34</v>
      </c>
      <c r="C54" s="109" t="s">
        <v>27</v>
      </c>
      <c r="D54" s="110" t="s">
        <v>27</v>
      </c>
      <c r="E54" s="109" t="s">
        <v>27</v>
      </c>
      <c r="F54" s="109" t="s">
        <v>27</v>
      </c>
      <c r="G54" s="112" t="s">
        <v>27</v>
      </c>
      <c r="H54" s="122">
        <f t="shared" si="34"/>
        <v>2.5454364788372198E-3</v>
      </c>
      <c r="I54" s="122">
        <f t="shared" si="34"/>
        <v>2.0918022646611019E-3</v>
      </c>
      <c r="J54" s="122">
        <f t="shared" si="34"/>
        <v>2.0814657693529128E-3</v>
      </c>
      <c r="K54" s="122">
        <f t="shared" si="34"/>
        <v>1.8452128595267787E-3</v>
      </c>
      <c r="L54" s="124">
        <f t="shared" si="34"/>
        <v>2.1296918936126257E-3</v>
      </c>
      <c r="M54" s="122">
        <f t="shared" si="34"/>
        <v>2.2594550862861601E-3</v>
      </c>
      <c r="N54" s="122">
        <f t="shared" si="39"/>
        <v>2.5927850696289708E-3</v>
      </c>
      <c r="O54" s="282">
        <f t="shared" si="35"/>
        <v>2.2652771065721816E-3</v>
      </c>
      <c r="P54" s="282">
        <f t="shared" si="35"/>
        <v>1.9976812667198054E-3</v>
      </c>
      <c r="Q54" s="284">
        <f t="shared" si="35"/>
        <v>2.2762163200079517E-3</v>
      </c>
      <c r="R54" s="282">
        <f t="shared" si="35"/>
        <v>3.0893889915509531E-3</v>
      </c>
      <c r="S54" s="282">
        <f t="shared" si="35"/>
        <v>2.7554534463361227E-3</v>
      </c>
      <c r="T54" s="282">
        <f t="shared" si="35"/>
        <v>2.2815273388824527E-3</v>
      </c>
      <c r="U54" s="282">
        <f t="shared" ref="U54:AD54" si="43">U26/U$32</f>
        <v>2.3855976735509279E-3</v>
      </c>
      <c r="V54" s="284">
        <f t="shared" si="43"/>
        <v>2.6167068818630326E-3</v>
      </c>
      <c r="W54" s="282">
        <f t="shared" si="43"/>
        <v>2.9034242164995639E-3</v>
      </c>
      <c r="X54" s="282">
        <f t="shared" si="43"/>
        <v>1.4135083049857734E-3</v>
      </c>
      <c r="Y54" s="282">
        <f t="shared" si="43"/>
        <v>1.4557956725602876E-3</v>
      </c>
      <c r="Z54" s="282">
        <f t="shared" si="43"/>
        <v>1.4001672442846937E-3</v>
      </c>
      <c r="AA54" s="284">
        <f t="shared" si="43"/>
        <v>1.7856973547626161E-3</v>
      </c>
      <c r="AB54" s="282">
        <f t="shared" si="43"/>
        <v>1.8649999035150972E-3</v>
      </c>
      <c r="AC54" s="282">
        <f t="shared" si="43"/>
        <v>1.6184489687728135E-3</v>
      </c>
      <c r="AD54" s="282">
        <f t="shared" si="43"/>
        <v>2.024900765623572E-3</v>
      </c>
      <c r="AE54" s="282">
        <f t="shared" si="41"/>
        <v>2.0334170550594687E-3</v>
      </c>
      <c r="AF54" s="284">
        <f t="shared" si="41"/>
        <v>1.8887057164742272E-3</v>
      </c>
      <c r="AG54" s="282">
        <f t="shared" si="37"/>
        <v>2.1540528891173289E-3</v>
      </c>
      <c r="AH54" s="282">
        <f t="shared" si="37"/>
        <v>2.3129400975261914E-3</v>
      </c>
      <c r="AI54" s="282">
        <f t="shared" si="37"/>
        <v>2.7248577996572807E-3</v>
      </c>
      <c r="AJ54" s="282">
        <f t="shared" si="37"/>
        <v>2.5048637666636457E-3</v>
      </c>
      <c r="AK54" s="284">
        <f t="shared" si="37"/>
        <v>2.4191780604527384E-3</v>
      </c>
      <c r="AL54" s="282">
        <f t="shared" si="42"/>
        <v>2.7286730480609936E-3</v>
      </c>
      <c r="AM54" s="282">
        <f t="shared" si="42"/>
        <v>1.886227487975506E-3</v>
      </c>
      <c r="AN54" s="282">
        <f t="shared" si="42"/>
        <v>1.0018176170189454E-3</v>
      </c>
      <c r="AO54" s="282">
        <f t="shared" si="42"/>
        <v>9.0134821444712927E-4</v>
      </c>
      <c r="AP54" s="284">
        <f t="shared" si="42"/>
        <v>1.6164035605847026E-3</v>
      </c>
      <c r="AQ54" s="282">
        <f t="shared" si="38"/>
        <v>5.4753379694285394E-4</v>
      </c>
      <c r="AR54" s="282">
        <f t="shared" si="38"/>
        <v>5.5233715069977663E-4</v>
      </c>
      <c r="AS54" s="282">
        <f t="shared" si="38"/>
        <v>4.2286245855159321E-4</v>
      </c>
      <c r="AT54" s="282">
        <f t="shared" si="38"/>
        <v>4.8326363094744002E-4</v>
      </c>
      <c r="AU54" s="284">
        <f t="shared" si="38"/>
        <v>5.0187795685304045E-4</v>
      </c>
      <c r="AV54" s="282">
        <f t="shared" si="38"/>
        <v>5.2655173130603341E-4</v>
      </c>
      <c r="AW54" s="282">
        <f t="shared" si="38"/>
        <v>6.1494873537191823E-4</v>
      </c>
      <c r="AX54" s="282">
        <f t="shared" si="38"/>
        <v>6.4340625043303402E-4</v>
      </c>
    </row>
    <row r="55" spans="1:50" s="51" customFormat="1" ht="14.1" customHeight="1" x14ac:dyDescent="0.15">
      <c r="B55" s="108" t="s">
        <v>35</v>
      </c>
      <c r="C55" s="109" t="s">
        <v>27</v>
      </c>
      <c r="D55" s="110" t="s">
        <v>27</v>
      </c>
      <c r="E55" s="109" t="s">
        <v>27</v>
      </c>
      <c r="F55" s="109" t="s">
        <v>27</v>
      </c>
      <c r="G55" s="112" t="s">
        <v>27</v>
      </c>
      <c r="H55" s="122">
        <f t="shared" si="34"/>
        <v>3.7489174516902382E-3</v>
      </c>
      <c r="I55" s="122">
        <f t="shared" si="34"/>
        <v>3.3933696077137962E-3</v>
      </c>
      <c r="J55" s="122">
        <f t="shared" si="34"/>
        <v>3.3657589152100414E-3</v>
      </c>
      <c r="K55" s="122">
        <f t="shared" si="34"/>
        <v>3.4571972153241821E-3</v>
      </c>
      <c r="L55" s="124">
        <f t="shared" si="34"/>
        <v>3.4868496884586132E-3</v>
      </c>
      <c r="M55" s="122">
        <f t="shared" si="34"/>
        <v>3.3477606168614469E-3</v>
      </c>
      <c r="N55" s="122">
        <f t="shared" si="39"/>
        <v>3.5902206814647391E-3</v>
      </c>
      <c r="O55" s="282">
        <f t="shared" si="35"/>
        <v>2.8222226393023178E-3</v>
      </c>
      <c r="P55" s="282">
        <f t="shared" si="35"/>
        <v>3.7848803500005264E-3</v>
      </c>
      <c r="Q55" s="284">
        <f t="shared" si="35"/>
        <v>3.390594329327359E-3</v>
      </c>
      <c r="R55" s="282">
        <f t="shared" si="35"/>
        <v>4.8803115705964833E-3</v>
      </c>
      <c r="S55" s="282">
        <f t="shared" si="35"/>
        <v>3.6024629751333684E-3</v>
      </c>
      <c r="T55" s="282">
        <f t="shared" si="35"/>
        <v>2.5901316863697482E-3</v>
      </c>
      <c r="U55" s="282">
        <f t="shared" ref="U55:AD55" si="44">U27/U$32</f>
        <v>2.4858893997265316E-3</v>
      </c>
      <c r="V55" s="284">
        <f t="shared" si="44"/>
        <v>3.3497117250406981E-3</v>
      </c>
      <c r="W55" s="282">
        <f t="shared" si="44"/>
        <v>2.9844454004211087E-3</v>
      </c>
      <c r="X55" s="282">
        <f t="shared" si="44"/>
        <v>1.960400594450682E-3</v>
      </c>
      <c r="Y55" s="282">
        <f t="shared" si="44"/>
        <v>2.2556699777210305E-3</v>
      </c>
      <c r="Z55" s="282">
        <f t="shared" si="44"/>
        <v>2.4763543480841241E-3</v>
      </c>
      <c r="AA55" s="284">
        <f t="shared" si="44"/>
        <v>2.4524604545350702E-3</v>
      </c>
      <c r="AB55" s="282">
        <f t="shared" si="44"/>
        <v>2.7193351972596381E-3</v>
      </c>
      <c r="AC55" s="282">
        <f t="shared" si="44"/>
        <v>2.5600369221890681E-3</v>
      </c>
      <c r="AD55" s="282">
        <f t="shared" si="44"/>
        <v>2.9163353223593978E-3</v>
      </c>
      <c r="AE55" s="282">
        <f t="shared" si="41"/>
        <v>2.964218013249342E-3</v>
      </c>
      <c r="AF55" s="284">
        <f t="shared" si="41"/>
        <v>2.7940778777032719E-3</v>
      </c>
      <c r="AG55" s="282">
        <f t="shared" si="37"/>
        <v>2.6266242768730745E-3</v>
      </c>
      <c r="AH55" s="282">
        <f t="shared" si="37"/>
        <v>2.4319055836948388E-3</v>
      </c>
      <c r="AI55" s="282">
        <f t="shared" si="37"/>
        <v>4.4799428043971459E-3</v>
      </c>
      <c r="AJ55" s="282">
        <f t="shared" si="37"/>
        <v>4.3439431777664555E-3</v>
      </c>
      <c r="AK55" s="284">
        <f t="shared" si="37"/>
        <v>3.4655762348808146E-3</v>
      </c>
      <c r="AL55" s="282">
        <f t="shared" si="42"/>
        <v>4.0085095660907961E-3</v>
      </c>
      <c r="AM55" s="282">
        <f t="shared" si="42"/>
        <v>3.5723423544280165E-3</v>
      </c>
      <c r="AN55" s="282">
        <f t="shared" si="42"/>
        <v>3.8430691256632192E-3</v>
      </c>
      <c r="AO55" s="282">
        <f t="shared" si="42"/>
        <v>1.2123114479902857E-3</v>
      </c>
      <c r="AP55" s="284">
        <f t="shared" si="42"/>
        <v>3.1200956288786838E-3</v>
      </c>
      <c r="AQ55" s="282">
        <f t="shared" si="38"/>
        <v>2.9253261661312383E-3</v>
      </c>
      <c r="AR55" s="282">
        <f t="shared" si="38"/>
        <v>1.3873977446005779E-3</v>
      </c>
      <c r="AS55" s="282">
        <f t="shared" si="38"/>
        <v>2.7341035018800981E-3</v>
      </c>
      <c r="AT55" s="282">
        <f t="shared" si="38"/>
        <v>1.9633457543674678E-3</v>
      </c>
      <c r="AU55" s="284">
        <f t="shared" si="38"/>
        <v>2.239550893636449E-3</v>
      </c>
      <c r="AV55" s="282">
        <f t="shared" si="38"/>
        <v>1.2295647364655221E-3</v>
      </c>
      <c r="AW55" s="282">
        <f t="shared" si="38"/>
        <v>1.0138123132067856E-3</v>
      </c>
      <c r="AX55" s="282">
        <f t="shared" si="38"/>
        <v>7.0800283541340631E-4</v>
      </c>
    </row>
    <row r="56" spans="1:50" s="51" customFormat="1" ht="14.1" customHeight="1" x14ac:dyDescent="0.15">
      <c r="B56" s="108" t="s">
        <v>36</v>
      </c>
      <c r="C56" s="109" t="s">
        <v>27</v>
      </c>
      <c r="D56" s="110" t="s">
        <v>27</v>
      </c>
      <c r="E56" s="109" t="s">
        <v>27</v>
      </c>
      <c r="F56" s="109" t="s">
        <v>27</v>
      </c>
      <c r="G56" s="112" t="s">
        <v>27</v>
      </c>
      <c r="H56" s="122">
        <f t="shared" si="34"/>
        <v>3.7433165866816798E-3</v>
      </c>
      <c r="I56" s="122">
        <f t="shared" si="34"/>
        <v>2.8718672138120433E-3</v>
      </c>
      <c r="J56" s="122">
        <f t="shared" si="34"/>
        <v>2.673022314261799E-3</v>
      </c>
      <c r="K56" s="122">
        <f t="shared" si="34"/>
        <v>3.7144378214542923E-3</v>
      </c>
      <c r="L56" s="124">
        <f t="shared" si="34"/>
        <v>3.2512543092235472E-3</v>
      </c>
      <c r="M56" s="122">
        <f t="shared" si="34"/>
        <v>6.6546137391033317E-3</v>
      </c>
      <c r="N56" s="122">
        <f t="shared" si="39"/>
        <v>7.1166176279587844E-3</v>
      </c>
      <c r="O56" s="282">
        <f t="shared" si="35"/>
        <v>7.0875129385291292E-3</v>
      </c>
      <c r="P56" s="282">
        <f t="shared" si="35"/>
        <v>7.3738814166149349E-3</v>
      </c>
      <c r="Q56" s="284">
        <f t="shared" si="35"/>
        <v>7.0666980203884355E-3</v>
      </c>
      <c r="R56" s="282">
        <f t="shared" si="35"/>
        <v>8.2769350335340358E-3</v>
      </c>
      <c r="S56" s="282">
        <f t="shared" si="35"/>
        <v>7.5757727869899712E-3</v>
      </c>
      <c r="T56" s="282">
        <f t="shared" si="35"/>
        <v>7.0612903466762524E-3</v>
      </c>
      <c r="U56" s="282">
        <f t="shared" ref="U56:AD56" si="45">U28/U$32</f>
        <v>6.0994506312042757E-3</v>
      </c>
      <c r="V56" s="284">
        <f t="shared" si="45"/>
        <v>7.2100072173226816E-3</v>
      </c>
      <c r="W56" s="282">
        <f t="shared" si="45"/>
        <v>8.4791238019581716E-3</v>
      </c>
      <c r="X56" s="282">
        <f t="shared" si="45"/>
        <v>6.0533279532141663E-3</v>
      </c>
      <c r="Y56" s="282">
        <f t="shared" si="45"/>
        <v>5.2238712658495045E-3</v>
      </c>
      <c r="Z56" s="282">
        <f t="shared" si="45"/>
        <v>5.1070487917542371E-3</v>
      </c>
      <c r="AA56" s="284">
        <f t="shared" si="45"/>
        <v>6.1021296068247298E-3</v>
      </c>
      <c r="AB56" s="282">
        <f t="shared" si="45"/>
        <v>5.8995737531148795E-3</v>
      </c>
      <c r="AC56" s="282">
        <f t="shared" si="45"/>
        <v>5.8112691774739695E-3</v>
      </c>
      <c r="AD56" s="282">
        <f t="shared" si="45"/>
        <v>6.4364568894782334E-3</v>
      </c>
      <c r="AE56" s="282">
        <f t="shared" si="41"/>
        <v>4.9684232811620186E-3</v>
      </c>
      <c r="AF56" s="284">
        <f t="shared" si="41"/>
        <v>5.7549005479435754E-3</v>
      </c>
      <c r="AG56" s="282">
        <f t="shared" si="37"/>
        <v>5.5486917112198908E-3</v>
      </c>
      <c r="AH56" s="282">
        <f t="shared" si="37"/>
        <v>6.0622224007520842E-3</v>
      </c>
      <c r="AI56" s="282">
        <f t="shared" si="37"/>
        <v>6.1522763442083093E-3</v>
      </c>
      <c r="AJ56" s="282">
        <f t="shared" si="37"/>
        <v>5.2530492092358674E-3</v>
      </c>
      <c r="AK56" s="284">
        <f t="shared" si="37"/>
        <v>5.7304588064091208E-3</v>
      </c>
      <c r="AL56" s="282">
        <f t="shared" si="42"/>
        <v>8.0477638430454853E-3</v>
      </c>
      <c r="AM56" s="282">
        <f t="shared" si="42"/>
        <v>6.4457474078866506E-3</v>
      </c>
      <c r="AN56" s="282">
        <f t="shared" si="42"/>
        <v>3.9533059247502658E-3</v>
      </c>
      <c r="AO56" s="282">
        <f t="shared" si="42"/>
        <v>4.9989700835582412E-3</v>
      </c>
      <c r="AP56" s="284">
        <f t="shared" si="42"/>
        <v>5.8486970914582766E-3</v>
      </c>
      <c r="AQ56" s="282">
        <f t="shared" si="38"/>
        <v>4.0663405423062458E-3</v>
      </c>
      <c r="AR56" s="282">
        <f t="shared" si="38"/>
        <v>5.6916558858936886E-3</v>
      </c>
      <c r="AS56" s="282">
        <f t="shared" si="38"/>
        <v>2.5830046735885828E-3</v>
      </c>
      <c r="AT56" s="282">
        <f t="shared" si="38"/>
        <v>2.1333445708342559E-3</v>
      </c>
      <c r="AU56" s="284">
        <f t="shared" si="38"/>
        <v>3.6058735975084879E-3</v>
      </c>
      <c r="AV56" s="282">
        <f t="shared" si="38"/>
        <v>5.6511631949453002E-3</v>
      </c>
      <c r="AW56" s="282">
        <f t="shared" si="38"/>
        <v>5.4468272359375408E-3</v>
      </c>
      <c r="AX56" s="282">
        <f t="shared" si="38"/>
        <v>5.3169300940516867E-3</v>
      </c>
    </row>
    <row r="57" spans="1:50" s="51" customFormat="1" ht="14.1" customHeight="1" x14ac:dyDescent="0.15">
      <c r="B57" s="108" t="s">
        <v>37</v>
      </c>
      <c r="C57" s="109" t="s">
        <v>27</v>
      </c>
      <c r="D57" s="110" t="s">
        <v>27</v>
      </c>
      <c r="E57" s="109" t="s">
        <v>27</v>
      </c>
      <c r="F57" s="109" t="s">
        <v>27</v>
      </c>
      <c r="G57" s="112" t="s">
        <v>27</v>
      </c>
      <c r="H57" s="122">
        <f t="shared" si="34"/>
        <v>1.9868187362877951E-3</v>
      </c>
      <c r="I57" s="122">
        <f t="shared" si="34"/>
        <v>1.8300487454261125E-3</v>
      </c>
      <c r="J57" s="122">
        <f t="shared" si="34"/>
        <v>1.4233315286539731E-3</v>
      </c>
      <c r="K57" s="122">
        <f t="shared" si="34"/>
        <v>1.7584819507165442E-3</v>
      </c>
      <c r="L57" s="124">
        <f t="shared" si="34"/>
        <v>1.7451034165822427E-3</v>
      </c>
      <c r="M57" s="122">
        <f t="shared" si="34"/>
        <v>2.1822772147143208E-3</v>
      </c>
      <c r="N57" s="122">
        <f t="shared" si="39"/>
        <v>2.0424308595351753E-3</v>
      </c>
      <c r="O57" s="282">
        <f t="shared" si="35"/>
        <v>2.4009340692566347E-3</v>
      </c>
      <c r="P57" s="282">
        <f t="shared" si="35"/>
        <v>1.988174661052923E-3</v>
      </c>
      <c r="Q57" s="284">
        <f t="shared" si="35"/>
        <v>2.1514962453567524E-3</v>
      </c>
      <c r="R57" s="282">
        <f t="shared" si="35"/>
        <v>2.275411151185046E-3</v>
      </c>
      <c r="S57" s="282">
        <f t="shared" si="35"/>
        <v>4.2673339512641184E-4</v>
      </c>
      <c r="T57" s="282">
        <f t="shared" si="35"/>
        <v>4.1748770343703754E-4</v>
      </c>
      <c r="U57" s="282">
        <f t="shared" ref="U57:AD57" si="46">U29/U$32</f>
        <v>2.7630304819946047E-4</v>
      </c>
      <c r="V57" s="284">
        <f t="shared" si="46"/>
        <v>8.1958209101936708E-4</v>
      </c>
      <c r="W57" s="282">
        <f t="shared" si="46"/>
        <v>2.6398454132870645E-4</v>
      </c>
      <c r="X57" s="282">
        <f t="shared" si="46"/>
        <v>2.320985314550729E-4</v>
      </c>
      <c r="Y57" s="282">
        <f t="shared" si="46"/>
        <v>2.6646731800234098E-4</v>
      </c>
      <c r="Z57" s="282">
        <f t="shared" si="46"/>
        <v>3.8266104611226626E-4</v>
      </c>
      <c r="AA57" s="284">
        <f t="shared" si="46"/>
        <v>2.937914606584309E-4</v>
      </c>
      <c r="AB57" s="282">
        <f t="shared" si="46"/>
        <v>2.0469521773744815E-4</v>
      </c>
      <c r="AC57" s="282">
        <f t="shared" si="46"/>
        <v>1.371601057249487E-4</v>
      </c>
      <c r="AD57" s="282">
        <f t="shared" si="46"/>
        <v>1.2692332342781679E-4</v>
      </c>
      <c r="AE57" s="282">
        <f t="shared" si="41"/>
        <v>9.8405070932515128E-5</v>
      </c>
      <c r="AF57" s="284">
        <f t="shared" si="41"/>
        <v>1.406167807640646E-4</v>
      </c>
      <c r="AG57" s="282">
        <f t="shared" si="37"/>
        <v>1.0116549476618344E-4</v>
      </c>
      <c r="AH57" s="282">
        <f t="shared" si="37"/>
        <v>1.0179509561161269E-4</v>
      </c>
      <c r="AI57" s="282">
        <f t="shared" si="37"/>
        <v>2.4458429552565034E-3</v>
      </c>
      <c r="AJ57" s="282">
        <f t="shared" si="37"/>
        <v>2.0372116137487061E-3</v>
      </c>
      <c r="AK57" s="284">
        <f t="shared" si="37"/>
        <v>1.1600597848961836E-3</v>
      </c>
      <c r="AL57" s="282">
        <f t="shared" si="42"/>
        <v>2.4031863009650522E-3</v>
      </c>
      <c r="AM57" s="282">
        <f t="shared" si="42"/>
        <v>1.7858153021170448E-3</v>
      </c>
      <c r="AN57" s="282">
        <f t="shared" si="42"/>
        <v>1.6678866843716385E-3</v>
      </c>
      <c r="AO57" s="282">
        <f t="shared" si="42"/>
        <v>1.4243488185364302E-4</v>
      </c>
      <c r="AP57" s="284">
        <f t="shared" si="42"/>
        <v>1.472951433104198E-3</v>
      </c>
      <c r="AQ57" s="282">
        <f t="shared" si="38"/>
        <v>2.2687498705830978E-3</v>
      </c>
      <c r="AR57" s="282">
        <f t="shared" si="38"/>
        <v>2.0645047967347556E-4</v>
      </c>
      <c r="AS57" s="282">
        <f t="shared" si="38"/>
        <v>2.136022205470431E-3</v>
      </c>
      <c r="AT57" s="282">
        <f t="shared" si="38"/>
        <v>1.9156690708014082E-3</v>
      </c>
      <c r="AU57" s="284">
        <f t="shared" si="38"/>
        <v>1.6271622647489204E-3</v>
      </c>
      <c r="AV57" s="282">
        <f t="shared" si="38"/>
        <v>2.1550365473322114E-4</v>
      </c>
      <c r="AW57" s="282">
        <f t="shared" si="38"/>
        <v>1.9325545159566712E-4</v>
      </c>
      <c r="AX57" s="282">
        <f t="shared" si="38"/>
        <v>1.5920637267655531E-4</v>
      </c>
    </row>
    <row r="58" spans="1:50" s="51" customFormat="1" ht="14.1" customHeight="1" x14ac:dyDescent="0.15">
      <c r="B58" s="108" t="s">
        <v>101</v>
      </c>
      <c r="C58" s="109" t="s">
        <v>27</v>
      </c>
      <c r="D58" s="110" t="s">
        <v>27</v>
      </c>
      <c r="E58" s="109" t="s">
        <v>27</v>
      </c>
      <c r="F58" s="109" t="s">
        <v>27</v>
      </c>
      <c r="G58" s="112" t="s">
        <v>27</v>
      </c>
      <c r="H58" s="122">
        <f t="shared" si="34"/>
        <v>1.3324183687143827E-3</v>
      </c>
      <c r="I58" s="122">
        <f t="shared" si="34"/>
        <v>7.9723129358429633E-4</v>
      </c>
      <c r="J58" s="122">
        <f t="shared" si="34"/>
        <v>8.1781480655607761E-4</v>
      </c>
      <c r="K58" s="122">
        <f t="shared" si="34"/>
        <v>8.6107862927045685E-4</v>
      </c>
      <c r="L58" s="124">
        <f t="shared" si="34"/>
        <v>9.4500438240718236E-4</v>
      </c>
      <c r="M58" s="122">
        <f t="shared" si="34"/>
        <v>1.1814097860539379E-3</v>
      </c>
      <c r="N58" s="122">
        <f t="shared" si="39"/>
        <v>7.6000041963825041E-4</v>
      </c>
      <c r="O58" s="282">
        <f t="shared" si="35"/>
        <v>8.1746560671825145E-4</v>
      </c>
      <c r="P58" s="282">
        <f t="shared" si="35"/>
        <v>1.1537677377611987E-3</v>
      </c>
      <c r="Q58" s="284">
        <f t="shared" si="35"/>
        <v>9.7717964613535562E-4</v>
      </c>
      <c r="R58" s="282">
        <f t="shared" si="35"/>
        <v>9.4125297133614092E-4</v>
      </c>
      <c r="S58" s="282">
        <f t="shared" si="35"/>
        <v>3.7612770294069542E-3</v>
      </c>
      <c r="T58" s="282">
        <f t="shared" si="35"/>
        <v>2.9243261291991372E-3</v>
      </c>
      <c r="U58" s="282">
        <f t="shared" ref="U58:AD58" si="47">U30/U$32</f>
        <v>2.5164130516982211E-3</v>
      </c>
      <c r="V58" s="284">
        <f t="shared" si="47"/>
        <v>2.5488681920015415E-3</v>
      </c>
      <c r="W58" s="282">
        <f t="shared" si="47"/>
        <v>3.6895970159067418E-3</v>
      </c>
      <c r="X58" s="282">
        <f t="shared" si="47"/>
        <v>1.6975779813850453E-3</v>
      </c>
      <c r="Y58" s="282">
        <f t="shared" si="47"/>
        <v>2.1147140225814768E-3</v>
      </c>
      <c r="Z58" s="282">
        <f t="shared" si="47"/>
        <v>3.0583176176085906E-3</v>
      </c>
      <c r="AA58" s="284">
        <f t="shared" si="47"/>
        <v>2.7042103777950091E-3</v>
      </c>
      <c r="AB58" s="282">
        <f t="shared" si="47"/>
        <v>2.5363088319533705E-3</v>
      </c>
      <c r="AC58" s="282">
        <f t="shared" si="47"/>
        <v>2.7783708006948308E-3</v>
      </c>
      <c r="AD58" s="282">
        <f t="shared" si="47"/>
        <v>2.9492427627451517E-3</v>
      </c>
      <c r="AE58" s="282">
        <f t="shared" si="41"/>
        <v>2.2908680292269674E-3</v>
      </c>
      <c r="AF58" s="284">
        <f t="shared" si="41"/>
        <v>2.6285598090972457E-3</v>
      </c>
      <c r="AG58" s="282">
        <f t="shared" si="37"/>
        <v>2.9434165531444E-3</v>
      </c>
      <c r="AH58" s="282">
        <f t="shared" si="37"/>
        <v>2.8422453443791925E-3</v>
      </c>
      <c r="AI58" s="282">
        <f t="shared" si="37"/>
        <v>2.1630667479097267E-3</v>
      </c>
      <c r="AJ58" s="282">
        <f t="shared" si="37"/>
        <v>2.1574077930246183E-3</v>
      </c>
      <c r="AK58" s="284">
        <f t="shared" si="37"/>
        <v>2.5244652046739827E-3</v>
      </c>
      <c r="AL58" s="282">
        <f t="shared" si="42"/>
        <v>2.0829083224908045E-3</v>
      </c>
      <c r="AM58" s="282">
        <f t="shared" si="42"/>
        <v>2.1287394921016261E-3</v>
      </c>
      <c r="AN58" s="282">
        <f t="shared" si="42"/>
        <v>1.8375509153755378E-3</v>
      </c>
      <c r="AO58" s="282">
        <f t="shared" si="42"/>
        <v>4.2832752203999487E-3</v>
      </c>
      <c r="AP58" s="284">
        <f t="shared" si="42"/>
        <v>2.6167402641480353E-3</v>
      </c>
      <c r="AQ58" s="282">
        <f t="shared" si="38"/>
        <v>2.0899786802292966E-3</v>
      </c>
      <c r="AR58" s="282">
        <f t="shared" si="38"/>
        <v>4.1398751803405362E-3</v>
      </c>
      <c r="AS58" s="282">
        <f t="shared" si="38"/>
        <v>2.2286121079591295E-3</v>
      </c>
      <c r="AT58" s="282">
        <f t="shared" si="38"/>
        <v>3.1841983899109794E-3</v>
      </c>
      <c r="AU58" s="284">
        <f t="shared" si="38"/>
        <v>2.9263938305673434E-3</v>
      </c>
      <c r="AV58" s="282">
        <f t="shared" si="38"/>
        <v>5.1228681847577456E-3</v>
      </c>
      <c r="AW58" s="282">
        <f t="shared" si="38"/>
        <v>4.4135046362305998E-3</v>
      </c>
      <c r="AX58" s="282">
        <f t="shared" si="38"/>
        <v>4.8817612727798188E-3</v>
      </c>
    </row>
    <row r="59" spans="1:50" s="51" customFormat="1" ht="14.1" customHeight="1" thickBot="1" x14ac:dyDescent="0.2">
      <c r="B59" s="125" t="s">
        <v>38</v>
      </c>
      <c r="C59" s="122">
        <f>C31/C$32</f>
        <v>5.1950672877370221E-2</v>
      </c>
      <c r="D59" s="126">
        <f>D31/D$32</f>
        <v>4.6031188060823902E-2</v>
      </c>
      <c r="E59" s="122">
        <f>E31/E$32</f>
        <v>3.8512545709873017E-2</v>
      </c>
      <c r="F59" s="122">
        <f>F31/F$32</f>
        <v>4.8105254587011016E-2</v>
      </c>
      <c r="G59" s="124">
        <f>G31/G$32</f>
        <v>4.7076213041725441E-2</v>
      </c>
      <c r="H59" s="122">
        <f t="shared" si="34"/>
        <v>2.9879048145133532E-2</v>
      </c>
      <c r="I59" s="122">
        <f t="shared" si="34"/>
        <v>3.0274665228217215E-2</v>
      </c>
      <c r="J59" s="122">
        <f t="shared" si="34"/>
        <v>3.151498364813414E-2</v>
      </c>
      <c r="K59" s="122">
        <f t="shared" si="34"/>
        <v>2.7466136949218241E-2</v>
      </c>
      <c r="L59" s="124">
        <f t="shared" si="34"/>
        <v>2.9744214092584886E-2</v>
      </c>
      <c r="M59" s="122">
        <f t="shared" si="34"/>
        <v>3.2974505353926716E-2</v>
      </c>
      <c r="N59" s="122">
        <f t="shared" si="39"/>
        <v>2.9951695418425042E-2</v>
      </c>
      <c r="O59" s="282">
        <f t="shared" si="35"/>
        <v>2.7020220226661881E-2</v>
      </c>
      <c r="P59" s="282">
        <f t="shared" si="35"/>
        <v>2.9118220588995096E-2</v>
      </c>
      <c r="Q59" s="284">
        <f t="shared" si="35"/>
        <v>2.9716109156148748E-2</v>
      </c>
      <c r="R59" s="282">
        <f t="shared" si="35"/>
        <v>2.970895835309742E-2</v>
      </c>
      <c r="S59" s="282">
        <f t="shared" si="35"/>
        <v>2.8025669160670202E-2</v>
      </c>
      <c r="T59" s="282">
        <f t="shared" si="35"/>
        <v>2.5658738214705521E-2</v>
      </c>
      <c r="U59" s="282">
        <f t="shared" ref="U59:AD59" si="48">U31/U$32</f>
        <v>2.7375341815372496E-2</v>
      </c>
      <c r="V59" s="284">
        <f t="shared" si="48"/>
        <v>2.7664981937608735E-2</v>
      </c>
      <c r="W59" s="282">
        <f t="shared" si="48"/>
        <v>2.9787780095255963E-2</v>
      </c>
      <c r="X59" s="282">
        <f t="shared" si="48"/>
        <v>2.2875370349025762E-2</v>
      </c>
      <c r="Y59" s="282">
        <f t="shared" si="48"/>
        <v>2.3707427288568447E-2</v>
      </c>
      <c r="Z59" s="282">
        <f t="shared" si="48"/>
        <v>2.2742415818518762E-2</v>
      </c>
      <c r="AA59" s="284">
        <f t="shared" si="48"/>
        <v>2.479102662247366E-2</v>
      </c>
      <c r="AB59" s="282">
        <f t="shared" si="48"/>
        <v>5.9930929364533196E-2</v>
      </c>
      <c r="AC59" s="282">
        <f t="shared" si="48"/>
        <v>2.2892764837419064E-2</v>
      </c>
      <c r="AD59" s="282">
        <f t="shared" si="48"/>
        <v>2.1800003355261405E-2</v>
      </c>
      <c r="AE59" s="282">
        <f t="shared" si="41"/>
        <v>2.1504149708224788E-2</v>
      </c>
      <c r="AF59" s="284">
        <f t="shared" si="41"/>
        <v>3.1259899098949002E-2</v>
      </c>
      <c r="AG59" s="282">
        <f t="shared" si="37"/>
        <v>1.9309063238417488E-2</v>
      </c>
      <c r="AH59" s="282">
        <f t="shared" si="37"/>
        <v>1.9378958285964507E-2</v>
      </c>
      <c r="AI59" s="282">
        <f t="shared" si="37"/>
        <v>2.3653596319541607E-2</v>
      </c>
      <c r="AJ59" s="282">
        <f t="shared" si="37"/>
        <v>1.8864616029590726E-2</v>
      </c>
      <c r="AK59" s="284">
        <f t="shared" si="37"/>
        <v>2.0146572319496799E-2</v>
      </c>
      <c r="AL59" s="282">
        <f t="shared" si="42"/>
        <v>2.1659786030416468E-2</v>
      </c>
      <c r="AM59" s="282">
        <f t="shared" si="42"/>
        <v>1.9378321411594783E-2</v>
      </c>
      <c r="AN59" s="282">
        <f t="shared" si="42"/>
        <v>1.8271090651754671E-2</v>
      </c>
      <c r="AO59" s="282">
        <f t="shared" si="42"/>
        <v>1.8198362045349682E-2</v>
      </c>
      <c r="AP59" s="284">
        <f t="shared" si="42"/>
        <v>1.9353318745175721E-2</v>
      </c>
      <c r="AQ59" s="282">
        <f t="shared" si="38"/>
        <v>1.9295163186897807E-2</v>
      </c>
      <c r="AR59" s="282">
        <f t="shared" si="38"/>
        <v>2.0178066991182974E-2</v>
      </c>
      <c r="AS59" s="282">
        <f t="shared" si="38"/>
        <v>2.0968040583773589E-2</v>
      </c>
      <c r="AT59" s="282">
        <f t="shared" si="38"/>
        <v>2.0425147020801188E-2</v>
      </c>
      <c r="AU59" s="284">
        <f t="shared" si="38"/>
        <v>2.0215876593044531E-2</v>
      </c>
      <c r="AV59" s="282">
        <f t="shared" si="38"/>
        <v>2.2535222440270345E-2</v>
      </c>
      <c r="AW59" s="282">
        <f t="shared" si="38"/>
        <v>2.2248040710518915E-2</v>
      </c>
      <c r="AX59" s="282">
        <f t="shared" si="38"/>
        <v>1.9641953438429414E-2</v>
      </c>
    </row>
    <row r="60" spans="1:50" s="52" customFormat="1" ht="14.1" customHeight="1" thickBot="1" x14ac:dyDescent="0.2">
      <c r="B60" s="70" t="s">
        <v>39</v>
      </c>
      <c r="C60" s="127">
        <f t="shared" ref="C60:M60" si="49">SUM(C36:C59)</f>
        <v>0.99999999999999989</v>
      </c>
      <c r="D60" s="128">
        <f>SUM(D36:D59)</f>
        <v>1</v>
      </c>
      <c r="E60" s="127">
        <f t="shared" si="49"/>
        <v>1.0000000000000002</v>
      </c>
      <c r="F60" s="128">
        <f t="shared" si="49"/>
        <v>0.99999999999999989</v>
      </c>
      <c r="G60" s="127">
        <f t="shared" si="49"/>
        <v>1</v>
      </c>
      <c r="H60" s="127">
        <f t="shared" si="49"/>
        <v>1</v>
      </c>
      <c r="I60" s="127">
        <f t="shared" si="49"/>
        <v>1</v>
      </c>
      <c r="J60" s="127">
        <f t="shared" si="49"/>
        <v>0.99999999999999989</v>
      </c>
      <c r="K60" s="127">
        <f t="shared" si="49"/>
        <v>0.99999999999999989</v>
      </c>
      <c r="L60" s="127">
        <f t="shared" si="49"/>
        <v>1.0000000000000004</v>
      </c>
      <c r="M60" s="127">
        <f t="shared" si="49"/>
        <v>1.0000000000000004</v>
      </c>
      <c r="N60" s="127">
        <f t="shared" ref="N60:AB60" si="50">SUM(N36:N59)</f>
        <v>0.99999999999999978</v>
      </c>
      <c r="O60" s="283">
        <f t="shared" si="50"/>
        <v>0.99999999999999978</v>
      </c>
      <c r="P60" s="283">
        <f t="shared" si="50"/>
        <v>1.0000000000000002</v>
      </c>
      <c r="Q60" s="283">
        <f t="shared" si="50"/>
        <v>1.0000000000000002</v>
      </c>
      <c r="R60" s="283">
        <f t="shared" si="50"/>
        <v>1</v>
      </c>
      <c r="S60" s="283">
        <f t="shared" si="50"/>
        <v>0.99999999999999978</v>
      </c>
      <c r="T60" s="283">
        <f t="shared" si="50"/>
        <v>1</v>
      </c>
      <c r="U60" s="283">
        <f t="shared" si="50"/>
        <v>0.99999999999999989</v>
      </c>
      <c r="V60" s="283">
        <f t="shared" si="50"/>
        <v>1.0000000000000002</v>
      </c>
      <c r="W60" s="283">
        <f t="shared" si="50"/>
        <v>1</v>
      </c>
      <c r="X60" s="283">
        <f t="shared" si="50"/>
        <v>1.0000000000000002</v>
      </c>
      <c r="Y60" s="283">
        <f t="shared" si="50"/>
        <v>1.0000000000000002</v>
      </c>
      <c r="Z60" s="283">
        <f t="shared" si="50"/>
        <v>1</v>
      </c>
      <c r="AA60" s="283">
        <f t="shared" si="50"/>
        <v>1.0000000000000007</v>
      </c>
      <c r="AB60" s="283">
        <f t="shared" si="50"/>
        <v>0.99999999999999989</v>
      </c>
      <c r="AC60" s="283">
        <f t="shared" ref="AC60:AK60" si="51">SUM(AC36:AC59)</f>
        <v>1</v>
      </c>
      <c r="AD60" s="283">
        <f t="shared" si="51"/>
        <v>1</v>
      </c>
      <c r="AE60" s="283">
        <f t="shared" si="51"/>
        <v>1.0000000000000002</v>
      </c>
      <c r="AF60" s="283">
        <f>SUM(AF36:AF59)</f>
        <v>0.99999999999999967</v>
      </c>
      <c r="AG60" s="283">
        <f t="shared" si="51"/>
        <v>1</v>
      </c>
      <c r="AH60" s="283">
        <f t="shared" si="51"/>
        <v>1.0000000000000002</v>
      </c>
      <c r="AI60" s="283">
        <f t="shared" si="51"/>
        <v>0.99999999999999989</v>
      </c>
      <c r="AJ60" s="283">
        <f t="shared" si="51"/>
        <v>1.0000000000000004</v>
      </c>
      <c r="AK60" s="283">
        <f t="shared" si="51"/>
        <v>1</v>
      </c>
      <c r="AL60" s="283">
        <f t="shared" ref="AL60:AP60" si="52">SUM(AL36:AL59)</f>
        <v>1.0000000000000004</v>
      </c>
      <c r="AM60" s="283">
        <f t="shared" si="52"/>
        <v>1</v>
      </c>
      <c r="AN60" s="283">
        <f t="shared" si="52"/>
        <v>1.0000000000000009</v>
      </c>
      <c r="AO60" s="283">
        <f t="shared" si="52"/>
        <v>1.0000000000000002</v>
      </c>
      <c r="AP60" s="283">
        <f t="shared" si="52"/>
        <v>1.0000000000000002</v>
      </c>
      <c r="AQ60" s="283">
        <f t="shared" si="38"/>
        <v>1</v>
      </c>
      <c r="AR60" s="283">
        <f t="shared" si="38"/>
        <v>1</v>
      </c>
      <c r="AS60" s="283">
        <f t="shared" si="38"/>
        <v>1</v>
      </c>
      <c r="AT60" s="283">
        <f t="shared" si="38"/>
        <v>1</v>
      </c>
      <c r="AU60" s="283">
        <f>AU32/AU$32</f>
        <v>1</v>
      </c>
      <c r="AV60" s="283">
        <f t="shared" si="38"/>
        <v>1</v>
      </c>
      <c r="AW60" s="283">
        <f t="shared" si="38"/>
        <v>1</v>
      </c>
      <c r="AX60" s="283">
        <f t="shared" si="38"/>
        <v>1</v>
      </c>
    </row>
    <row r="61" spans="1:50" ht="19.5" hidden="1" customHeight="1" x14ac:dyDescent="0.2">
      <c r="A61" s="92"/>
      <c r="B61" s="129" t="s">
        <v>104</v>
      </c>
      <c r="C61" s="92"/>
      <c r="D61" s="93"/>
      <c r="E61" s="92"/>
      <c r="F61" s="92"/>
      <c r="G61" s="92"/>
      <c r="H61" s="93"/>
      <c r="I61" s="92"/>
      <c r="J61" s="92"/>
      <c r="K61" s="92"/>
      <c r="L61" s="92"/>
      <c r="M61" s="92"/>
      <c r="N61" s="92"/>
      <c r="O61" s="92"/>
      <c r="P61" s="92"/>
      <c r="Q61" s="92"/>
      <c r="S61" s="92"/>
      <c r="T61" s="92"/>
      <c r="U61" s="92"/>
      <c r="V61" s="92"/>
      <c r="X61" s="92"/>
      <c r="Y61" s="92"/>
      <c r="Z61" s="92"/>
      <c r="AA61" s="92"/>
    </row>
    <row r="62" spans="1:50" ht="15.95" customHeight="1" x14ac:dyDescent="0.2">
      <c r="B62" s="227" t="s">
        <v>41</v>
      </c>
    </row>
    <row r="63" spans="1:50" s="2" customFormat="1" ht="15.95" customHeight="1" x14ac:dyDescent="0.2">
      <c r="B63" s="91" t="s">
        <v>42</v>
      </c>
      <c r="D63" s="228"/>
      <c r="H63" s="228"/>
      <c r="S63" s="50"/>
      <c r="T63" s="50"/>
      <c r="X63" s="50"/>
      <c r="Y63" s="50"/>
    </row>
    <row r="64" spans="1:50" ht="15.95" customHeight="1" x14ac:dyDescent="0.2">
      <c r="B64" s="91" t="s">
        <v>43</v>
      </c>
    </row>
    <row r="65" s="50" customFormat="1" ht="15.95" customHeight="1" x14ac:dyDescent="0.2"/>
    <row r="66" s="50" customFormat="1" ht="15.95" customHeight="1" x14ac:dyDescent="0.2"/>
  </sheetData>
  <sheetProtection algorithmName="SHA-512" hashValue="/Fotfu8WBgSwDtiarKSnVKpVhqW1XvDiRkEKET6QmCiZdKQsvu1BL5ar0F1HRjDI8PrTlrez4eKFObIZvPoyIQ==" saltValue="yASssFqNALRyRQZ2WXO+NQ==" spinCount="100000" sheet="1" objects="1" scenarios="1"/>
  <phoneticPr fontId="51" type="noConversion"/>
  <pageMargins left="0.7" right="0.7" top="0.75" bottom="0.75" header="0.3" footer="0.3"/>
  <ignoredErrors>
    <ignoredError sqref="G23:G30" formulaRange="1"/>
  </ignoredError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X39"/>
  <sheetViews>
    <sheetView workbookViewId="0">
      <selection activeCell="B120" sqref="B120:F120"/>
    </sheetView>
  </sheetViews>
  <sheetFormatPr defaultColWidth="13.140625" defaultRowHeight="15.95" customHeight="1" x14ac:dyDescent="0.15"/>
  <cols>
    <col min="1" max="1" width="2.42578125" style="2" customWidth="1"/>
    <col min="2" max="2" width="27.7109375" style="2" customWidth="1"/>
    <col min="3" max="7" width="14.85546875" style="2" customWidth="1"/>
    <col min="8" max="11" width="14.85546875" style="2" hidden="1" customWidth="1"/>
    <col min="12" max="12" width="14.85546875" style="2" customWidth="1"/>
    <col min="13" max="14" width="14.42578125" style="2" hidden="1" customWidth="1"/>
    <col min="15" max="16" width="14.85546875" style="2" hidden="1" customWidth="1"/>
    <col min="17" max="17" width="14.85546875" style="2" customWidth="1"/>
    <col min="18" max="18" width="14.42578125" style="2" hidden="1" customWidth="1"/>
    <col min="19" max="21" width="14.85546875" style="2" hidden="1" customWidth="1"/>
    <col min="22" max="22" width="14.85546875" style="2" customWidth="1"/>
    <col min="23" max="24" width="14.42578125" style="2" hidden="1" customWidth="1"/>
    <col min="25" max="26" width="14.85546875" style="2" hidden="1" customWidth="1"/>
    <col min="27" max="27" width="14.85546875" style="2" customWidth="1"/>
    <col min="28" max="31" width="14.42578125" style="2" hidden="1" customWidth="1"/>
    <col min="32" max="32" width="14.85546875" style="2" bestFit="1" customWidth="1"/>
    <col min="33" max="36" width="14.42578125" style="2" customWidth="1"/>
    <col min="37" max="37" width="14.85546875" style="2" bestFit="1" customWidth="1"/>
    <col min="38" max="38" width="14.42578125" style="2" customWidth="1"/>
    <col min="39" max="39" width="14.85546875" style="2" bestFit="1" customWidth="1"/>
    <col min="40" max="40" width="14.85546875" style="2" customWidth="1"/>
    <col min="41" max="42" width="14.85546875" style="2" bestFit="1" customWidth="1"/>
    <col min="43" max="43" width="14.85546875" style="2" customWidth="1"/>
    <col min="44" max="50" width="15" style="2" customWidth="1"/>
    <col min="51" max="257" width="13.140625" style="2"/>
    <col min="258" max="258" width="2.42578125" style="2" customWidth="1"/>
    <col min="259" max="259" width="27.7109375" style="2" customWidth="1"/>
    <col min="260" max="273" width="14.85546875" style="2" customWidth="1"/>
    <col min="274" max="513" width="13.140625" style="2"/>
    <col min="514" max="514" width="2.42578125" style="2" customWidth="1"/>
    <col min="515" max="515" width="27.7109375" style="2" customWidth="1"/>
    <col min="516" max="529" width="14.85546875" style="2" customWidth="1"/>
    <col min="530" max="769" width="13.140625" style="2"/>
    <col min="770" max="770" width="2.42578125" style="2" customWidth="1"/>
    <col min="771" max="771" width="27.7109375" style="2" customWidth="1"/>
    <col min="772" max="785" width="14.85546875" style="2" customWidth="1"/>
    <col min="786" max="1025" width="13.140625" style="2"/>
    <col min="1026" max="1026" width="2.42578125" style="2" customWidth="1"/>
    <col min="1027" max="1027" width="27.7109375" style="2" customWidth="1"/>
    <col min="1028" max="1041" width="14.85546875" style="2" customWidth="1"/>
    <col min="1042" max="1281" width="13.140625" style="2"/>
    <col min="1282" max="1282" width="2.42578125" style="2" customWidth="1"/>
    <col min="1283" max="1283" width="27.7109375" style="2" customWidth="1"/>
    <col min="1284" max="1297" width="14.85546875" style="2" customWidth="1"/>
    <col min="1298" max="1537" width="13.140625" style="2"/>
    <col min="1538" max="1538" width="2.42578125" style="2" customWidth="1"/>
    <col min="1539" max="1539" width="27.7109375" style="2" customWidth="1"/>
    <col min="1540" max="1553" width="14.85546875" style="2" customWidth="1"/>
    <col min="1554" max="1793" width="13.140625" style="2"/>
    <col min="1794" max="1794" width="2.42578125" style="2" customWidth="1"/>
    <col min="1795" max="1795" width="27.7109375" style="2" customWidth="1"/>
    <col min="1796" max="1809" width="14.85546875" style="2" customWidth="1"/>
    <col min="1810" max="2049" width="13.140625" style="2"/>
    <col min="2050" max="2050" width="2.42578125" style="2" customWidth="1"/>
    <col min="2051" max="2051" width="27.7109375" style="2" customWidth="1"/>
    <col min="2052" max="2065" width="14.85546875" style="2" customWidth="1"/>
    <col min="2066" max="2305" width="13.140625" style="2"/>
    <col min="2306" max="2306" width="2.42578125" style="2" customWidth="1"/>
    <col min="2307" max="2307" width="27.7109375" style="2" customWidth="1"/>
    <col min="2308" max="2321" width="14.85546875" style="2" customWidth="1"/>
    <col min="2322" max="2561" width="13.140625" style="2"/>
    <col min="2562" max="2562" width="2.42578125" style="2" customWidth="1"/>
    <col min="2563" max="2563" width="27.7109375" style="2" customWidth="1"/>
    <col min="2564" max="2577" width="14.85546875" style="2" customWidth="1"/>
    <col min="2578" max="2817" width="13.140625" style="2"/>
    <col min="2818" max="2818" width="2.42578125" style="2" customWidth="1"/>
    <col min="2819" max="2819" width="27.7109375" style="2" customWidth="1"/>
    <col min="2820" max="2833" width="14.85546875" style="2" customWidth="1"/>
    <col min="2834" max="3073" width="13.140625" style="2"/>
    <col min="3074" max="3074" width="2.42578125" style="2" customWidth="1"/>
    <col min="3075" max="3075" width="27.7109375" style="2" customWidth="1"/>
    <col min="3076" max="3089" width="14.85546875" style="2" customWidth="1"/>
    <col min="3090" max="3329" width="13.140625" style="2"/>
    <col min="3330" max="3330" width="2.42578125" style="2" customWidth="1"/>
    <col min="3331" max="3331" width="27.7109375" style="2" customWidth="1"/>
    <col min="3332" max="3345" width="14.85546875" style="2" customWidth="1"/>
    <col min="3346" max="3585" width="13.140625" style="2"/>
    <col min="3586" max="3586" width="2.42578125" style="2" customWidth="1"/>
    <col min="3587" max="3587" width="27.7109375" style="2" customWidth="1"/>
    <col min="3588" max="3601" width="14.85546875" style="2" customWidth="1"/>
    <col min="3602" max="3841" width="13.140625" style="2"/>
    <col min="3842" max="3842" width="2.42578125" style="2" customWidth="1"/>
    <col min="3843" max="3843" width="27.7109375" style="2" customWidth="1"/>
    <col min="3844" max="3857" width="14.85546875" style="2" customWidth="1"/>
    <col min="3858" max="4097" width="13.140625" style="2"/>
    <col min="4098" max="4098" width="2.42578125" style="2" customWidth="1"/>
    <col min="4099" max="4099" width="27.7109375" style="2" customWidth="1"/>
    <col min="4100" max="4113" width="14.85546875" style="2" customWidth="1"/>
    <col min="4114" max="4353" width="13.140625" style="2"/>
    <col min="4354" max="4354" width="2.42578125" style="2" customWidth="1"/>
    <col min="4355" max="4355" width="27.7109375" style="2" customWidth="1"/>
    <col min="4356" max="4369" width="14.85546875" style="2" customWidth="1"/>
    <col min="4370" max="4609" width="13.140625" style="2"/>
    <col min="4610" max="4610" width="2.42578125" style="2" customWidth="1"/>
    <col min="4611" max="4611" width="27.7109375" style="2" customWidth="1"/>
    <col min="4612" max="4625" width="14.85546875" style="2" customWidth="1"/>
    <col min="4626" max="4865" width="13.140625" style="2"/>
    <col min="4866" max="4866" width="2.42578125" style="2" customWidth="1"/>
    <col min="4867" max="4867" width="27.7109375" style="2" customWidth="1"/>
    <col min="4868" max="4881" width="14.85546875" style="2" customWidth="1"/>
    <col min="4882" max="5121" width="13.140625" style="2"/>
    <col min="5122" max="5122" width="2.42578125" style="2" customWidth="1"/>
    <col min="5123" max="5123" width="27.7109375" style="2" customWidth="1"/>
    <col min="5124" max="5137" width="14.85546875" style="2" customWidth="1"/>
    <col min="5138" max="5377" width="13.140625" style="2"/>
    <col min="5378" max="5378" width="2.42578125" style="2" customWidth="1"/>
    <col min="5379" max="5379" width="27.7109375" style="2" customWidth="1"/>
    <col min="5380" max="5393" width="14.85546875" style="2" customWidth="1"/>
    <col min="5394" max="5633" width="13.140625" style="2"/>
    <col min="5634" max="5634" width="2.42578125" style="2" customWidth="1"/>
    <col min="5635" max="5635" width="27.7109375" style="2" customWidth="1"/>
    <col min="5636" max="5649" width="14.85546875" style="2" customWidth="1"/>
    <col min="5650" max="5889" width="13.140625" style="2"/>
    <col min="5890" max="5890" width="2.42578125" style="2" customWidth="1"/>
    <col min="5891" max="5891" width="27.7109375" style="2" customWidth="1"/>
    <col min="5892" max="5905" width="14.85546875" style="2" customWidth="1"/>
    <col min="5906" max="6145" width="13.140625" style="2"/>
    <col min="6146" max="6146" width="2.42578125" style="2" customWidth="1"/>
    <col min="6147" max="6147" width="27.7109375" style="2" customWidth="1"/>
    <col min="6148" max="6161" width="14.85546875" style="2" customWidth="1"/>
    <col min="6162" max="6401" width="13.140625" style="2"/>
    <col min="6402" max="6402" width="2.42578125" style="2" customWidth="1"/>
    <col min="6403" max="6403" width="27.7109375" style="2" customWidth="1"/>
    <col min="6404" max="6417" width="14.85546875" style="2" customWidth="1"/>
    <col min="6418" max="6657" width="13.140625" style="2"/>
    <col min="6658" max="6658" width="2.42578125" style="2" customWidth="1"/>
    <col min="6659" max="6659" width="27.7109375" style="2" customWidth="1"/>
    <col min="6660" max="6673" width="14.85546875" style="2" customWidth="1"/>
    <col min="6674" max="6913" width="13.140625" style="2"/>
    <col min="6914" max="6914" width="2.42578125" style="2" customWidth="1"/>
    <col min="6915" max="6915" width="27.7109375" style="2" customWidth="1"/>
    <col min="6916" max="6929" width="14.85546875" style="2" customWidth="1"/>
    <col min="6930" max="7169" width="13.140625" style="2"/>
    <col min="7170" max="7170" width="2.42578125" style="2" customWidth="1"/>
    <col min="7171" max="7171" width="27.7109375" style="2" customWidth="1"/>
    <col min="7172" max="7185" width="14.85546875" style="2" customWidth="1"/>
    <col min="7186" max="7425" width="13.140625" style="2"/>
    <col min="7426" max="7426" width="2.42578125" style="2" customWidth="1"/>
    <col min="7427" max="7427" width="27.7109375" style="2" customWidth="1"/>
    <col min="7428" max="7441" width="14.85546875" style="2" customWidth="1"/>
    <col min="7442" max="7681" width="13.140625" style="2"/>
    <col min="7682" max="7682" width="2.42578125" style="2" customWidth="1"/>
    <col min="7683" max="7683" width="27.7109375" style="2" customWidth="1"/>
    <col min="7684" max="7697" width="14.85546875" style="2" customWidth="1"/>
    <col min="7698" max="7937" width="13.140625" style="2"/>
    <col min="7938" max="7938" width="2.42578125" style="2" customWidth="1"/>
    <col min="7939" max="7939" width="27.7109375" style="2" customWidth="1"/>
    <col min="7940" max="7953" width="14.85546875" style="2" customWidth="1"/>
    <col min="7954" max="8193" width="13.140625" style="2"/>
    <col min="8194" max="8194" width="2.42578125" style="2" customWidth="1"/>
    <col min="8195" max="8195" width="27.7109375" style="2" customWidth="1"/>
    <col min="8196" max="8209" width="14.85546875" style="2" customWidth="1"/>
    <col min="8210" max="8449" width="13.140625" style="2"/>
    <col min="8450" max="8450" width="2.42578125" style="2" customWidth="1"/>
    <col min="8451" max="8451" width="27.7109375" style="2" customWidth="1"/>
    <col min="8452" max="8465" width="14.85546875" style="2" customWidth="1"/>
    <col min="8466" max="8705" width="13.140625" style="2"/>
    <col min="8706" max="8706" width="2.42578125" style="2" customWidth="1"/>
    <col min="8707" max="8707" width="27.7109375" style="2" customWidth="1"/>
    <col min="8708" max="8721" width="14.85546875" style="2" customWidth="1"/>
    <col min="8722" max="8961" width="13.140625" style="2"/>
    <col min="8962" max="8962" width="2.42578125" style="2" customWidth="1"/>
    <col min="8963" max="8963" width="27.7109375" style="2" customWidth="1"/>
    <col min="8964" max="8977" width="14.85546875" style="2" customWidth="1"/>
    <col min="8978" max="9217" width="13.140625" style="2"/>
    <col min="9218" max="9218" width="2.42578125" style="2" customWidth="1"/>
    <col min="9219" max="9219" width="27.7109375" style="2" customWidth="1"/>
    <col min="9220" max="9233" width="14.85546875" style="2" customWidth="1"/>
    <col min="9234" max="9473" width="13.140625" style="2"/>
    <col min="9474" max="9474" width="2.42578125" style="2" customWidth="1"/>
    <col min="9475" max="9475" width="27.7109375" style="2" customWidth="1"/>
    <col min="9476" max="9489" width="14.85546875" style="2" customWidth="1"/>
    <col min="9490" max="9729" width="13.140625" style="2"/>
    <col min="9730" max="9730" width="2.42578125" style="2" customWidth="1"/>
    <col min="9731" max="9731" width="27.7109375" style="2" customWidth="1"/>
    <col min="9732" max="9745" width="14.85546875" style="2" customWidth="1"/>
    <col min="9746" max="9985" width="13.140625" style="2"/>
    <col min="9986" max="9986" width="2.42578125" style="2" customWidth="1"/>
    <col min="9987" max="9987" width="27.7109375" style="2" customWidth="1"/>
    <col min="9988" max="10001" width="14.85546875" style="2" customWidth="1"/>
    <col min="10002" max="10241" width="13.140625" style="2"/>
    <col min="10242" max="10242" width="2.42578125" style="2" customWidth="1"/>
    <col min="10243" max="10243" width="27.7109375" style="2" customWidth="1"/>
    <col min="10244" max="10257" width="14.85546875" style="2" customWidth="1"/>
    <col min="10258" max="10497" width="13.140625" style="2"/>
    <col min="10498" max="10498" width="2.42578125" style="2" customWidth="1"/>
    <col min="10499" max="10499" width="27.7109375" style="2" customWidth="1"/>
    <col min="10500" max="10513" width="14.85546875" style="2" customWidth="1"/>
    <col min="10514" max="10753" width="13.140625" style="2"/>
    <col min="10754" max="10754" width="2.42578125" style="2" customWidth="1"/>
    <col min="10755" max="10755" width="27.7109375" style="2" customWidth="1"/>
    <col min="10756" max="10769" width="14.85546875" style="2" customWidth="1"/>
    <col min="10770" max="11009" width="13.140625" style="2"/>
    <col min="11010" max="11010" width="2.42578125" style="2" customWidth="1"/>
    <col min="11011" max="11011" width="27.7109375" style="2" customWidth="1"/>
    <col min="11012" max="11025" width="14.85546875" style="2" customWidth="1"/>
    <col min="11026" max="11265" width="13.140625" style="2"/>
    <col min="11266" max="11266" width="2.42578125" style="2" customWidth="1"/>
    <col min="11267" max="11267" width="27.7109375" style="2" customWidth="1"/>
    <col min="11268" max="11281" width="14.85546875" style="2" customWidth="1"/>
    <col min="11282" max="11521" width="13.140625" style="2"/>
    <col min="11522" max="11522" width="2.42578125" style="2" customWidth="1"/>
    <col min="11523" max="11523" width="27.7109375" style="2" customWidth="1"/>
    <col min="11524" max="11537" width="14.85546875" style="2" customWidth="1"/>
    <col min="11538" max="11777" width="13.140625" style="2"/>
    <col min="11778" max="11778" width="2.42578125" style="2" customWidth="1"/>
    <col min="11779" max="11779" width="27.7109375" style="2" customWidth="1"/>
    <col min="11780" max="11793" width="14.85546875" style="2" customWidth="1"/>
    <col min="11794" max="12033" width="13.140625" style="2"/>
    <col min="12034" max="12034" width="2.42578125" style="2" customWidth="1"/>
    <col min="12035" max="12035" width="27.7109375" style="2" customWidth="1"/>
    <col min="12036" max="12049" width="14.85546875" style="2" customWidth="1"/>
    <col min="12050" max="12289" width="13.140625" style="2"/>
    <col min="12290" max="12290" width="2.42578125" style="2" customWidth="1"/>
    <col min="12291" max="12291" width="27.7109375" style="2" customWidth="1"/>
    <col min="12292" max="12305" width="14.85546875" style="2" customWidth="1"/>
    <col min="12306" max="12545" width="13.140625" style="2"/>
    <col min="12546" max="12546" width="2.42578125" style="2" customWidth="1"/>
    <col min="12547" max="12547" width="27.7109375" style="2" customWidth="1"/>
    <col min="12548" max="12561" width="14.85546875" style="2" customWidth="1"/>
    <col min="12562" max="12801" width="13.140625" style="2"/>
    <col min="12802" max="12802" width="2.42578125" style="2" customWidth="1"/>
    <col min="12803" max="12803" width="27.7109375" style="2" customWidth="1"/>
    <col min="12804" max="12817" width="14.85546875" style="2" customWidth="1"/>
    <col min="12818" max="13057" width="13.140625" style="2"/>
    <col min="13058" max="13058" width="2.42578125" style="2" customWidth="1"/>
    <col min="13059" max="13059" width="27.7109375" style="2" customWidth="1"/>
    <col min="13060" max="13073" width="14.85546875" style="2" customWidth="1"/>
    <col min="13074" max="13313" width="13.140625" style="2"/>
    <col min="13314" max="13314" width="2.42578125" style="2" customWidth="1"/>
    <col min="13315" max="13315" width="27.7109375" style="2" customWidth="1"/>
    <col min="13316" max="13329" width="14.85546875" style="2" customWidth="1"/>
    <col min="13330" max="13569" width="13.140625" style="2"/>
    <col min="13570" max="13570" width="2.42578125" style="2" customWidth="1"/>
    <col min="13571" max="13571" width="27.7109375" style="2" customWidth="1"/>
    <col min="13572" max="13585" width="14.85546875" style="2" customWidth="1"/>
    <col min="13586" max="13825" width="13.140625" style="2"/>
    <col min="13826" max="13826" width="2.42578125" style="2" customWidth="1"/>
    <col min="13827" max="13827" width="27.7109375" style="2" customWidth="1"/>
    <col min="13828" max="13841" width="14.85546875" style="2" customWidth="1"/>
    <col min="13842" max="14081" width="13.140625" style="2"/>
    <col min="14082" max="14082" width="2.42578125" style="2" customWidth="1"/>
    <col min="14083" max="14083" width="27.7109375" style="2" customWidth="1"/>
    <col min="14084" max="14097" width="14.85546875" style="2" customWidth="1"/>
    <col min="14098" max="14337" width="13.140625" style="2"/>
    <col min="14338" max="14338" width="2.42578125" style="2" customWidth="1"/>
    <col min="14339" max="14339" width="27.7109375" style="2" customWidth="1"/>
    <col min="14340" max="14353" width="14.85546875" style="2" customWidth="1"/>
    <col min="14354" max="14593" width="13.140625" style="2"/>
    <col min="14594" max="14594" width="2.42578125" style="2" customWidth="1"/>
    <col min="14595" max="14595" width="27.7109375" style="2" customWidth="1"/>
    <col min="14596" max="14609" width="14.85546875" style="2" customWidth="1"/>
    <col min="14610" max="14849" width="13.140625" style="2"/>
    <col min="14850" max="14850" width="2.42578125" style="2" customWidth="1"/>
    <col min="14851" max="14851" width="27.7109375" style="2" customWidth="1"/>
    <col min="14852" max="14865" width="14.85546875" style="2" customWidth="1"/>
    <col min="14866" max="15105" width="13.140625" style="2"/>
    <col min="15106" max="15106" width="2.42578125" style="2" customWidth="1"/>
    <col min="15107" max="15107" width="27.7109375" style="2" customWidth="1"/>
    <col min="15108" max="15121" width="14.85546875" style="2" customWidth="1"/>
    <col min="15122" max="15361" width="13.140625" style="2"/>
    <col min="15362" max="15362" width="2.42578125" style="2" customWidth="1"/>
    <col min="15363" max="15363" width="27.7109375" style="2" customWidth="1"/>
    <col min="15364" max="15377" width="14.85546875" style="2" customWidth="1"/>
    <col min="15378" max="15617" width="13.140625" style="2"/>
    <col min="15618" max="15618" width="2.42578125" style="2" customWidth="1"/>
    <col min="15619" max="15619" width="27.7109375" style="2" customWidth="1"/>
    <col min="15620" max="15633" width="14.85546875" style="2" customWidth="1"/>
    <col min="15634" max="15873" width="13.140625" style="2"/>
    <col min="15874" max="15874" width="2.42578125" style="2" customWidth="1"/>
    <col min="15875" max="15875" width="27.7109375" style="2" customWidth="1"/>
    <col min="15876" max="15889" width="14.85546875" style="2" customWidth="1"/>
    <col min="15890" max="16129" width="13.140625" style="2"/>
    <col min="16130" max="16130" width="2.42578125" style="2" customWidth="1"/>
    <col min="16131" max="16131" width="27.7109375" style="2" customWidth="1"/>
    <col min="16132" max="16145" width="14.85546875" style="2" customWidth="1"/>
    <col min="16146" max="16384" width="13.140625" style="2"/>
  </cols>
  <sheetData>
    <row r="1" spans="1:50" ht="16.5" customHeight="1" x14ac:dyDescent="0.15">
      <c r="A1" s="2" t="s">
        <v>159</v>
      </c>
    </row>
    <row r="2" spans="1:50" ht="17.25" customHeight="1" x14ac:dyDescent="0.2">
      <c r="B2" s="15" t="s">
        <v>80</v>
      </c>
    </row>
    <row r="3" spans="1:50" ht="29.25" customHeight="1" thickBot="1" x14ac:dyDescent="0.25">
      <c r="B3" s="16" t="s">
        <v>81</v>
      </c>
      <c r="C3" s="16"/>
      <c r="D3" s="16"/>
    </row>
    <row r="4" spans="1:50" ht="15.95" customHeight="1" thickBot="1" x14ac:dyDescent="0.25">
      <c r="B4" s="94" t="s">
        <v>82</v>
      </c>
      <c r="C4" s="80"/>
      <c r="D4" s="80"/>
      <c r="E4" s="81"/>
      <c r="F4" s="80"/>
      <c r="G4" s="81"/>
      <c r="H4" s="80"/>
      <c r="I4" s="80"/>
      <c r="J4" s="80"/>
      <c r="K4" s="82"/>
      <c r="L4" s="82"/>
      <c r="M4" s="80"/>
      <c r="N4" s="80"/>
      <c r="O4" s="80"/>
      <c r="P4" s="82"/>
      <c r="Q4" s="82"/>
      <c r="R4" s="82"/>
      <c r="S4" s="82"/>
      <c r="T4" s="82"/>
      <c r="U4" s="82"/>
      <c r="V4" s="82"/>
      <c r="W4" s="80"/>
      <c r="X4" s="80"/>
      <c r="Y4" s="80"/>
      <c r="Z4" s="82"/>
      <c r="AA4" s="82"/>
      <c r="AB4" s="82"/>
      <c r="AC4" s="82"/>
      <c r="AD4" s="82"/>
      <c r="AE4" s="82"/>
      <c r="AF4" s="80"/>
      <c r="AG4" s="82"/>
      <c r="AH4" s="82"/>
      <c r="AI4" s="82"/>
      <c r="AJ4" s="82"/>
      <c r="AK4" s="80"/>
      <c r="AL4" s="81"/>
      <c r="AM4" s="81"/>
      <c r="AN4" s="81"/>
      <c r="AO4" s="82"/>
      <c r="AP4" s="80"/>
      <c r="AQ4" s="80"/>
      <c r="AR4" s="80"/>
      <c r="AS4" s="80"/>
      <c r="AT4" s="80"/>
      <c r="AU4" s="81"/>
      <c r="AV4" s="80"/>
      <c r="AW4" s="80"/>
      <c r="AX4" s="82"/>
    </row>
    <row r="5" spans="1:50" ht="15.95" customHeight="1" thickBot="1" x14ac:dyDescent="0.25">
      <c r="B5" s="166" t="s">
        <v>83</v>
      </c>
      <c r="C5" s="78" t="s">
        <v>8</v>
      </c>
      <c r="D5" s="84" t="s">
        <v>9</v>
      </c>
      <c r="E5" s="78" t="s">
        <v>10</v>
      </c>
      <c r="F5" s="78" t="s">
        <v>11</v>
      </c>
      <c r="G5" s="74" t="s">
        <v>12</v>
      </c>
      <c r="H5" s="75" t="s">
        <v>13</v>
      </c>
      <c r="I5" s="75" t="s">
        <v>14</v>
      </c>
      <c r="J5" s="85" t="s">
        <v>99</v>
      </c>
      <c r="K5" s="85" t="s">
        <v>102</v>
      </c>
      <c r="L5" s="86" t="s">
        <v>103</v>
      </c>
      <c r="M5" s="85" t="s">
        <v>105</v>
      </c>
      <c r="N5" s="254" t="s">
        <v>108</v>
      </c>
      <c r="O5" s="85" t="s">
        <v>109</v>
      </c>
      <c r="P5" s="85" t="s">
        <v>110</v>
      </c>
      <c r="Q5" s="86" t="s">
        <v>111</v>
      </c>
      <c r="R5" s="85" t="s">
        <v>112</v>
      </c>
      <c r="S5" s="85" t="s">
        <v>119</v>
      </c>
      <c r="T5" s="85" t="s">
        <v>118</v>
      </c>
      <c r="U5" s="85" t="s">
        <v>127</v>
      </c>
      <c r="V5" s="76" t="s">
        <v>131</v>
      </c>
      <c r="W5" s="85" t="s">
        <v>132</v>
      </c>
      <c r="X5" s="85" t="s">
        <v>133</v>
      </c>
      <c r="Y5" s="85" t="s">
        <v>134</v>
      </c>
      <c r="Z5" s="85" t="s">
        <v>128</v>
      </c>
      <c r="AA5" s="86" t="s">
        <v>135</v>
      </c>
      <c r="AB5" s="85" t="s">
        <v>136</v>
      </c>
      <c r="AC5" s="85" t="s">
        <v>140</v>
      </c>
      <c r="AD5" s="85" t="s">
        <v>141</v>
      </c>
      <c r="AE5" s="356" t="s">
        <v>143</v>
      </c>
      <c r="AF5" s="357" t="s">
        <v>144</v>
      </c>
      <c r="AG5" s="356" t="s">
        <v>147</v>
      </c>
      <c r="AH5" s="356" t="s">
        <v>149</v>
      </c>
      <c r="AI5" s="356" t="s">
        <v>151</v>
      </c>
      <c r="AJ5" s="356" t="s">
        <v>157</v>
      </c>
      <c r="AK5" s="357" t="s">
        <v>158</v>
      </c>
      <c r="AL5" s="356" t="s">
        <v>161</v>
      </c>
      <c r="AM5" s="356" t="s">
        <v>165</v>
      </c>
      <c r="AN5" s="356" t="s">
        <v>167</v>
      </c>
      <c r="AO5" s="356" t="s">
        <v>169</v>
      </c>
      <c r="AP5" s="357" t="s">
        <v>170</v>
      </c>
      <c r="AQ5" s="356" t="s">
        <v>178</v>
      </c>
      <c r="AR5" s="356" t="s">
        <v>257</v>
      </c>
      <c r="AS5" s="356" t="s">
        <v>258</v>
      </c>
      <c r="AT5" s="356" t="s">
        <v>259</v>
      </c>
      <c r="AU5" s="357" t="s">
        <v>260</v>
      </c>
      <c r="AV5" s="356" t="s">
        <v>261</v>
      </c>
      <c r="AW5" s="356" t="s">
        <v>262</v>
      </c>
      <c r="AX5" s="356" t="s">
        <v>263</v>
      </c>
    </row>
    <row r="6" spans="1:50" s="17" customFormat="1" ht="15.95" customHeight="1" thickBot="1" x14ac:dyDescent="0.2">
      <c r="B6" s="77" t="s">
        <v>73</v>
      </c>
      <c r="C6" s="181">
        <v>15330</v>
      </c>
      <c r="D6" s="167">
        <v>17772</v>
      </c>
      <c r="E6" s="167">
        <v>18707</v>
      </c>
      <c r="F6" s="165">
        <v>15944</v>
      </c>
      <c r="G6" s="169">
        <v>20955</v>
      </c>
      <c r="H6" s="168">
        <v>5497</v>
      </c>
      <c r="I6" s="168">
        <v>6089</v>
      </c>
      <c r="J6" s="168">
        <v>6792</v>
      </c>
      <c r="K6" s="168">
        <v>6486</v>
      </c>
      <c r="L6" s="170">
        <f>SUM(H6:K6)</f>
        <v>24864</v>
      </c>
      <c r="M6" s="168">
        <v>6148</v>
      </c>
      <c r="N6" s="255">
        <v>6594</v>
      </c>
      <c r="O6" s="168">
        <v>6775</v>
      </c>
      <c r="P6" s="168">
        <v>6809</v>
      </c>
      <c r="Q6" s="170">
        <f>SUM(M6:P6)</f>
        <v>26326</v>
      </c>
      <c r="R6" s="168">
        <v>6319</v>
      </c>
      <c r="S6" s="168">
        <v>7110</v>
      </c>
      <c r="T6" s="168">
        <v>7096</v>
      </c>
      <c r="U6" s="168">
        <v>6697</v>
      </c>
      <c r="V6" s="170">
        <f>SUM(R6:U6)</f>
        <v>27222</v>
      </c>
      <c r="W6" s="168">
        <v>6047</v>
      </c>
      <c r="X6" s="255">
        <v>4256</v>
      </c>
      <c r="Y6" s="168">
        <v>4862</v>
      </c>
      <c r="Z6" s="168">
        <v>5401</v>
      </c>
      <c r="AA6" s="170">
        <f>SUM(W6:Z6)</f>
        <v>20566</v>
      </c>
      <c r="AB6" s="168">
        <v>5695</v>
      </c>
      <c r="AC6" s="168">
        <v>5822</v>
      </c>
      <c r="AD6" s="168">
        <v>6414</v>
      </c>
      <c r="AE6" s="168">
        <v>6923</v>
      </c>
      <c r="AF6" s="170">
        <f>SUM(AB6:AE6)</f>
        <v>24854</v>
      </c>
      <c r="AG6" s="168">
        <f>'[19]Remittance Activities'!$B$31</f>
        <v>5799</v>
      </c>
      <c r="AH6" s="168">
        <v>6065</v>
      </c>
      <c r="AI6" s="168">
        <v>6705</v>
      </c>
      <c r="AJ6" s="168">
        <v>6636</v>
      </c>
      <c r="AK6" s="170">
        <f>SUM(AG6:AJ6)</f>
        <v>25205</v>
      </c>
      <c r="AL6" s="168">
        <v>6387</v>
      </c>
      <c r="AM6" s="168">
        <v>6546</v>
      </c>
      <c r="AN6" s="168">
        <v>7018</v>
      </c>
      <c r="AO6" s="168">
        <v>6609</v>
      </c>
      <c r="AP6" s="170">
        <v>26560</v>
      </c>
      <c r="AQ6" s="168">
        <v>6772</v>
      </c>
      <c r="AR6" s="168">
        <v>6865</v>
      </c>
      <c r="AS6" s="168">
        <v>6954</v>
      </c>
      <c r="AT6" s="168">
        <v>6730</v>
      </c>
      <c r="AU6" s="170">
        <v>27321</v>
      </c>
      <c r="AV6" s="168">
        <v>5808</v>
      </c>
      <c r="AW6" s="168">
        <v>6090</v>
      </c>
      <c r="AX6" s="168">
        <v>6366</v>
      </c>
    </row>
    <row r="7" spans="1:50" s="17" customFormat="1" ht="18.95" customHeight="1" thickBot="1" x14ac:dyDescent="0.2">
      <c r="B7" s="87"/>
      <c r="C7" s="182"/>
      <c r="D7" s="182"/>
      <c r="F7" s="88"/>
      <c r="G7" s="88"/>
      <c r="H7" s="182"/>
      <c r="I7" s="182"/>
      <c r="J7" s="182"/>
    </row>
    <row r="8" spans="1:50" ht="15.95" customHeight="1" thickBot="1" x14ac:dyDescent="0.2">
      <c r="B8" s="77" t="s">
        <v>84</v>
      </c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2"/>
      <c r="Q8" s="82"/>
      <c r="R8" s="82"/>
      <c r="S8" s="82"/>
      <c r="T8" s="82"/>
      <c r="U8" s="80"/>
      <c r="V8" s="80"/>
      <c r="W8" s="80"/>
      <c r="X8" s="80"/>
      <c r="Y8" s="80"/>
      <c r="Z8" s="82"/>
      <c r="AA8" s="82"/>
      <c r="AB8" s="82"/>
      <c r="AC8" s="82"/>
      <c r="AD8" s="82"/>
      <c r="AE8" s="82"/>
      <c r="AF8" s="80"/>
      <c r="AG8" s="82"/>
      <c r="AH8" s="82"/>
      <c r="AI8" s="82"/>
      <c r="AJ8" s="82"/>
      <c r="AK8" s="80"/>
      <c r="AL8" s="81"/>
      <c r="AM8" s="81"/>
      <c r="AN8" s="81"/>
      <c r="AO8" s="82"/>
      <c r="AP8" s="80"/>
      <c r="AQ8" s="80"/>
      <c r="AR8" s="80"/>
      <c r="AS8" s="80"/>
      <c r="AT8" s="80"/>
      <c r="AU8" s="81"/>
      <c r="AV8" s="80"/>
      <c r="AW8" s="80"/>
      <c r="AX8" s="81"/>
    </row>
    <row r="9" spans="1:50" ht="15.95" customHeight="1" thickBot="1" x14ac:dyDescent="0.2">
      <c r="B9" s="83"/>
      <c r="C9" s="89"/>
      <c r="D9" s="90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239"/>
      <c r="Q9" s="239"/>
      <c r="R9" s="239"/>
      <c r="S9" s="239"/>
      <c r="T9" s="239"/>
      <c r="U9" s="89"/>
      <c r="V9" s="89"/>
      <c r="W9" s="89"/>
      <c r="X9" s="89"/>
      <c r="Y9" s="89"/>
      <c r="Z9" s="239"/>
      <c r="AA9" s="239"/>
      <c r="AB9" s="239"/>
      <c r="AC9" s="239"/>
      <c r="AD9" s="239"/>
      <c r="AE9" s="239"/>
      <c r="AF9" s="89"/>
      <c r="AG9" s="239"/>
      <c r="AH9" s="239"/>
      <c r="AI9" s="239"/>
      <c r="AJ9" s="239"/>
      <c r="AK9" s="89"/>
      <c r="AL9" s="383"/>
      <c r="AM9" s="383"/>
      <c r="AN9" s="383"/>
      <c r="AO9" s="239"/>
      <c r="AP9" s="89"/>
      <c r="AQ9" s="89"/>
      <c r="AR9" s="89"/>
      <c r="AS9" s="89"/>
      <c r="AT9" s="89"/>
      <c r="AU9" s="383"/>
      <c r="AV9" s="89"/>
      <c r="AW9" s="89"/>
      <c r="AX9" s="383"/>
    </row>
    <row r="10" spans="1:50" ht="15.95" customHeight="1" thickBot="1" x14ac:dyDescent="0.25">
      <c r="B10" s="71" t="s">
        <v>71</v>
      </c>
      <c r="C10" s="78" t="s">
        <v>8</v>
      </c>
      <c r="D10" s="79" t="s">
        <v>9</v>
      </c>
      <c r="E10" s="78" t="s">
        <v>10</v>
      </c>
      <c r="F10" s="79" t="s">
        <v>11</v>
      </c>
      <c r="G10" s="74" t="s">
        <v>12</v>
      </c>
      <c r="H10" s="75" t="s">
        <v>13</v>
      </c>
      <c r="I10" s="75" t="s">
        <v>14</v>
      </c>
      <c r="J10" s="75" t="s">
        <v>99</v>
      </c>
      <c r="K10" s="75" t="s">
        <v>102</v>
      </c>
      <c r="L10" s="76" t="s">
        <v>103</v>
      </c>
      <c r="M10" s="75" t="s">
        <v>105</v>
      </c>
      <c r="N10" s="236" t="s">
        <v>108</v>
      </c>
      <c r="O10" s="75" t="s">
        <v>109</v>
      </c>
      <c r="P10" s="75" t="s">
        <v>110</v>
      </c>
      <c r="Q10" s="76" t="s">
        <v>111</v>
      </c>
      <c r="R10" s="75" t="s">
        <v>112</v>
      </c>
      <c r="S10" s="75" t="s">
        <v>119</v>
      </c>
      <c r="T10" s="75" t="s">
        <v>118</v>
      </c>
      <c r="U10" s="75" t="s">
        <v>127</v>
      </c>
      <c r="V10" s="76" t="s">
        <v>131</v>
      </c>
      <c r="W10" s="85" t="s">
        <v>132</v>
      </c>
      <c r="X10" s="85" t="s">
        <v>133</v>
      </c>
      <c r="Y10" s="85" t="s">
        <v>134</v>
      </c>
      <c r="Z10" s="85" t="s">
        <v>128</v>
      </c>
      <c r="AA10" s="86" t="s">
        <v>135</v>
      </c>
      <c r="AB10" s="85" t="s">
        <v>136</v>
      </c>
      <c r="AC10" s="85" t="s">
        <v>140</v>
      </c>
      <c r="AD10" s="85" t="s">
        <v>141</v>
      </c>
      <c r="AE10" s="358" t="s">
        <v>143</v>
      </c>
      <c r="AF10" s="351" t="s">
        <v>144</v>
      </c>
      <c r="AG10" s="358" t="s">
        <v>147</v>
      </c>
      <c r="AH10" s="358" t="s">
        <v>149</v>
      </c>
      <c r="AI10" s="358" t="s">
        <v>151</v>
      </c>
      <c r="AJ10" s="358" t="s">
        <v>157</v>
      </c>
      <c r="AK10" s="351" t="s">
        <v>158</v>
      </c>
      <c r="AL10" s="358" t="s">
        <v>161</v>
      </c>
      <c r="AM10" s="358" t="s">
        <v>165</v>
      </c>
      <c r="AN10" s="358" t="s">
        <v>167</v>
      </c>
      <c r="AO10" s="358" t="s">
        <v>169</v>
      </c>
      <c r="AP10" s="351" t="s">
        <v>170</v>
      </c>
      <c r="AQ10" s="358" t="s">
        <v>178</v>
      </c>
      <c r="AR10" s="358" t="s">
        <v>257</v>
      </c>
      <c r="AS10" s="358" t="s">
        <v>258</v>
      </c>
      <c r="AT10" s="358" t="s">
        <v>259</v>
      </c>
      <c r="AU10" s="351" t="s">
        <v>260</v>
      </c>
      <c r="AV10" s="358" t="s">
        <v>261</v>
      </c>
      <c r="AW10" s="358" t="s">
        <v>262</v>
      </c>
      <c r="AX10" s="358" t="s">
        <v>263</v>
      </c>
    </row>
    <row r="11" spans="1:50" ht="14.1" customHeight="1" x14ac:dyDescent="0.15">
      <c r="B11" s="171" t="s">
        <v>15</v>
      </c>
      <c r="C11" s="183">
        <v>1259922</v>
      </c>
      <c r="D11" s="184">
        <v>1196086</v>
      </c>
      <c r="E11" s="172">
        <v>951576.57000000007</v>
      </c>
      <c r="F11" s="300">
        <v>825503</v>
      </c>
      <c r="G11" s="133">
        <v>748502.12</v>
      </c>
      <c r="H11" s="186">
        <v>230833</v>
      </c>
      <c r="I11" s="185">
        <v>221084.36</v>
      </c>
      <c r="J11" s="185">
        <v>229708.15</v>
      </c>
      <c r="K11" s="185">
        <v>249260.4</v>
      </c>
      <c r="L11" s="187">
        <f>SUM(H11:K11)</f>
        <v>930885.91</v>
      </c>
      <c r="M11" s="185">
        <v>245028.03</v>
      </c>
      <c r="N11" s="256">
        <v>277722.52</v>
      </c>
      <c r="O11" s="256">
        <v>240766</v>
      </c>
      <c r="P11" s="256">
        <v>277961.09999999998</v>
      </c>
      <c r="Q11" s="274">
        <f>SUM(M11:P11)</f>
        <v>1041477.65</v>
      </c>
      <c r="R11" s="256">
        <v>284080.31999999995</v>
      </c>
      <c r="S11" s="347">
        <v>233145.06</v>
      </c>
      <c r="T11" s="347">
        <v>258258.06</v>
      </c>
      <c r="U11" s="244">
        <v>175394.60142857145</v>
      </c>
      <c r="V11" s="187">
        <f>SUM(R11:U11)</f>
        <v>950878.04142857133</v>
      </c>
      <c r="W11" s="244">
        <v>167005.19</v>
      </c>
      <c r="X11" s="244">
        <v>87077.349999999991</v>
      </c>
      <c r="Y11" s="244">
        <v>161439.34</v>
      </c>
      <c r="Z11" s="256">
        <v>154287.10999999999</v>
      </c>
      <c r="AA11" s="274">
        <f>SUM(W11:Z11)</f>
        <v>569808.99</v>
      </c>
      <c r="AB11" s="257">
        <v>194338.05</v>
      </c>
      <c r="AC11" s="257">
        <v>260917.42</v>
      </c>
      <c r="AD11" s="257">
        <v>311606.2</v>
      </c>
      <c r="AE11" s="244">
        <v>338587.85000000003</v>
      </c>
      <c r="AF11" s="190">
        <f>SUM(AB11:AE11)</f>
        <v>1105449.52</v>
      </c>
      <c r="AG11" s="365">
        <f>'[19]Remittance Activities'!$E$31</f>
        <v>322030.19</v>
      </c>
      <c r="AH11" s="365">
        <v>348499.85</v>
      </c>
      <c r="AI11" s="244">
        <v>370678.19487804879</v>
      </c>
      <c r="AJ11" s="244">
        <v>425086.05853658536</v>
      </c>
      <c r="AK11" s="190">
        <f>SUM(AG11:AJ11)</f>
        <v>1466294.2934146342</v>
      </c>
      <c r="AL11" s="365">
        <v>379820.76195121941</v>
      </c>
      <c r="AM11" s="365">
        <v>337541.90073170734</v>
      </c>
      <c r="AN11" s="365">
        <v>384203.80414634134</v>
      </c>
      <c r="AO11" s="244">
        <v>389551.93804878055</v>
      </c>
      <c r="AP11" s="190">
        <v>1491118.4048780487</v>
      </c>
      <c r="AQ11" s="365">
        <v>331585.90456445992</v>
      </c>
      <c r="AR11" s="365">
        <v>359485.5979558652</v>
      </c>
      <c r="AS11" s="365">
        <v>358001.21006968647</v>
      </c>
      <c r="AT11" s="365">
        <v>371451.41190476192</v>
      </c>
      <c r="AU11" s="190">
        <v>1420524.1244947733</v>
      </c>
      <c r="AV11" s="365">
        <v>293637.23907664919</v>
      </c>
      <c r="AW11" s="365">
        <v>334997.74761904764</v>
      </c>
      <c r="AX11" s="365">
        <v>338239.64571428573</v>
      </c>
    </row>
    <row r="12" spans="1:50" ht="14.1" customHeight="1" x14ac:dyDescent="0.15">
      <c r="B12" s="173" t="s">
        <v>16</v>
      </c>
      <c r="C12" s="188">
        <v>122361</v>
      </c>
      <c r="D12" s="184">
        <v>129767</v>
      </c>
      <c r="E12" s="172">
        <v>105945.43000000001</v>
      </c>
      <c r="F12" s="300">
        <v>85267</v>
      </c>
      <c r="G12" s="133">
        <v>112709.09</v>
      </c>
      <c r="H12" s="186">
        <v>27469</v>
      </c>
      <c r="I12" s="186">
        <v>21409.35</v>
      </c>
      <c r="J12" s="186">
        <v>25656.21</v>
      </c>
      <c r="K12" s="186">
        <v>30752.61</v>
      </c>
      <c r="L12" s="190">
        <f>SUM(H12:K12)</f>
        <v>105287.17</v>
      </c>
      <c r="M12" s="186">
        <v>32478.68</v>
      </c>
      <c r="N12" s="257">
        <v>21200.77</v>
      </c>
      <c r="O12" s="257">
        <v>26840</v>
      </c>
      <c r="P12" s="257">
        <v>31622.81</v>
      </c>
      <c r="Q12" s="271">
        <f>SUM(M12:P12)</f>
        <v>112142.26</v>
      </c>
      <c r="R12" s="257">
        <v>27809.8</v>
      </c>
      <c r="S12" s="244">
        <v>25895.83</v>
      </c>
      <c r="T12" s="244">
        <v>26781.239999999998</v>
      </c>
      <c r="U12" s="244">
        <v>35088.548571428568</v>
      </c>
      <c r="V12" s="190">
        <f>SUM(R12:U12)</f>
        <v>115575.41857142857</v>
      </c>
      <c r="W12" s="244">
        <v>29188.229999999996</v>
      </c>
      <c r="X12" s="244">
        <v>4834.63</v>
      </c>
      <c r="Y12" s="244">
        <v>13147.03</v>
      </c>
      <c r="Z12" s="257">
        <v>9106.48</v>
      </c>
      <c r="AA12" s="271">
        <f>SUM(W12:Z12)</f>
        <v>56276.369999999995</v>
      </c>
      <c r="AB12" s="257">
        <v>19735.300000000003</v>
      </c>
      <c r="AC12" s="257">
        <v>33746.339999999997</v>
      </c>
      <c r="AD12" s="257">
        <v>32921.97</v>
      </c>
      <c r="AE12" s="244">
        <v>27857.769999999997</v>
      </c>
      <c r="AF12" s="190">
        <f t="shared" ref="AF12:AF34" si="0">SUM(AB12:AE12)</f>
        <v>114261.38</v>
      </c>
      <c r="AG12" s="365">
        <f>'[19]Remittance Activities'!$F$31</f>
        <v>22325.46</v>
      </c>
      <c r="AH12" s="365">
        <v>22043.65</v>
      </c>
      <c r="AI12" s="244">
        <v>20473.768536585365</v>
      </c>
      <c r="AJ12" s="244">
        <v>34948.291219512197</v>
      </c>
      <c r="AK12" s="190">
        <f t="shared" ref="AK12:AK34" si="1">SUM(AG12:AJ12)</f>
        <v>99791.169756097574</v>
      </c>
      <c r="AL12" s="365">
        <v>31745.388536585371</v>
      </c>
      <c r="AM12" s="365">
        <v>29140.394146341459</v>
      </c>
      <c r="AN12" s="365">
        <v>34322.46</v>
      </c>
      <c r="AO12" s="244">
        <v>39303.54</v>
      </c>
      <c r="AP12" s="190">
        <v>134511.78268292683</v>
      </c>
      <c r="AQ12" s="365">
        <v>22214.879047619048</v>
      </c>
      <c r="AR12" s="365">
        <v>25641.226190476191</v>
      </c>
      <c r="AS12" s="365">
        <v>29351.147619047617</v>
      </c>
      <c r="AT12" s="365">
        <v>23745.370000000003</v>
      </c>
      <c r="AU12" s="190">
        <v>100952.62285714285</v>
      </c>
      <c r="AV12" s="365">
        <v>19515.307717685162</v>
      </c>
      <c r="AW12" s="365">
        <v>35858.329523809523</v>
      </c>
      <c r="AX12" s="365">
        <v>31388.926666666666</v>
      </c>
    </row>
    <row r="13" spans="1:50" ht="14.1" customHeight="1" x14ac:dyDescent="0.15">
      <c r="B13" s="173" t="s">
        <v>17</v>
      </c>
      <c r="C13" s="188">
        <v>75979</v>
      </c>
      <c r="D13" s="184">
        <v>81026</v>
      </c>
      <c r="E13" s="172">
        <v>79820.17</v>
      </c>
      <c r="F13" s="300">
        <v>92836</v>
      </c>
      <c r="G13" s="133">
        <v>136908.62</v>
      </c>
      <c r="H13" s="186">
        <v>37152</v>
      </c>
      <c r="I13" s="186">
        <v>22185.32</v>
      </c>
      <c r="J13" s="186">
        <v>30648.41</v>
      </c>
      <c r="K13" s="186">
        <v>36748.93</v>
      </c>
      <c r="L13" s="190">
        <f t="shared" ref="L13:L33" si="2">SUM(H13:K13)</f>
        <v>126734.66</v>
      </c>
      <c r="M13" s="186">
        <v>33065.729999999996</v>
      </c>
      <c r="N13" s="257">
        <v>41536.720000000001</v>
      </c>
      <c r="O13" s="257">
        <v>32465</v>
      </c>
      <c r="P13" s="257">
        <v>44586.75</v>
      </c>
      <c r="Q13" s="271">
        <f t="shared" ref="Q13:Q33" si="3">SUM(M13:P13)</f>
        <v>151654.20000000001</v>
      </c>
      <c r="R13" s="257">
        <v>46080.990000000005</v>
      </c>
      <c r="S13" s="244">
        <v>49111.03</v>
      </c>
      <c r="T13" s="244">
        <v>70772.22</v>
      </c>
      <c r="U13" s="244">
        <v>83640.899999999994</v>
      </c>
      <c r="V13" s="190">
        <f t="shared" ref="V13:V33" si="4">SUM(R13:U13)</f>
        <v>249605.13999999998</v>
      </c>
      <c r="W13" s="244">
        <v>57007.12000000001</v>
      </c>
      <c r="X13" s="244">
        <v>4638.79</v>
      </c>
      <c r="Y13" s="244">
        <v>9809.869999999999</v>
      </c>
      <c r="Z13" s="257">
        <v>23032.699999999997</v>
      </c>
      <c r="AA13" s="271">
        <f t="shared" ref="AA13:AA33" si="5">SUM(W13:Z13)</f>
        <v>94488.48000000001</v>
      </c>
      <c r="AB13" s="257">
        <v>24869.13</v>
      </c>
      <c r="AC13" s="257">
        <v>26961.269999999997</v>
      </c>
      <c r="AD13" s="257">
        <v>43064.509999999995</v>
      </c>
      <c r="AE13" s="244">
        <v>62152.7</v>
      </c>
      <c r="AF13" s="190">
        <f t="shared" si="0"/>
        <v>157047.60999999999</v>
      </c>
      <c r="AG13" s="365">
        <f>'[19]Remittance Activities'!$G$31</f>
        <v>74619.45</v>
      </c>
      <c r="AH13" s="365">
        <v>59637.119999999995</v>
      </c>
      <c r="AI13" s="244">
        <v>78739.555121951213</v>
      </c>
      <c r="AJ13" s="244">
        <v>72764.22024390244</v>
      </c>
      <c r="AK13" s="190">
        <f t="shared" si="1"/>
        <v>285760.34536585363</v>
      </c>
      <c r="AL13" s="365">
        <v>87732.689024390245</v>
      </c>
      <c r="AM13" s="365">
        <v>68751.27</v>
      </c>
      <c r="AN13" s="365">
        <v>68950.429999999993</v>
      </c>
      <c r="AO13" s="244">
        <v>67800.850000000006</v>
      </c>
      <c r="AP13" s="190">
        <v>293235.23902439023</v>
      </c>
      <c r="AQ13" s="365">
        <v>51040.14</v>
      </c>
      <c r="AR13" s="365">
        <v>51151.19</v>
      </c>
      <c r="AS13" s="365">
        <v>60463.650952380951</v>
      </c>
      <c r="AT13" s="365">
        <v>57882.69</v>
      </c>
      <c r="AU13" s="190">
        <v>220537.67095238095</v>
      </c>
      <c r="AV13" s="365">
        <v>28587.964428457777</v>
      </c>
      <c r="AW13" s="365">
        <v>37689.748571428572</v>
      </c>
      <c r="AX13" s="365">
        <v>36644.46</v>
      </c>
    </row>
    <row r="14" spans="1:50" ht="14.1" customHeight="1" x14ac:dyDescent="0.15">
      <c r="B14" s="173" t="s">
        <v>18</v>
      </c>
      <c r="C14" s="188">
        <v>41199</v>
      </c>
      <c r="D14" s="184">
        <v>50279</v>
      </c>
      <c r="E14" s="172">
        <v>40527.22</v>
      </c>
      <c r="F14" s="300">
        <v>52365</v>
      </c>
      <c r="G14" s="133">
        <v>79713.48</v>
      </c>
      <c r="H14" s="186">
        <v>6744</v>
      </c>
      <c r="I14" s="186">
        <v>3066.29</v>
      </c>
      <c r="J14" s="186">
        <v>11581.84</v>
      </c>
      <c r="K14" s="186">
        <v>6238.52</v>
      </c>
      <c r="L14" s="190">
        <f t="shared" si="2"/>
        <v>27630.65</v>
      </c>
      <c r="M14" s="186">
        <v>5194.01</v>
      </c>
      <c r="N14" s="257">
        <v>3841.3199999999997</v>
      </c>
      <c r="O14" s="257">
        <v>6145</v>
      </c>
      <c r="P14" s="257">
        <v>10189.870000000001</v>
      </c>
      <c r="Q14" s="271">
        <f t="shared" si="3"/>
        <v>25370.2</v>
      </c>
      <c r="R14" s="257">
        <v>7476.0300000000007</v>
      </c>
      <c r="S14" s="244">
        <v>14083.76</v>
      </c>
      <c r="T14" s="244">
        <v>14322.68</v>
      </c>
      <c r="U14" s="244">
        <v>11419.14</v>
      </c>
      <c r="V14" s="190">
        <f t="shared" si="4"/>
        <v>47301.61</v>
      </c>
      <c r="W14" s="244">
        <v>9994.41</v>
      </c>
      <c r="X14" s="244">
        <v>0</v>
      </c>
      <c r="Y14" s="244">
        <v>3456.18</v>
      </c>
      <c r="Z14" s="257">
        <v>1569.45</v>
      </c>
      <c r="AA14" s="271">
        <f t="shared" si="5"/>
        <v>15020.04</v>
      </c>
      <c r="AB14" s="257">
        <v>4737.91</v>
      </c>
      <c r="AC14" s="257">
        <v>6315.41</v>
      </c>
      <c r="AD14" s="257">
        <v>6756.380000000001</v>
      </c>
      <c r="AE14" s="244">
        <v>5657.9299999999994</v>
      </c>
      <c r="AF14" s="190">
        <f t="shared" si="0"/>
        <v>23467.63</v>
      </c>
      <c r="AG14" s="365">
        <f>'[19]Remittance Activities'!$H$31</f>
        <v>18979.599999999999</v>
      </c>
      <c r="AH14" s="365">
        <v>10762.88</v>
      </c>
      <c r="AI14" s="244">
        <v>13580.27</v>
      </c>
      <c r="AJ14" s="244">
        <v>8640.0400000000009</v>
      </c>
      <c r="AK14" s="190">
        <f t="shared" si="1"/>
        <v>51962.79</v>
      </c>
      <c r="AL14" s="365">
        <v>12655.42</v>
      </c>
      <c r="AM14" s="365">
        <v>14797.949999999999</v>
      </c>
      <c r="AN14" s="365">
        <v>10637.810000000001</v>
      </c>
      <c r="AO14" s="244">
        <v>14442.210000000001</v>
      </c>
      <c r="AP14" s="190">
        <v>52533.39</v>
      </c>
      <c r="AQ14" s="365">
        <v>13041</v>
      </c>
      <c r="AR14" s="365">
        <v>12427.099999999999</v>
      </c>
      <c r="AS14" s="365">
        <v>9381.27</v>
      </c>
      <c r="AT14" s="365">
        <v>14652.63</v>
      </c>
      <c r="AU14" s="190">
        <v>49501.999999999993</v>
      </c>
      <c r="AV14" s="365">
        <v>7289.4215530923011</v>
      </c>
      <c r="AW14" s="365">
        <v>8272.73</v>
      </c>
      <c r="AX14" s="365">
        <v>17707.34</v>
      </c>
    </row>
    <row r="15" spans="1:50" ht="14.1" customHeight="1" x14ac:dyDescent="0.15">
      <c r="B15" s="174" t="s">
        <v>19</v>
      </c>
      <c r="C15" s="188">
        <v>32879</v>
      </c>
      <c r="D15" s="184">
        <v>36665</v>
      </c>
      <c r="E15" s="172">
        <v>24351.23</v>
      </c>
      <c r="F15" s="300">
        <v>25789</v>
      </c>
      <c r="G15" s="133">
        <v>17128.36</v>
      </c>
      <c r="H15" s="186">
        <v>2795</v>
      </c>
      <c r="I15" s="186">
        <v>3344.72</v>
      </c>
      <c r="J15" s="186">
        <v>4087.84</v>
      </c>
      <c r="K15" s="186">
        <v>4297.4799999999996</v>
      </c>
      <c r="L15" s="190">
        <f t="shared" si="2"/>
        <v>14525.039999999999</v>
      </c>
      <c r="M15" s="186">
        <v>6119.18</v>
      </c>
      <c r="N15" s="257">
        <v>2296.2600000000002</v>
      </c>
      <c r="O15" s="257">
        <v>9029</v>
      </c>
      <c r="P15" s="257">
        <v>7730.47</v>
      </c>
      <c r="Q15" s="271">
        <f t="shared" si="3"/>
        <v>25174.910000000003</v>
      </c>
      <c r="R15" s="257">
        <v>10902.060000000001</v>
      </c>
      <c r="S15" s="244">
        <v>8016.01</v>
      </c>
      <c r="T15" s="244">
        <v>19878.16</v>
      </c>
      <c r="U15" s="244">
        <v>15670.7</v>
      </c>
      <c r="V15" s="190">
        <f t="shared" si="4"/>
        <v>54466.929999999993</v>
      </c>
      <c r="W15" s="244">
        <v>3183.15</v>
      </c>
      <c r="X15" s="244">
        <v>91.42</v>
      </c>
      <c r="Y15" s="244">
        <v>606.69000000000005</v>
      </c>
      <c r="Z15" s="257">
        <v>2871.2</v>
      </c>
      <c r="AA15" s="271">
        <f t="shared" si="5"/>
        <v>6752.46</v>
      </c>
      <c r="AB15" s="257">
        <v>3507</v>
      </c>
      <c r="AC15" s="257">
        <v>6228.2199999999993</v>
      </c>
      <c r="AD15" s="257">
        <v>6084.1299999999992</v>
      </c>
      <c r="AE15" s="244">
        <v>4437.18</v>
      </c>
      <c r="AF15" s="190">
        <f t="shared" si="0"/>
        <v>20256.53</v>
      </c>
      <c r="AG15" s="365">
        <f>'[19]Remittance Activities'!$I$31</f>
        <v>3924.61</v>
      </c>
      <c r="AH15" s="365">
        <v>10556.25</v>
      </c>
      <c r="AI15" s="244">
        <v>9429.4700000000012</v>
      </c>
      <c r="AJ15" s="244">
        <v>12805.32</v>
      </c>
      <c r="AK15" s="190">
        <f t="shared" si="1"/>
        <v>36715.65</v>
      </c>
      <c r="AL15" s="365">
        <v>9302.7799999999988</v>
      </c>
      <c r="AM15" s="365">
        <v>8631.619999999999</v>
      </c>
      <c r="AN15" s="365">
        <v>5611.75</v>
      </c>
      <c r="AO15" s="244">
        <v>10717.509999999998</v>
      </c>
      <c r="AP15" s="190">
        <v>34263.659999999996</v>
      </c>
      <c r="AQ15" s="365">
        <v>5773.15</v>
      </c>
      <c r="AR15" s="365">
        <v>7826.6399999999994</v>
      </c>
      <c r="AS15" s="365">
        <v>10408.040000000001</v>
      </c>
      <c r="AT15" s="365">
        <v>8161.63</v>
      </c>
      <c r="AU15" s="190">
        <v>32169.460000000003</v>
      </c>
      <c r="AV15" s="365">
        <v>6514.3281028850088</v>
      </c>
      <c r="AW15" s="365">
        <v>7575.8</v>
      </c>
      <c r="AX15" s="365">
        <v>13190.45</v>
      </c>
    </row>
    <row r="16" spans="1:50" ht="14.1" customHeight="1" x14ac:dyDescent="0.15">
      <c r="B16" s="174" t="s">
        <v>20</v>
      </c>
      <c r="C16" s="188">
        <v>73122</v>
      </c>
      <c r="D16" s="184">
        <v>97018</v>
      </c>
      <c r="E16" s="172">
        <v>75808.27</v>
      </c>
      <c r="F16" s="300">
        <v>28687</v>
      </c>
      <c r="G16" s="133">
        <v>21958.29</v>
      </c>
      <c r="H16" s="186">
        <v>5676</v>
      </c>
      <c r="I16" s="186">
        <v>19805.05</v>
      </c>
      <c r="J16" s="186">
        <v>7576.71</v>
      </c>
      <c r="K16" s="186">
        <v>12743.72</v>
      </c>
      <c r="L16" s="190">
        <f t="shared" si="2"/>
        <v>45801.48</v>
      </c>
      <c r="M16" s="186">
        <v>20923.72</v>
      </c>
      <c r="N16" s="257">
        <v>9886.9</v>
      </c>
      <c r="O16" s="257">
        <v>20307</v>
      </c>
      <c r="P16" s="257">
        <v>13969.14</v>
      </c>
      <c r="Q16" s="271">
        <f t="shared" si="3"/>
        <v>65086.76</v>
      </c>
      <c r="R16" s="257">
        <v>4660.84</v>
      </c>
      <c r="S16" s="244">
        <v>4542.1500000000005</v>
      </c>
      <c r="T16" s="244">
        <v>6123.54</v>
      </c>
      <c r="U16" s="244">
        <v>8881.09</v>
      </c>
      <c r="V16" s="190">
        <f t="shared" si="4"/>
        <v>24207.620000000003</v>
      </c>
      <c r="W16" s="244">
        <v>4257.13</v>
      </c>
      <c r="X16" s="244">
        <v>2700.1</v>
      </c>
      <c r="Y16" s="244">
        <v>9133.2000000000007</v>
      </c>
      <c r="Z16" s="257">
        <v>17045.34</v>
      </c>
      <c r="AA16" s="271">
        <f t="shared" si="5"/>
        <v>33135.770000000004</v>
      </c>
      <c r="AB16" s="257">
        <v>5957.74</v>
      </c>
      <c r="AC16" s="257">
        <v>11874.73</v>
      </c>
      <c r="AD16" s="257">
        <v>10882.55</v>
      </c>
      <c r="AE16" s="244">
        <v>11109.99</v>
      </c>
      <c r="AF16" s="190">
        <f t="shared" si="0"/>
        <v>39825.01</v>
      </c>
      <c r="AG16" s="365">
        <f>'[19]Remittance Activities'!$J$31</f>
        <v>5502.5400000000009</v>
      </c>
      <c r="AH16" s="365">
        <v>6203.4</v>
      </c>
      <c r="AI16" s="244">
        <v>8121.32</v>
      </c>
      <c r="AJ16" s="244">
        <v>3841.96</v>
      </c>
      <c r="AK16" s="190">
        <f t="shared" si="1"/>
        <v>23669.22</v>
      </c>
      <c r="AL16" s="365">
        <v>5875.93</v>
      </c>
      <c r="AM16" s="365">
        <v>4127.59</v>
      </c>
      <c r="AN16" s="365">
        <v>3951.16</v>
      </c>
      <c r="AO16" s="244">
        <v>5339.3600000000006</v>
      </c>
      <c r="AP16" s="190">
        <v>19294.04</v>
      </c>
      <c r="AQ16" s="365">
        <v>4073.0599999999995</v>
      </c>
      <c r="AR16" s="365">
        <v>2850.04</v>
      </c>
      <c r="AS16" s="365">
        <v>4835.7199999999993</v>
      </c>
      <c r="AT16" s="365">
        <v>6307.8899999999994</v>
      </c>
      <c r="AU16" s="190">
        <v>18066.71</v>
      </c>
      <c r="AV16" s="365">
        <v>4358.7532779219582</v>
      </c>
      <c r="AW16" s="365">
        <v>7028.65</v>
      </c>
      <c r="AX16" s="365">
        <v>8011.1671428571435</v>
      </c>
    </row>
    <row r="17" spans="2:50" ht="14.1" customHeight="1" x14ac:dyDescent="0.15">
      <c r="B17" s="174" t="s">
        <v>21</v>
      </c>
      <c r="C17" s="188">
        <v>11719</v>
      </c>
      <c r="D17" s="184">
        <v>14391</v>
      </c>
      <c r="E17" s="172">
        <v>16574.13</v>
      </c>
      <c r="F17" s="300">
        <v>7918</v>
      </c>
      <c r="G17" s="133">
        <v>20873.3</v>
      </c>
      <c r="H17" s="186">
        <v>8908</v>
      </c>
      <c r="I17" s="186">
        <v>3253.61</v>
      </c>
      <c r="J17" s="186">
        <v>5076.71</v>
      </c>
      <c r="K17" s="186">
        <v>12693.18</v>
      </c>
      <c r="L17" s="190">
        <f t="shared" si="2"/>
        <v>29931.5</v>
      </c>
      <c r="M17" s="186">
        <v>3936.2999999999997</v>
      </c>
      <c r="N17" s="257">
        <v>4425.03</v>
      </c>
      <c r="O17" s="257">
        <v>3624</v>
      </c>
      <c r="P17" s="257">
        <v>2805.41</v>
      </c>
      <c r="Q17" s="271">
        <f t="shared" si="3"/>
        <v>14790.74</v>
      </c>
      <c r="R17" s="257">
        <v>3158.3300000000004</v>
      </c>
      <c r="S17" s="244">
        <v>11281.45</v>
      </c>
      <c r="T17" s="244">
        <v>3425.21</v>
      </c>
      <c r="U17" s="244">
        <v>2742.6538095238093</v>
      </c>
      <c r="V17" s="190">
        <f t="shared" si="4"/>
        <v>20607.643809523812</v>
      </c>
      <c r="W17" s="244">
        <v>3197.6400000000003</v>
      </c>
      <c r="X17" s="244">
        <v>592.22</v>
      </c>
      <c r="Y17" s="244">
        <v>1149.3800000000001</v>
      </c>
      <c r="Z17" s="257">
        <v>2174.8999999999996</v>
      </c>
      <c r="AA17" s="271">
        <f t="shared" si="5"/>
        <v>7114.14</v>
      </c>
      <c r="AB17" s="257">
        <v>2004.67</v>
      </c>
      <c r="AC17" s="257">
        <v>1490.96</v>
      </c>
      <c r="AD17" s="257">
        <v>791.91</v>
      </c>
      <c r="AE17" s="244">
        <v>3098.59</v>
      </c>
      <c r="AF17" s="190">
        <f t="shared" si="0"/>
        <v>7386.13</v>
      </c>
      <c r="AG17" s="365">
        <f>'[19]Remittance Activities'!$K$31</f>
        <v>1864.6</v>
      </c>
      <c r="AH17" s="365">
        <v>6284.9700000000012</v>
      </c>
      <c r="AI17" s="244">
        <v>2539.733902439024</v>
      </c>
      <c r="AJ17" s="244">
        <v>3679.6529268292643</v>
      </c>
      <c r="AK17" s="190">
        <f t="shared" si="1"/>
        <v>14368.956829268289</v>
      </c>
      <c r="AL17" s="365">
        <v>4936.1687804878002</v>
      </c>
      <c r="AM17" s="365">
        <v>4956.4100000000008</v>
      </c>
      <c r="AN17" s="365">
        <v>5807.64</v>
      </c>
      <c r="AO17" s="244">
        <v>6193.4400000000005</v>
      </c>
      <c r="AP17" s="190">
        <v>21893.6587804878</v>
      </c>
      <c r="AQ17" s="365">
        <v>10262.746190476191</v>
      </c>
      <c r="AR17" s="365">
        <v>6610.577619047619</v>
      </c>
      <c r="AS17" s="365">
        <v>11834.137619047619</v>
      </c>
      <c r="AT17" s="365">
        <v>6570.7276190476196</v>
      </c>
      <c r="AU17" s="190">
        <v>35278.189047619053</v>
      </c>
      <c r="AV17" s="365">
        <v>7083.4957178814602</v>
      </c>
      <c r="AW17" s="365">
        <v>15287.534761904761</v>
      </c>
      <c r="AX17" s="365">
        <v>4436.1861904761909</v>
      </c>
    </row>
    <row r="18" spans="2:50" ht="14.1" customHeight="1" x14ac:dyDescent="0.15">
      <c r="B18" s="174" t="s">
        <v>22</v>
      </c>
      <c r="C18" s="188">
        <v>38308</v>
      </c>
      <c r="D18" s="184">
        <v>69897</v>
      </c>
      <c r="E18" s="172">
        <v>79862.399999999994</v>
      </c>
      <c r="F18" s="300">
        <v>83189</v>
      </c>
      <c r="G18" s="133">
        <v>48797.29</v>
      </c>
      <c r="H18" s="186">
        <v>13416</v>
      </c>
      <c r="I18" s="186">
        <v>20915.27</v>
      </c>
      <c r="J18" s="186">
        <v>14862.3</v>
      </c>
      <c r="K18" s="186">
        <v>25256.51</v>
      </c>
      <c r="L18" s="190">
        <f t="shared" si="2"/>
        <v>74450.080000000002</v>
      </c>
      <c r="M18" s="186">
        <v>20260.829999999998</v>
      </c>
      <c r="N18" s="257">
        <v>17741.3</v>
      </c>
      <c r="O18" s="257">
        <v>17354</v>
      </c>
      <c r="P18" s="257">
        <v>20932.38</v>
      </c>
      <c r="Q18" s="271">
        <f t="shared" si="3"/>
        <v>76288.509999999995</v>
      </c>
      <c r="R18" s="257">
        <v>11279.470000000001</v>
      </c>
      <c r="S18" s="244">
        <v>27056.149999999998</v>
      </c>
      <c r="T18" s="244">
        <v>30304.079999999998</v>
      </c>
      <c r="U18" s="244">
        <v>13689.178571428572</v>
      </c>
      <c r="V18" s="190">
        <f t="shared" si="4"/>
        <v>82328.878571428562</v>
      </c>
      <c r="W18" s="244">
        <v>20238.939999999999</v>
      </c>
      <c r="X18" s="244">
        <v>3912.56</v>
      </c>
      <c r="Y18" s="244">
        <v>8744.92</v>
      </c>
      <c r="Z18" s="257">
        <v>6705.96</v>
      </c>
      <c r="AA18" s="271">
        <f t="shared" si="5"/>
        <v>39602.379999999997</v>
      </c>
      <c r="AB18" s="257">
        <v>5915.3899999999994</v>
      </c>
      <c r="AC18" s="257">
        <v>15199.600000000002</v>
      </c>
      <c r="AD18" s="257">
        <v>18043.45</v>
      </c>
      <c r="AE18" s="244">
        <v>13549.470000000001</v>
      </c>
      <c r="AF18" s="190">
        <f t="shared" si="0"/>
        <v>52707.91</v>
      </c>
      <c r="AG18" s="365">
        <f>'[19]Remittance Activities'!$L$31</f>
        <v>13301.54</v>
      </c>
      <c r="AH18" s="365">
        <v>19127.939999999999</v>
      </c>
      <c r="AI18" s="244">
        <v>17557.406829268293</v>
      </c>
      <c r="AJ18" s="244">
        <v>12913.460243902435</v>
      </c>
      <c r="AK18" s="190">
        <f t="shared" si="1"/>
        <v>62900.34707317072</v>
      </c>
      <c r="AL18" s="365">
        <v>12371.009999999998</v>
      </c>
      <c r="AM18" s="365">
        <v>13317.210975609756</v>
      </c>
      <c r="AN18" s="365">
        <v>10329.27</v>
      </c>
      <c r="AO18" s="244">
        <v>14648.140000000001</v>
      </c>
      <c r="AP18" s="190">
        <v>50665.630975609754</v>
      </c>
      <c r="AQ18" s="365">
        <v>26682.763333333336</v>
      </c>
      <c r="AR18" s="365">
        <v>11161.276666666668</v>
      </c>
      <c r="AS18" s="365">
        <v>12644.181428571428</v>
      </c>
      <c r="AT18" s="365">
        <v>14776.317142857144</v>
      </c>
      <c r="AU18" s="190">
        <v>65264.53857142858</v>
      </c>
      <c r="AV18" s="365">
        <v>17112.685844209569</v>
      </c>
      <c r="AW18" s="365">
        <v>12410.5</v>
      </c>
      <c r="AX18" s="365">
        <v>11416.153333333334</v>
      </c>
    </row>
    <row r="19" spans="2:50" ht="14.1" customHeight="1" x14ac:dyDescent="0.15">
      <c r="B19" s="174" t="s">
        <v>23</v>
      </c>
      <c r="C19" s="191">
        <v>0</v>
      </c>
      <c r="D19" s="184">
        <v>0</v>
      </c>
      <c r="E19" s="172">
        <v>0</v>
      </c>
      <c r="F19" s="300">
        <v>0</v>
      </c>
      <c r="G19" s="133">
        <v>0</v>
      </c>
      <c r="H19" s="186">
        <v>0</v>
      </c>
      <c r="I19" s="192">
        <v>0</v>
      </c>
      <c r="J19" s="192">
        <v>0</v>
      </c>
      <c r="K19" s="192">
        <v>0</v>
      </c>
      <c r="L19" s="190">
        <f t="shared" si="2"/>
        <v>0</v>
      </c>
      <c r="M19" s="186">
        <v>0</v>
      </c>
      <c r="N19" s="257">
        <v>0</v>
      </c>
      <c r="O19" s="257">
        <v>0</v>
      </c>
      <c r="P19" s="257">
        <v>0</v>
      </c>
      <c r="Q19" s="271">
        <f t="shared" si="3"/>
        <v>0</v>
      </c>
      <c r="R19" s="257">
        <v>0</v>
      </c>
      <c r="S19" s="244">
        <v>0</v>
      </c>
      <c r="T19" s="244">
        <v>0</v>
      </c>
      <c r="U19" s="244">
        <v>0</v>
      </c>
      <c r="V19" s="190">
        <f t="shared" si="4"/>
        <v>0</v>
      </c>
      <c r="W19" s="244">
        <v>0</v>
      </c>
      <c r="X19" s="244">
        <v>0</v>
      </c>
      <c r="Y19" s="244">
        <v>0</v>
      </c>
      <c r="Z19" s="257">
        <v>0</v>
      </c>
      <c r="AA19" s="271">
        <f t="shared" si="5"/>
        <v>0</v>
      </c>
      <c r="AB19" s="257">
        <v>0</v>
      </c>
      <c r="AC19" s="257">
        <v>0</v>
      </c>
      <c r="AD19" s="257">
        <v>0</v>
      </c>
      <c r="AE19" s="244">
        <v>0</v>
      </c>
      <c r="AF19" s="190">
        <f t="shared" si="0"/>
        <v>0</v>
      </c>
      <c r="AG19" s="365">
        <f>'[19]Remittance Activities'!$E$37</f>
        <v>1687.08</v>
      </c>
      <c r="AH19" s="365">
        <v>0</v>
      </c>
      <c r="AI19" s="244">
        <v>0</v>
      </c>
      <c r="AJ19" s="244">
        <v>0</v>
      </c>
      <c r="AK19" s="190">
        <f t="shared" si="1"/>
        <v>1687.08</v>
      </c>
      <c r="AL19" s="365">
        <v>0</v>
      </c>
      <c r="AM19" s="365">
        <v>0</v>
      </c>
      <c r="AN19" s="365">
        <v>0</v>
      </c>
      <c r="AO19" s="244">
        <v>0</v>
      </c>
      <c r="AP19" s="190">
        <v>0</v>
      </c>
      <c r="AQ19" s="365">
        <v>0</v>
      </c>
      <c r="AR19" s="365">
        <v>0</v>
      </c>
      <c r="AS19" s="365">
        <v>0</v>
      </c>
      <c r="AT19" s="365">
        <v>0</v>
      </c>
      <c r="AU19" s="190">
        <v>0</v>
      </c>
      <c r="AV19" s="365">
        <v>0</v>
      </c>
      <c r="AW19" s="365">
        <v>0</v>
      </c>
      <c r="AX19" s="365">
        <v>0</v>
      </c>
    </row>
    <row r="20" spans="2:50" ht="14.1" customHeight="1" x14ac:dyDescent="0.15">
      <c r="B20" s="174" t="s">
        <v>24</v>
      </c>
      <c r="C20" s="188">
        <v>463743</v>
      </c>
      <c r="D20" s="184">
        <v>667883</v>
      </c>
      <c r="E20" s="172">
        <v>547945.42999999993</v>
      </c>
      <c r="F20" s="300">
        <v>448071</v>
      </c>
      <c r="G20" s="133">
        <v>506693.41999999993</v>
      </c>
      <c r="H20" s="186">
        <v>105298</v>
      </c>
      <c r="I20" s="192">
        <v>110998.57</v>
      </c>
      <c r="J20" s="192">
        <v>148668.78</v>
      </c>
      <c r="K20" s="192">
        <v>157810.25</v>
      </c>
      <c r="L20" s="190">
        <f t="shared" si="2"/>
        <v>522775.6</v>
      </c>
      <c r="M20" s="186">
        <v>98614.599999999991</v>
      </c>
      <c r="N20" s="257">
        <v>120751.28</v>
      </c>
      <c r="O20" s="257">
        <v>136301</v>
      </c>
      <c r="P20" s="257">
        <v>152147.88</v>
      </c>
      <c r="Q20" s="271">
        <f t="shared" si="3"/>
        <v>507814.76</v>
      </c>
      <c r="R20" s="257">
        <v>108992.42000000001</v>
      </c>
      <c r="S20" s="244">
        <v>118533.94</v>
      </c>
      <c r="T20" s="244">
        <v>115487.81999999999</v>
      </c>
      <c r="U20" s="244">
        <v>106942.62809523809</v>
      </c>
      <c r="V20" s="190">
        <f t="shared" si="4"/>
        <v>449956.80809523806</v>
      </c>
      <c r="W20" s="244">
        <v>86290.459999999992</v>
      </c>
      <c r="X20" s="244">
        <v>81595.460000000006</v>
      </c>
      <c r="Y20" s="244">
        <v>99091.58</v>
      </c>
      <c r="Z20" s="257">
        <v>208283.26</v>
      </c>
      <c r="AA20" s="271">
        <f t="shared" si="5"/>
        <v>475260.76</v>
      </c>
      <c r="AB20" s="257">
        <v>151172.56</v>
      </c>
      <c r="AC20" s="257">
        <v>124943.95999999999</v>
      </c>
      <c r="AD20" s="257">
        <v>243637.99999999997</v>
      </c>
      <c r="AE20" s="244">
        <v>177326.34</v>
      </c>
      <c r="AF20" s="190">
        <f t="shared" si="0"/>
        <v>697080.86</v>
      </c>
      <c r="AG20" s="365">
        <f>'[19]Remittance Activities'!$F$37</f>
        <v>183405.6</v>
      </c>
      <c r="AH20" s="365">
        <v>170971.22999999998</v>
      </c>
      <c r="AI20" s="244">
        <v>158000.49634146344</v>
      </c>
      <c r="AJ20" s="244">
        <v>145538.19170731708</v>
      </c>
      <c r="AK20" s="190">
        <f t="shared" si="1"/>
        <v>657915.5180487805</v>
      </c>
      <c r="AL20" s="365">
        <v>142231.12317073171</v>
      </c>
      <c r="AM20" s="365">
        <v>142540.94926829269</v>
      </c>
      <c r="AN20" s="365">
        <v>185860.66658536583</v>
      </c>
      <c r="AO20" s="244">
        <v>172372.96512195122</v>
      </c>
      <c r="AP20" s="190">
        <v>643005.70414634142</v>
      </c>
      <c r="AQ20" s="365">
        <v>144526.3196515679</v>
      </c>
      <c r="AR20" s="365">
        <v>147582.5998954704</v>
      </c>
      <c r="AS20" s="365">
        <v>131446.44436701509</v>
      </c>
      <c r="AT20" s="365">
        <v>134175.28999999998</v>
      </c>
      <c r="AU20" s="190">
        <v>557730.65391405334</v>
      </c>
      <c r="AV20" s="365">
        <v>129463.70101701637</v>
      </c>
      <c r="AW20" s="365">
        <v>146487.18095238096</v>
      </c>
      <c r="AX20" s="365">
        <v>162518.70428571431</v>
      </c>
    </row>
    <row r="21" spans="2:50" ht="14.1" customHeight="1" x14ac:dyDescent="0.15">
      <c r="B21" s="174" t="s">
        <v>25</v>
      </c>
      <c r="C21" s="188">
        <v>2415709</v>
      </c>
      <c r="D21" s="184">
        <v>3077253</v>
      </c>
      <c r="E21" s="172">
        <v>3021535.9000000004</v>
      </c>
      <c r="F21" s="300">
        <v>3252040</v>
      </c>
      <c r="G21" s="133">
        <v>3311120.05</v>
      </c>
      <c r="H21" s="186">
        <v>861903</v>
      </c>
      <c r="I21" s="186">
        <v>938460.03</v>
      </c>
      <c r="J21" s="186">
        <v>1029044.9</v>
      </c>
      <c r="K21" s="186">
        <v>1022723.01</v>
      </c>
      <c r="L21" s="190">
        <f t="shared" si="2"/>
        <v>3852130.9400000004</v>
      </c>
      <c r="M21" s="186">
        <v>901495.40999999992</v>
      </c>
      <c r="N21" s="257">
        <v>1018760.93</v>
      </c>
      <c r="O21" s="257">
        <v>1015652</v>
      </c>
      <c r="P21" s="257">
        <v>1002645.31</v>
      </c>
      <c r="Q21" s="271">
        <f t="shared" si="3"/>
        <v>3938553.65</v>
      </c>
      <c r="R21" s="257">
        <v>912357.91999999993</v>
      </c>
      <c r="S21" s="244">
        <v>973212.81</v>
      </c>
      <c r="T21" s="244">
        <v>966859.66</v>
      </c>
      <c r="U21" s="244">
        <v>927513.16333333345</v>
      </c>
      <c r="V21" s="190">
        <f t="shared" si="4"/>
        <v>3779943.5533333337</v>
      </c>
      <c r="W21" s="244">
        <v>787139.47</v>
      </c>
      <c r="X21" s="244">
        <v>710077.82000000007</v>
      </c>
      <c r="Y21" s="244">
        <v>896532.98</v>
      </c>
      <c r="Z21" s="257">
        <v>1001397.03</v>
      </c>
      <c r="AA21" s="271">
        <f t="shared" si="5"/>
        <v>3395147.3</v>
      </c>
      <c r="AB21" s="257">
        <v>1134948.8</v>
      </c>
      <c r="AC21" s="257">
        <v>1226358.1800000002</v>
      </c>
      <c r="AD21" s="257">
        <v>1271690.8999999999</v>
      </c>
      <c r="AE21" s="244">
        <v>1432107.9100000001</v>
      </c>
      <c r="AF21" s="190">
        <f t="shared" si="0"/>
        <v>5065105.790000001</v>
      </c>
      <c r="AG21" s="365">
        <f>'[19]Remittance Activities'!$G$37</f>
        <v>1054496.0900000001</v>
      </c>
      <c r="AH21" s="365">
        <v>1304980.3899999999</v>
      </c>
      <c r="AI21" s="244">
        <v>1488487.8256097559</v>
      </c>
      <c r="AJ21" s="244">
        <v>1459870.9339024387</v>
      </c>
      <c r="AK21" s="190">
        <f t="shared" si="1"/>
        <v>5307835.2395121949</v>
      </c>
      <c r="AL21" s="365">
        <v>1307278.7039024387</v>
      </c>
      <c r="AM21" s="365">
        <v>1349697.2492682929</v>
      </c>
      <c r="AN21" s="365">
        <v>1430796.5234146346</v>
      </c>
      <c r="AO21" s="244">
        <v>1321387.2173170731</v>
      </c>
      <c r="AP21" s="190">
        <v>5409159.6939024394</v>
      </c>
      <c r="AQ21" s="365">
        <v>1269721.3924041812</v>
      </c>
      <c r="AR21" s="365">
        <v>1313749.7375377468</v>
      </c>
      <c r="AS21" s="365">
        <v>1357235.9887688735</v>
      </c>
      <c r="AT21" s="365">
        <v>1297855.408095238</v>
      </c>
      <c r="AU21" s="190">
        <v>5238562.5268060397</v>
      </c>
      <c r="AV21" s="365">
        <v>1008095.054851254</v>
      </c>
      <c r="AW21" s="365">
        <v>1249714.0714285714</v>
      </c>
      <c r="AX21" s="365">
        <v>1267764.9323809524</v>
      </c>
    </row>
    <row r="22" spans="2:50" ht="14.1" customHeight="1" x14ac:dyDescent="0.15">
      <c r="B22" s="173" t="s">
        <v>26</v>
      </c>
      <c r="C22" s="193" t="s">
        <v>27</v>
      </c>
      <c r="D22" s="184">
        <v>687246</v>
      </c>
      <c r="E22" s="172">
        <v>689183.28</v>
      </c>
      <c r="F22" s="300">
        <v>517747</v>
      </c>
      <c r="G22" s="133">
        <v>459812.17</v>
      </c>
      <c r="H22" s="186">
        <v>122252</v>
      </c>
      <c r="I22" s="186">
        <v>152390.51</v>
      </c>
      <c r="J22" s="186">
        <v>124816.5</v>
      </c>
      <c r="K22" s="186">
        <v>114608.85</v>
      </c>
      <c r="L22" s="190">
        <f t="shared" si="2"/>
        <v>514067.86</v>
      </c>
      <c r="M22" s="186">
        <v>99524.160000000003</v>
      </c>
      <c r="N22" s="257">
        <v>113091.54</v>
      </c>
      <c r="O22" s="257">
        <v>150817</v>
      </c>
      <c r="P22" s="257">
        <v>124095.75</v>
      </c>
      <c r="Q22" s="271">
        <f t="shared" si="3"/>
        <v>487528.45</v>
      </c>
      <c r="R22" s="257">
        <v>118840.62</v>
      </c>
      <c r="S22" s="244">
        <v>137877.18000000002</v>
      </c>
      <c r="T22" s="244">
        <v>136705.95000000001</v>
      </c>
      <c r="U22" s="244">
        <v>113743.75809523811</v>
      </c>
      <c r="V22" s="190">
        <f t="shared" si="4"/>
        <v>507167.50809523812</v>
      </c>
      <c r="W22" s="244">
        <v>108641.37999999999</v>
      </c>
      <c r="X22" s="244">
        <v>78968.31</v>
      </c>
      <c r="Y22" s="244">
        <v>95154.549999999988</v>
      </c>
      <c r="Z22" s="257">
        <v>119887.47</v>
      </c>
      <c r="AA22" s="271">
        <f t="shared" si="5"/>
        <v>402651.70999999996</v>
      </c>
      <c r="AB22" s="257">
        <v>162161.17000000001</v>
      </c>
      <c r="AC22" s="257">
        <v>124120.28</v>
      </c>
      <c r="AD22" s="257">
        <v>155838.28</v>
      </c>
      <c r="AE22" s="244">
        <v>154687.94</v>
      </c>
      <c r="AF22" s="190">
        <f t="shared" si="0"/>
        <v>596807.66999999993</v>
      </c>
      <c r="AG22" s="365">
        <f>'[19]Remittance Activities'!$H$37</f>
        <v>162591.47999999998</v>
      </c>
      <c r="AH22" s="365">
        <v>139630.44999999998</v>
      </c>
      <c r="AI22" s="244">
        <v>126451.40853658538</v>
      </c>
      <c r="AJ22" s="244">
        <v>145289.35390243903</v>
      </c>
      <c r="AK22" s="190">
        <f t="shared" si="1"/>
        <v>573962.69243902434</v>
      </c>
      <c r="AL22" s="365">
        <v>130784.91853658538</v>
      </c>
      <c r="AM22" s="365">
        <v>145033.77707317073</v>
      </c>
      <c r="AN22" s="365">
        <v>160396.64609756097</v>
      </c>
      <c r="AO22" s="244">
        <v>148853.9287804878</v>
      </c>
      <c r="AP22" s="190">
        <v>585069.2704878049</v>
      </c>
      <c r="AQ22" s="365">
        <v>142590.04361207897</v>
      </c>
      <c r="AR22" s="365">
        <v>147640.86765389083</v>
      </c>
      <c r="AS22" s="365">
        <v>164160.35929152148</v>
      </c>
      <c r="AT22" s="365">
        <v>131975.66333333333</v>
      </c>
      <c r="AU22" s="190">
        <v>586366.93389082467</v>
      </c>
      <c r="AV22" s="365">
        <v>90175.794322799135</v>
      </c>
      <c r="AW22" s="365">
        <v>131142.04047619048</v>
      </c>
      <c r="AX22" s="365">
        <v>121688.42571428571</v>
      </c>
    </row>
    <row r="23" spans="2:50" ht="14.1" customHeight="1" x14ac:dyDescent="0.15">
      <c r="B23" s="173" t="s">
        <v>28</v>
      </c>
      <c r="C23" s="193" t="s">
        <v>27</v>
      </c>
      <c r="D23" s="184">
        <v>19887</v>
      </c>
      <c r="E23" s="172">
        <v>26075.329999999998</v>
      </c>
      <c r="F23" s="300">
        <v>17578</v>
      </c>
      <c r="G23" s="133">
        <v>9562.68</v>
      </c>
      <c r="H23" s="186">
        <v>446</v>
      </c>
      <c r="I23" s="186">
        <v>6608.6</v>
      </c>
      <c r="J23" s="186">
        <v>2627.77</v>
      </c>
      <c r="K23" s="186">
        <v>7582.92</v>
      </c>
      <c r="L23" s="190">
        <f t="shared" si="2"/>
        <v>17265.29</v>
      </c>
      <c r="M23" s="186">
        <v>5029.08</v>
      </c>
      <c r="N23" s="257">
        <v>1842.65</v>
      </c>
      <c r="O23" s="257">
        <v>5668</v>
      </c>
      <c r="P23" s="257">
        <v>3163.31</v>
      </c>
      <c r="Q23" s="271">
        <f t="shared" si="3"/>
        <v>15703.039999999999</v>
      </c>
      <c r="R23" s="257">
        <v>2663.27</v>
      </c>
      <c r="S23" s="244">
        <v>3518.93</v>
      </c>
      <c r="T23" s="244">
        <v>3030</v>
      </c>
      <c r="U23" s="244">
        <v>4715.76</v>
      </c>
      <c r="V23" s="190">
        <f t="shared" si="4"/>
        <v>13927.960000000001</v>
      </c>
      <c r="W23" s="244">
        <v>0</v>
      </c>
      <c r="X23" s="244">
        <v>4119.1099999999997</v>
      </c>
      <c r="Y23" s="244">
        <v>585.24</v>
      </c>
      <c r="Z23" s="257">
        <v>100</v>
      </c>
      <c r="AA23" s="271">
        <f t="shared" si="5"/>
        <v>4804.3499999999995</v>
      </c>
      <c r="AB23" s="257">
        <v>7592.4900000000007</v>
      </c>
      <c r="AC23" s="257">
        <v>3261.49</v>
      </c>
      <c r="AD23" s="257">
        <v>1523.73</v>
      </c>
      <c r="AE23" s="244">
        <v>498.96</v>
      </c>
      <c r="AF23" s="190">
        <f t="shared" si="0"/>
        <v>12876.669999999998</v>
      </c>
      <c r="AG23" s="365">
        <f>'[19]Remittance Activities'!$I$37</f>
        <v>3574.44</v>
      </c>
      <c r="AH23" s="365">
        <v>1927.5300000000002</v>
      </c>
      <c r="AI23" s="244">
        <v>4994.0200000000004</v>
      </c>
      <c r="AJ23" s="244">
        <v>1918.56</v>
      </c>
      <c r="AK23" s="190">
        <f t="shared" si="1"/>
        <v>12414.550000000001</v>
      </c>
      <c r="AL23" s="365">
        <v>2663</v>
      </c>
      <c r="AM23" s="365">
        <v>905</v>
      </c>
      <c r="AN23" s="365">
        <v>4367.8500000000004</v>
      </c>
      <c r="AO23" s="244">
        <v>3195.21</v>
      </c>
      <c r="AP23" s="190">
        <v>11131.060000000001</v>
      </c>
      <c r="AQ23" s="365">
        <v>5249.29</v>
      </c>
      <c r="AR23" s="365">
        <v>1397.48</v>
      </c>
      <c r="AS23" s="365">
        <v>128.69999999999999</v>
      </c>
      <c r="AT23" s="365">
        <v>1508.4980952380952</v>
      </c>
      <c r="AU23" s="190">
        <v>8283.968095238095</v>
      </c>
      <c r="AV23" s="365">
        <v>5019.3544202937583</v>
      </c>
      <c r="AW23" s="365">
        <v>3067.26</v>
      </c>
      <c r="AX23" s="365">
        <v>3097.58</v>
      </c>
    </row>
    <row r="24" spans="2:50" ht="14.1" customHeight="1" x14ac:dyDescent="0.15">
      <c r="B24" s="173" t="s">
        <v>29</v>
      </c>
      <c r="C24" s="193" t="s">
        <v>27</v>
      </c>
      <c r="D24" s="184">
        <v>52558</v>
      </c>
      <c r="E24" s="172">
        <v>27565.370000000003</v>
      </c>
      <c r="F24" s="300">
        <v>18038</v>
      </c>
      <c r="G24" s="133">
        <v>17155.54</v>
      </c>
      <c r="H24" s="186">
        <v>7000</v>
      </c>
      <c r="I24" s="186">
        <v>3384.29</v>
      </c>
      <c r="J24" s="186">
        <v>11870.38</v>
      </c>
      <c r="K24" s="186">
        <v>15761.25</v>
      </c>
      <c r="L24" s="190">
        <f t="shared" si="2"/>
        <v>38015.919999999998</v>
      </c>
      <c r="M24" s="186">
        <v>3348.97</v>
      </c>
      <c r="N24" s="257">
        <v>2867.72</v>
      </c>
      <c r="O24" s="257">
        <v>2141</v>
      </c>
      <c r="P24" s="257">
        <v>4795.6499999999996</v>
      </c>
      <c r="Q24" s="271">
        <f t="shared" si="3"/>
        <v>13153.339999999998</v>
      </c>
      <c r="R24" s="257">
        <v>6826.3700000000008</v>
      </c>
      <c r="S24" s="244">
        <v>7265.73</v>
      </c>
      <c r="T24" s="244">
        <v>6264.64</v>
      </c>
      <c r="U24" s="244">
        <v>5265.3099999999995</v>
      </c>
      <c r="V24" s="190">
        <f t="shared" si="4"/>
        <v>25622.050000000003</v>
      </c>
      <c r="W24" s="244">
        <v>8212.2999999999993</v>
      </c>
      <c r="X24" s="244">
        <v>0</v>
      </c>
      <c r="Y24" s="244">
        <v>3384.57</v>
      </c>
      <c r="Z24" s="257">
        <v>1063.82</v>
      </c>
      <c r="AA24" s="271">
        <f t="shared" si="5"/>
        <v>12660.689999999999</v>
      </c>
      <c r="AB24" s="257">
        <v>13155.77</v>
      </c>
      <c r="AC24" s="257">
        <v>4878.59</v>
      </c>
      <c r="AD24" s="257">
        <v>3855.2200000000003</v>
      </c>
      <c r="AE24" s="244">
        <v>7144.1900000000005</v>
      </c>
      <c r="AF24" s="190">
        <f t="shared" si="0"/>
        <v>29033.770000000004</v>
      </c>
      <c r="AG24" s="365">
        <f>'[19]Remittance Activities'!$J$37</f>
        <v>10638.130000000001</v>
      </c>
      <c r="AH24" s="365">
        <v>1960.56</v>
      </c>
      <c r="AI24" s="244">
        <v>15420.02</v>
      </c>
      <c r="AJ24" s="244">
        <v>13370.612195121948</v>
      </c>
      <c r="AK24" s="190">
        <f t="shared" si="1"/>
        <v>41389.322195121946</v>
      </c>
      <c r="AL24" s="365">
        <v>4432.6419512195098</v>
      </c>
      <c r="AM24" s="365">
        <v>1857.94</v>
      </c>
      <c r="AN24" s="365">
        <v>10026.780000000001</v>
      </c>
      <c r="AO24" s="244">
        <v>4559.84</v>
      </c>
      <c r="AP24" s="190">
        <v>20877.201951219511</v>
      </c>
      <c r="AQ24" s="365">
        <v>2374.2976190476193</v>
      </c>
      <c r="AR24" s="365">
        <v>2998.75</v>
      </c>
      <c r="AS24" s="365">
        <v>4943.0499999999993</v>
      </c>
      <c r="AT24" s="365">
        <v>7976.3399999999992</v>
      </c>
      <c r="AU24" s="190">
        <v>18292.437619047618</v>
      </c>
      <c r="AV24" s="365">
        <v>10174.926926181726</v>
      </c>
      <c r="AW24" s="365">
        <v>4604.18</v>
      </c>
      <c r="AX24" s="365">
        <v>11365.848571428571</v>
      </c>
    </row>
    <row r="25" spans="2:50" ht="14.1" customHeight="1" x14ac:dyDescent="0.15">
      <c r="B25" s="174" t="s">
        <v>30</v>
      </c>
      <c r="C25" s="193" t="s">
        <v>27</v>
      </c>
      <c r="D25" s="189">
        <v>12376</v>
      </c>
      <c r="E25" s="175">
        <v>17126.41</v>
      </c>
      <c r="F25" s="301">
        <v>9892</v>
      </c>
      <c r="G25" s="137">
        <v>13079.929999999998</v>
      </c>
      <c r="H25" s="186">
        <v>5587</v>
      </c>
      <c r="I25" s="186">
        <v>4816.05</v>
      </c>
      <c r="J25" s="186">
        <v>3751.05</v>
      </c>
      <c r="K25" s="186">
        <v>6391.08</v>
      </c>
      <c r="L25" s="190">
        <f t="shared" si="2"/>
        <v>20545.18</v>
      </c>
      <c r="M25" s="186">
        <v>10764.11</v>
      </c>
      <c r="N25" s="257">
        <v>6789.64</v>
      </c>
      <c r="O25" s="257">
        <v>9798</v>
      </c>
      <c r="P25" s="257">
        <v>5929.95</v>
      </c>
      <c r="Q25" s="271">
        <f t="shared" si="3"/>
        <v>33281.699999999997</v>
      </c>
      <c r="R25" s="257">
        <v>9668.4699999999993</v>
      </c>
      <c r="S25" s="244">
        <v>11676.470000000001</v>
      </c>
      <c r="T25" s="244">
        <v>15046.33</v>
      </c>
      <c r="U25" s="244">
        <v>4463.3261904761912</v>
      </c>
      <c r="V25" s="190">
        <f t="shared" si="4"/>
        <v>40854.596190476193</v>
      </c>
      <c r="W25" s="244">
        <v>9068.59</v>
      </c>
      <c r="X25" s="244">
        <v>4783.5499999999993</v>
      </c>
      <c r="Y25" s="244">
        <v>4595.1299999999992</v>
      </c>
      <c r="Z25" s="257">
        <v>2714.4</v>
      </c>
      <c r="AA25" s="271">
        <f t="shared" si="5"/>
        <v>21161.67</v>
      </c>
      <c r="AB25" s="257">
        <v>578.5</v>
      </c>
      <c r="AC25" s="257">
        <v>242.35999999999999</v>
      </c>
      <c r="AD25" s="257">
        <v>1495.62</v>
      </c>
      <c r="AE25" s="244">
        <v>2009.55</v>
      </c>
      <c r="AF25" s="190">
        <f t="shared" si="0"/>
        <v>4326.03</v>
      </c>
      <c r="AG25" s="365">
        <f>'[19]Remittance Activities'!$K$37</f>
        <v>8131.8200000000006</v>
      </c>
      <c r="AH25" s="365">
        <v>1249.5999999999999</v>
      </c>
      <c r="AI25" s="244">
        <v>291</v>
      </c>
      <c r="AJ25" s="244">
        <v>1839.279268292682</v>
      </c>
      <c r="AK25" s="190">
        <f t="shared" si="1"/>
        <v>11511.699268292683</v>
      </c>
      <c r="AL25" s="365">
        <v>2629.7390243902441</v>
      </c>
      <c r="AM25" s="365">
        <v>2109.078780487805</v>
      </c>
      <c r="AN25" s="365">
        <v>4738</v>
      </c>
      <c r="AO25" s="244">
        <v>3516.7</v>
      </c>
      <c r="AP25" s="190">
        <v>12993.517804878051</v>
      </c>
      <c r="AQ25" s="365">
        <v>3169.86</v>
      </c>
      <c r="AR25" s="365">
        <v>1984.1</v>
      </c>
      <c r="AS25" s="365">
        <v>252.2</v>
      </c>
      <c r="AT25" s="365">
        <v>480.15</v>
      </c>
      <c r="AU25" s="190">
        <v>5886.3099999999995</v>
      </c>
      <c r="AV25" s="365">
        <v>562.21218148726155</v>
      </c>
      <c r="AW25" s="365">
        <v>2017.6</v>
      </c>
      <c r="AX25" s="365">
        <v>5695.3600000000006</v>
      </c>
    </row>
    <row r="26" spans="2:50" ht="14.1" customHeight="1" x14ac:dyDescent="0.15">
      <c r="B26" s="176" t="s">
        <v>31</v>
      </c>
      <c r="C26" s="193" t="s">
        <v>27</v>
      </c>
      <c r="D26" s="194" t="s">
        <v>27</v>
      </c>
      <c r="E26" s="194" t="s">
        <v>27</v>
      </c>
      <c r="F26" s="194" t="s">
        <v>27</v>
      </c>
      <c r="G26" s="195" t="s">
        <v>27</v>
      </c>
      <c r="H26" s="186">
        <v>895</v>
      </c>
      <c r="I26" s="186">
        <v>1139.28</v>
      </c>
      <c r="J26" s="186">
        <v>4294.9399999999996</v>
      </c>
      <c r="K26" s="186">
        <v>918.05</v>
      </c>
      <c r="L26" s="190">
        <f t="shared" si="2"/>
        <v>7247.2699999999995</v>
      </c>
      <c r="M26" s="186">
        <v>2019.9099999999999</v>
      </c>
      <c r="N26" s="257">
        <v>1571.27</v>
      </c>
      <c r="O26" s="257">
        <v>2903</v>
      </c>
      <c r="P26" s="257">
        <v>1276.3</v>
      </c>
      <c r="Q26" s="271">
        <f t="shared" si="3"/>
        <v>7770.4800000000005</v>
      </c>
      <c r="R26" s="257">
        <v>3539.51</v>
      </c>
      <c r="S26" s="244">
        <v>1783.5099999999998</v>
      </c>
      <c r="T26" s="244">
        <v>1649.99</v>
      </c>
      <c r="U26" s="244">
        <v>4280.45</v>
      </c>
      <c r="V26" s="190">
        <f t="shared" si="4"/>
        <v>11253.46</v>
      </c>
      <c r="W26" s="244">
        <v>4188.87</v>
      </c>
      <c r="X26" s="244">
        <v>659.22</v>
      </c>
      <c r="Y26" s="244">
        <v>1257.8599999999999</v>
      </c>
      <c r="Z26" s="257">
        <v>2034.9399999999998</v>
      </c>
      <c r="AA26" s="271">
        <f t="shared" si="5"/>
        <v>8140.8899999999994</v>
      </c>
      <c r="AB26" s="257">
        <v>918.07999999999993</v>
      </c>
      <c r="AC26" s="257">
        <v>2631.37</v>
      </c>
      <c r="AD26" s="257">
        <v>672.91</v>
      </c>
      <c r="AE26" s="244">
        <v>313.32</v>
      </c>
      <c r="AF26" s="190">
        <f t="shared" si="0"/>
        <v>4535.6799999999994</v>
      </c>
      <c r="AG26" s="365">
        <f>'[19]Remittance Activities'!$L$37</f>
        <v>1250.6399999999999</v>
      </c>
      <c r="AH26" s="365">
        <v>1075.27</v>
      </c>
      <c r="AI26" s="244">
        <v>870.03</v>
      </c>
      <c r="AJ26" s="244">
        <v>2435.6331707317072</v>
      </c>
      <c r="AK26" s="190">
        <f t="shared" si="1"/>
        <v>5631.5731707317063</v>
      </c>
      <c r="AL26" s="365">
        <v>2550.921219512195</v>
      </c>
      <c r="AM26" s="365">
        <v>1497.0700000000002</v>
      </c>
      <c r="AN26" s="365">
        <v>1538.08</v>
      </c>
      <c r="AO26" s="244">
        <v>725.01</v>
      </c>
      <c r="AP26" s="190">
        <v>6311.0812195121953</v>
      </c>
      <c r="AQ26" s="365">
        <v>3032.2999999999997</v>
      </c>
      <c r="AR26" s="365">
        <v>1714.44</v>
      </c>
      <c r="AS26" s="365">
        <v>1628.65</v>
      </c>
      <c r="AT26" s="365">
        <v>2244.73</v>
      </c>
      <c r="AU26" s="190">
        <v>8620.119999999999</v>
      </c>
      <c r="AV26" s="365">
        <v>1392.9388496534684</v>
      </c>
      <c r="AW26" s="365">
        <v>961.3</v>
      </c>
      <c r="AX26" s="365">
        <v>2485.69</v>
      </c>
    </row>
    <row r="27" spans="2:50" ht="14.1" customHeight="1" x14ac:dyDescent="0.15">
      <c r="B27" s="176" t="s">
        <v>32</v>
      </c>
      <c r="C27" s="193" t="s">
        <v>27</v>
      </c>
      <c r="D27" s="194" t="s">
        <v>27</v>
      </c>
      <c r="E27" s="194" t="s">
        <v>27</v>
      </c>
      <c r="F27" s="194" t="s">
        <v>27</v>
      </c>
      <c r="G27" s="195" t="s">
        <v>27</v>
      </c>
      <c r="H27" s="186">
        <v>611</v>
      </c>
      <c r="I27" s="186">
        <v>5505.72</v>
      </c>
      <c r="J27" s="186">
        <v>0</v>
      </c>
      <c r="K27" s="186">
        <v>317.45</v>
      </c>
      <c r="L27" s="190">
        <f t="shared" si="2"/>
        <v>6434.17</v>
      </c>
      <c r="M27" s="186">
        <v>197.8</v>
      </c>
      <c r="N27" s="257">
        <v>378.79</v>
      </c>
      <c r="O27" s="257">
        <v>757</v>
      </c>
      <c r="P27" s="257">
        <v>1186.8</v>
      </c>
      <c r="Q27" s="271">
        <f t="shared" si="3"/>
        <v>2520.3900000000003</v>
      </c>
      <c r="R27" s="257">
        <v>0</v>
      </c>
      <c r="S27" s="244">
        <v>692.3</v>
      </c>
      <c r="T27" s="244">
        <v>1341.08</v>
      </c>
      <c r="U27" s="244">
        <v>2541.7399999999998</v>
      </c>
      <c r="V27" s="190">
        <f t="shared" si="4"/>
        <v>4575.12</v>
      </c>
      <c r="W27" s="244">
        <v>100</v>
      </c>
      <c r="X27" s="244">
        <v>0</v>
      </c>
      <c r="Y27" s="244">
        <v>486</v>
      </c>
      <c r="Z27" s="257">
        <v>0</v>
      </c>
      <c r="AA27" s="271">
        <f t="shared" si="5"/>
        <v>586</v>
      </c>
      <c r="AB27" s="257">
        <v>0</v>
      </c>
      <c r="AC27" s="257">
        <v>476.19</v>
      </c>
      <c r="AD27" s="257">
        <v>0</v>
      </c>
      <c r="AE27" s="244">
        <v>0</v>
      </c>
      <c r="AF27" s="190">
        <f t="shared" si="0"/>
        <v>476.19</v>
      </c>
      <c r="AG27" s="365">
        <f>'[19]Remittance Activities'!$E$43</f>
        <v>0</v>
      </c>
      <c r="AH27" s="365">
        <v>1305.6399999999999</v>
      </c>
      <c r="AI27" s="244">
        <v>0</v>
      </c>
      <c r="AJ27" s="244">
        <v>0</v>
      </c>
      <c r="AK27" s="190">
        <f t="shared" si="1"/>
        <v>1305.6399999999999</v>
      </c>
      <c r="AL27" s="365">
        <v>0</v>
      </c>
      <c r="AM27" s="365">
        <v>0</v>
      </c>
      <c r="AN27" s="365">
        <v>0</v>
      </c>
      <c r="AO27" s="244">
        <v>1977.01</v>
      </c>
      <c r="AP27" s="190">
        <v>1977.01</v>
      </c>
      <c r="AQ27" s="365">
        <v>2521.9499999999998</v>
      </c>
      <c r="AR27" s="365">
        <v>0</v>
      </c>
      <c r="AS27" s="365">
        <v>0</v>
      </c>
      <c r="AT27" s="365">
        <v>0</v>
      </c>
      <c r="AU27" s="190">
        <v>2521.9499999999998</v>
      </c>
      <c r="AV27" s="365">
        <v>0</v>
      </c>
      <c r="AW27" s="365">
        <v>0</v>
      </c>
      <c r="AX27" s="365">
        <v>0</v>
      </c>
    </row>
    <row r="28" spans="2:50" ht="14.1" customHeight="1" x14ac:dyDescent="0.15">
      <c r="B28" s="176" t="s">
        <v>33</v>
      </c>
      <c r="C28" s="193" t="s">
        <v>27</v>
      </c>
      <c r="D28" s="194" t="s">
        <v>27</v>
      </c>
      <c r="E28" s="194" t="s">
        <v>27</v>
      </c>
      <c r="F28" s="194" t="s">
        <v>27</v>
      </c>
      <c r="G28" s="195" t="s">
        <v>27</v>
      </c>
      <c r="H28" s="186">
        <v>0</v>
      </c>
      <c r="I28" s="192">
        <v>0</v>
      </c>
      <c r="J28" s="192">
        <v>0</v>
      </c>
      <c r="K28" s="192">
        <v>0</v>
      </c>
      <c r="L28" s="190">
        <f t="shared" si="2"/>
        <v>0</v>
      </c>
      <c r="M28" s="186">
        <v>0</v>
      </c>
      <c r="N28" s="257">
        <v>0</v>
      </c>
      <c r="O28" s="257">
        <v>0</v>
      </c>
      <c r="P28" s="257">
        <v>0</v>
      </c>
      <c r="Q28" s="271">
        <f t="shared" si="3"/>
        <v>0</v>
      </c>
      <c r="R28" s="257">
        <v>0</v>
      </c>
      <c r="S28" s="244">
        <v>0</v>
      </c>
      <c r="T28" s="244">
        <v>0</v>
      </c>
      <c r="U28" s="244">
        <v>0</v>
      </c>
      <c r="V28" s="190">
        <f t="shared" si="4"/>
        <v>0</v>
      </c>
      <c r="W28" s="244">
        <v>0</v>
      </c>
      <c r="X28" s="244">
        <v>0</v>
      </c>
      <c r="Y28" s="244">
        <v>0</v>
      </c>
      <c r="Z28" s="257">
        <v>0</v>
      </c>
      <c r="AA28" s="271">
        <f t="shared" si="5"/>
        <v>0</v>
      </c>
      <c r="AB28" s="257">
        <v>0</v>
      </c>
      <c r="AC28" s="257">
        <v>0</v>
      </c>
      <c r="AD28" s="257">
        <v>0</v>
      </c>
      <c r="AE28" s="244">
        <v>0</v>
      </c>
      <c r="AF28" s="190">
        <f t="shared" si="0"/>
        <v>0</v>
      </c>
      <c r="AG28" s="365">
        <f>'[19]Remittance Activities'!$F$43</f>
        <v>0</v>
      </c>
      <c r="AH28" s="365">
        <v>0</v>
      </c>
      <c r="AI28" s="244">
        <v>0</v>
      </c>
      <c r="AJ28" s="244">
        <v>0</v>
      </c>
      <c r="AK28" s="190">
        <f t="shared" si="1"/>
        <v>0</v>
      </c>
      <c r="AL28" s="365">
        <v>0</v>
      </c>
      <c r="AM28" s="365">
        <v>0</v>
      </c>
      <c r="AN28" s="365">
        <v>0</v>
      </c>
      <c r="AO28" s="244">
        <v>0</v>
      </c>
      <c r="AP28" s="190">
        <v>0</v>
      </c>
      <c r="AQ28" s="365">
        <v>0</v>
      </c>
      <c r="AR28" s="365">
        <v>0</v>
      </c>
      <c r="AS28" s="365">
        <v>0</v>
      </c>
      <c r="AT28" s="365">
        <v>0</v>
      </c>
      <c r="AU28" s="190">
        <v>0</v>
      </c>
      <c r="AV28" s="365">
        <v>0</v>
      </c>
      <c r="AW28" s="365">
        <v>0</v>
      </c>
      <c r="AX28" s="365">
        <v>0</v>
      </c>
    </row>
    <row r="29" spans="2:50" ht="14.1" customHeight="1" x14ac:dyDescent="0.15">
      <c r="B29" s="176" t="s">
        <v>34</v>
      </c>
      <c r="C29" s="193" t="s">
        <v>27</v>
      </c>
      <c r="D29" s="194" t="s">
        <v>27</v>
      </c>
      <c r="E29" s="194" t="s">
        <v>27</v>
      </c>
      <c r="F29" s="194" t="s">
        <v>27</v>
      </c>
      <c r="G29" s="195" t="s">
        <v>27</v>
      </c>
      <c r="H29" s="186">
        <v>0</v>
      </c>
      <c r="I29" s="192">
        <v>3399.59</v>
      </c>
      <c r="J29" s="192">
        <v>101.21</v>
      </c>
      <c r="K29" s="192">
        <v>4022.19</v>
      </c>
      <c r="L29" s="190">
        <f t="shared" si="2"/>
        <v>7522.99</v>
      </c>
      <c r="M29" s="186">
        <v>3636.44</v>
      </c>
      <c r="N29" s="257">
        <v>150</v>
      </c>
      <c r="O29" s="257">
        <v>1115</v>
      </c>
      <c r="P29" s="257">
        <v>1165.19</v>
      </c>
      <c r="Q29" s="271">
        <f t="shared" si="3"/>
        <v>6066.630000000001</v>
      </c>
      <c r="R29" s="257">
        <v>533.76</v>
      </c>
      <c r="S29" s="244">
        <v>203.29</v>
      </c>
      <c r="T29" s="244">
        <v>8898.77</v>
      </c>
      <c r="U29" s="244">
        <v>274.89</v>
      </c>
      <c r="V29" s="190">
        <f t="shared" si="4"/>
        <v>9910.7099999999991</v>
      </c>
      <c r="W29" s="244">
        <v>239.7</v>
      </c>
      <c r="X29" s="244">
        <v>0</v>
      </c>
      <c r="Y29" s="244">
        <v>3285.59</v>
      </c>
      <c r="Z29" s="257">
        <v>3110.25</v>
      </c>
      <c r="AA29" s="271">
        <f t="shared" si="5"/>
        <v>6635.54</v>
      </c>
      <c r="AB29" s="257">
        <v>0</v>
      </c>
      <c r="AC29" s="257">
        <v>0</v>
      </c>
      <c r="AD29" s="257">
        <v>2566.7799999999997</v>
      </c>
      <c r="AE29" s="244">
        <v>4348.4799999999996</v>
      </c>
      <c r="AF29" s="190">
        <f t="shared" si="0"/>
        <v>6915.2599999999993</v>
      </c>
      <c r="AG29" s="365">
        <f>'[19]Remittance Activities'!$G$43</f>
        <v>684.63</v>
      </c>
      <c r="AH29" s="365">
        <v>0</v>
      </c>
      <c r="AI29" s="244">
        <v>2107.33</v>
      </c>
      <c r="AJ29" s="244">
        <v>7704.74</v>
      </c>
      <c r="AK29" s="190">
        <f t="shared" si="1"/>
        <v>10496.7</v>
      </c>
      <c r="AL29" s="365">
        <v>1690.36</v>
      </c>
      <c r="AM29" s="365">
        <v>2594.66</v>
      </c>
      <c r="AN29" s="365">
        <v>1300.92</v>
      </c>
      <c r="AO29" s="244">
        <v>846.09</v>
      </c>
      <c r="AP29" s="190">
        <v>6432.03</v>
      </c>
      <c r="AQ29" s="365">
        <v>179.38</v>
      </c>
      <c r="AR29" s="365">
        <v>3363.58</v>
      </c>
      <c r="AS29" s="365">
        <v>2397.8200000000002</v>
      </c>
      <c r="AT29" s="365">
        <v>3633.9</v>
      </c>
      <c r="AU29" s="190">
        <v>9574.68</v>
      </c>
      <c r="AV29" s="365">
        <v>1511.3200878680207</v>
      </c>
      <c r="AW29" s="365">
        <v>1011.9</v>
      </c>
      <c r="AX29" s="365">
        <v>0</v>
      </c>
    </row>
    <row r="30" spans="2:50" ht="14.1" customHeight="1" x14ac:dyDescent="0.15">
      <c r="B30" s="176" t="s">
        <v>35</v>
      </c>
      <c r="C30" s="193" t="s">
        <v>27</v>
      </c>
      <c r="D30" s="194" t="s">
        <v>27</v>
      </c>
      <c r="E30" s="194" t="s">
        <v>27</v>
      </c>
      <c r="F30" s="194" t="s">
        <v>27</v>
      </c>
      <c r="G30" s="195" t="s">
        <v>27</v>
      </c>
      <c r="H30" s="186">
        <v>5601</v>
      </c>
      <c r="I30" s="186">
        <v>404.91</v>
      </c>
      <c r="J30" s="186">
        <v>0</v>
      </c>
      <c r="K30" s="186">
        <v>2411</v>
      </c>
      <c r="L30" s="190">
        <f t="shared" si="2"/>
        <v>8416.91</v>
      </c>
      <c r="M30" s="186">
        <v>3398.85</v>
      </c>
      <c r="N30" s="257">
        <v>0</v>
      </c>
      <c r="O30" s="257">
        <v>2521</v>
      </c>
      <c r="P30" s="257">
        <v>0</v>
      </c>
      <c r="Q30" s="271">
        <f t="shared" si="3"/>
        <v>5919.85</v>
      </c>
      <c r="R30" s="257">
        <v>2279.77</v>
      </c>
      <c r="S30" s="244">
        <v>0</v>
      </c>
      <c r="T30" s="244">
        <v>0</v>
      </c>
      <c r="U30" s="244">
        <v>552.94000000000005</v>
      </c>
      <c r="V30" s="190">
        <f t="shared" si="4"/>
        <v>2832.71</v>
      </c>
      <c r="W30" s="244">
        <v>0</v>
      </c>
      <c r="X30" s="244">
        <v>700.92</v>
      </c>
      <c r="Y30" s="244">
        <v>595.23</v>
      </c>
      <c r="Z30" s="257">
        <v>0</v>
      </c>
      <c r="AA30" s="271">
        <f t="shared" si="5"/>
        <v>1296.1500000000001</v>
      </c>
      <c r="AB30" s="257">
        <v>0</v>
      </c>
      <c r="AC30" s="257">
        <v>50</v>
      </c>
      <c r="AD30" s="257">
        <v>0</v>
      </c>
      <c r="AE30" s="244">
        <v>1673.8200000000002</v>
      </c>
      <c r="AF30" s="190">
        <f t="shared" si="0"/>
        <v>1723.8200000000002</v>
      </c>
      <c r="AG30" s="365">
        <f>'[19]Remittance Activities'!$H$43</f>
        <v>0</v>
      </c>
      <c r="AH30" s="365">
        <v>204.68</v>
      </c>
      <c r="AI30" s="244">
        <v>1244.81</v>
      </c>
      <c r="AJ30" s="244">
        <v>1065.26</v>
      </c>
      <c r="AK30" s="190">
        <f t="shared" si="1"/>
        <v>2514.75</v>
      </c>
      <c r="AL30" s="365">
        <v>845.65</v>
      </c>
      <c r="AM30" s="365">
        <v>0</v>
      </c>
      <c r="AN30" s="365">
        <v>416.67</v>
      </c>
      <c r="AO30" s="244">
        <v>2017.97</v>
      </c>
      <c r="AP30" s="190">
        <v>3280.29</v>
      </c>
      <c r="AQ30" s="365">
        <v>448.07</v>
      </c>
      <c r="AR30" s="365">
        <v>0</v>
      </c>
      <c r="AS30" s="365">
        <v>3146.704285714286</v>
      </c>
      <c r="AT30" s="365">
        <v>0</v>
      </c>
      <c r="AU30" s="190">
        <v>3594.7742857142862</v>
      </c>
      <c r="AV30" s="365">
        <v>0</v>
      </c>
      <c r="AW30" s="365">
        <v>0</v>
      </c>
      <c r="AX30" s="365">
        <v>312.71428571428567</v>
      </c>
    </row>
    <row r="31" spans="2:50" ht="14.1" customHeight="1" x14ac:dyDescent="0.15">
      <c r="B31" s="176" t="s">
        <v>36</v>
      </c>
      <c r="C31" s="193" t="s">
        <v>27</v>
      </c>
      <c r="D31" s="194" t="s">
        <v>27</v>
      </c>
      <c r="E31" s="194" t="s">
        <v>27</v>
      </c>
      <c r="F31" s="194" t="s">
        <v>27</v>
      </c>
      <c r="G31" s="195" t="s">
        <v>27</v>
      </c>
      <c r="H31" s="186">
        <v>0</v>
      </c>
      <c r="I31" s="186">
        <v>0</v>
      </c>
      <c r="J31" s="186">
        <v>0</v>
      </c>
      <c r="K31" s="186">
        <v>0</v>
      </c>
      <c r="L31" s="190">
        <f t="shared" si="2"/>
        <v>0</v>
      </c>
      <c r="M31" s="186">
        <v>0</v>
      </c>
      <c r="N31" s="257">
        <v>0</v>
      </c>
      <c r="O31" s="257">
        <v>0</v>
      </c>
      <c r="P31" s="257">
        <v>0</v>
      </c>
      <c r="Q31" s="271">
        <f t="shared" si="3"/>
        <v>0</v>
      </c>
      <c r="R31" s="257">
        <v>0</v>
      </c>
      <c r="S31" s="244">
        <v>145.5</v>
      </c>
      <c r="T31" s="244">
        <v>1639.76</v>
      </c>
      <c r="U31" s="244">
        <v>2840.8</v>
      </c>
      <c r="V31" s="190">
        <f t="shared" si="4"/>
        <v>4626.0600000000004</v>
      </c>
      <c r="W31" s="244">
        <v>9668.33</v>
      </c>
      <c r="X31" s="244">
        <v>145.5</v>
      </c>
      <c r="Y31" s="244">
        <v>3260.42</v>
      </c>
      <c r="Z31" s="257">
        <v>1755.7</v>
      </c>
      <c r="AA31" s="271">
        <f t="shared" si="5"/>
        <v>14829.95</v>
      </c>
      <c r="AB31" s="257">
        <v>2716</v>
      </c>
      <c r="AC31" s="257">
        <v>1309.5</v>
      </c>
      <c r="AD31" s="257">
        <v>3065.2</v>
      </c>
      <c r="AE31" s="244">
        <v>5003.41</v>
      </c>
      <c r="AF31" s="190">
        <f t="shared" si="0"/>
        <v>12094.11</v>
      </c>
      <c r="AG31" s="365">
        <f>'[19]Remittance Activities'!$I$43</f>
        <v>388</v>
      </c>
      <c r="AH31" s="365">
        <v>1195.32</v>
      </c>
      <c r="AI31" s="244">
        <v>0</v>
      </c>
      <c r="AJ31" s="244">
        <v>0</v>
      </c>
      <c r="AK31" s="190">
        <f t="shared" si="1"/>
        <v>1583.32</v>
      </c>
      <c r="AL31" s="365">
        <v>0</v>
      </c>
      <c r="AM31" s="365">
        <v>0</v>
      </c>
      <c r="AN31" s="365">
        <v>0</v>
      </c>
      <c r="AO31" s="244">
        <v>0</v>
      </c>
      <c r="AP31" s="190">
        <v>0</v>
      </c>
      <c r="AQ31" s="365">
        <v>0</v>
      </c>
      <c r="AR31" s="365">
        <v>5289.38</v>
      </c>
      <c r="AS31" s="365">
        <v>0</v>
      </c>
      <c r="AT31" s="365">
        <v>7561.13</v>
      </c>
      <c r="AU31" s="190">
        <v>12850.51</v>
      </c>
      <c r="AV31" s="365">
        <v>4391.3198175584139</v>
      </c>
      <c r="AW31" s="365">
        <v>2395.9</v>
      </c>
      <c r="AX31" s="365">
        <v>1212.5</v>
      </c>
    </row>
    <row r="32" spans="2:50" ht="14.1" customHeight="1" x14ac:dyDescent="0.15">
      <c r="B32" s="176" t="s">
        <v>37</v>
      </c>
      <c r="C32" s="193" t="s">
        <v>27</v>
      </c>
      <c r="D32" s="194" t="s">
        <v>27</v>
      </c>
      <c r="E32" s="194" t="s">
        <v>27</v>
      </c>
      <c r="F32" s="194" t="s">
        <v>27</v>
      </c>
      <c r="G32" s="195" t="s">
        <v>27</v>
      </c>
      <c r="H32" s="186">
        <v>2311</v>
      </c>
      <c r="I32" s="186">
        <v>2854.83</v>
      </c>
      <c r="J32" s="186">
        <v>0</v>
      </c>
      <c r="K32" s="186">
        <v>500</v>
      </c>
      <c r="L32" s="190">
        <f t="shared" si="2"/>
        <v>5665.83</v>
      </c>
      <c r="M32" s="186">
        <v>6928.75</v>
      </c>
      <c r="N32" s="257">
        <v>2790.79</v>
      </c>
      <c r="O32" s="257">
        <v>1000</v>
      </c>
      <c r="P32" s="257">
        <v>4535.3</v>
      </c>
      <c r="Q32" s="271">
        <f t="shared" si="3"/>
        <v>15254.84</v>
      </c>
      <c r="R32" s="257">
        <v>776</v>
      </c>
      <c r="S32" s="244">
        <v>300</v>
      </c>
      <c r="T32" s="244">
        <v>0</v>
      </c>
      <c r="U32" s="244">
        <v>0</v>
      </c>
      <c r="V32" s="190">
        <f t="shared" si="4"/>
        <v>1076</v>
      </c>
      <c r="W32" s="244">
        <v>300</v>
      </c>
      <c r="X32" s="244">
        <v>0</v>
      </c>
      <c r="Y32" s="244">
        <v>0</v>
      </c>
      <c r="Z32" s="257">
        <v>0</v>
      </c>
      <c r="AA32" s="271">
        <f t="shared" si="5"/>
        <v>300</v>
      </c>
      <c r="AB32" s="257">
        <v>0</v>
      </c>
      <c r="AC32" s="257">
        <v>0</v>
      </c>
      <c r="AD32" s="257">
        <v>0</v>
      </c>
      <c r="AE32" s="244">
        <v>0</v>
      </c>
      <c r="AF32" s="190">
        <f t="shared" si="0"/>
        <v>0</v>
      </c>
      <c r="AG32" s="365">
        <f>'[19]Remittance Activities'!$J$43</f>
        <v>0</v>
      </c>
      <c r="AH32" s="365">
        <v>0</v>
      </c>
      <c r="AI32" s="244">
        <v>514.57999999999993</v>
      </c>
      <c r="AJ32" s="244">
        <v>485</v>
      </c>
      <c r="AK32" s="190">
        <f t="shared" si="1"/>
        <v>999.57999999999993</v>
      </c>
      <c r="AL32" s="365">
        <v>1226.19</v>
      </c>
      <c r="AM32" s="365">
        <v>1733.02</v>
      </c>
      <c r="AN32" s="365">
        <v>4413.1099999999997</v>
      </c>
      <c r="AO32" s="244">
        <v>4268.7299999999996</v>
      </c>
      <c r="AP32" s="190">
        <v>11641.05</v>
      </c>
      <c r="AQ32" s="365">
        <v>2463.8000000000002</v>
      </c>
      <c r="AR32" s="365">
        <v>1331.8100000000002</v>
      </c>
      <c r="AS32" s="365">
        <v>2953.44</v>
      </c>
      <c r="AT32" s="365">
        <v>577.15</v>
      </c>
      <c r="AU32" s="190">
        <v>7326.2000000000007</v>
      </c>
      <c r="AV32" s="365">
        <v>162.96005260500337</v>
      </c>
      <c r="AW32" s="365">
        <v>2517.44</v>
      </c>
      <c r="AX32" s="365">
        <v>97</v>
      </c>
    </row>
    <row r="33" spans="2:50" ht="14.1" customHeight="1" x14ac:dyDescent="0.15">
      <c r="B33" s="177" t="s">
        <v>101</v>
      </c>
      <c r="C33" s="193" t="s">
        <v>27</v>
      </c>
      <c r="D33" s="194" t="s">
        <v>27</v>
      </c>
      <c r="E33" s="194" t="s">
        <v>27</v>
      </c>
      <c r="F33" s="194" t="s">
        <v>27</v>
      </c>
      <c r="G33" s="195" t="s">
        <v>27</v>
      </c>
      <c r="H33" s="186">
        <v>776</v>
      </c>
      <c r="I33" s="186">
        <v>620.79999999999995</v>
      </c>
      <c r="J33" s="186">
        <v>0</v>
      </c>
      <c r="K33" s="186">
        <v>0</v>
      </c>
      <c r="L33" s="190">
        <f t="shared" si="2"/>
        <v>1396.8</v>
      </c>
      <c r="M33" s="186">
        <v>0</v>
      </c>
      <c r="N33" s="257">
        <v>1066.04</v>
      </c>
      <c r="O33" s="257">
        <v>0</v>
      </c>
      <c r="P33" s="257">
        <v>0</v>
      </c>
      <c r="Q33" s="271">
        <f t="shared" si="3"/>
        <v>1066.04</v>
      </c>
      <c r="R33" s="257">
        <v>38.799999999999997</v>
      </c>
      <c r="S33" s="244">
        <v>34.520000000000003</v>
      </c>
      <c r="T33" s="244">
        <v>1404.45</v>
      </c>
      <c r="U33" s="244">
        <v>575.47</v>
      </c>
      <c r="V33" s="190">
        <f t="shared" si="4"/>
        <v>2053.2399999999998</v>
      </c>
      <c r="W33" s="244">
        <v>2045.75</v>
      </c>
      <c r="X33" s="244">
        <v>1208.0900000000001</v>
      </c>
      <c r="Y33" s="244">
        <v>502.53999999999996</v>
      </c>
      <c r="Z33" s="257">
        <v>2073.7200000000003</v>
      </c>
      <c r="AA33" s="271">
        <f t="shared" si="5"/>
        <v>5830.1</v>
      </c>
      <c r="AB33" s="257">
        <v>765.32999999999993</v>
      </c>
      <c r="AC33" s="257">
        <v>442.15000000000003</v>
      </c>
      <c r="AD33" s="257">
        <v>2232.6400000000003</v>
      </c>
      <c r="AE33" s="244">
        <v>176.88</v>
      </c>
      <c r="AF33" s="190">
        <f t="shared" si="0"/>
        <v>3617.0000000000005</v>
      </c>
      <c r="AG33" s="365">
        <f>'[19]Remittance Activities'!$K$43</f>
        <v>1354.18</v>
      </c>
      <c r="AH33" s="365">
        <v>119.43</v>
      </c>
      <c r="AI33" s="244">
        <v>0</v>
      </c>
      <c r="AJ33" s="244">
        <v>0</v>
      </c>
      <c r="AK33" s="190">
        <f t="shared" si="1"/>
        <v>1473.6100000000001</v>
      </c>
      <c r="AL33" s="365">
        <v>929.26</v>
      </c>
      <c r="AM33" s="365">
        <v>485</v>
      </c>
      <c r="AN33" s="365">
        <v>929.25</v>
      </c>
      <c r="AO33" s="244">
        <v>97</v>
      </c>
      <c r="AP33" s="190">
        <v>2440.5100000000002</v>
      </c>
      <c r="AQ33" s="365">
        <v>2311.92</v>
      </c>
      <c r="AR33" s="365">
        <v>3399.43</v>
      </c>
      <c r="AS33" s="365">
        <v>0</v>
      </c>
      <c r="AT33" s="365">
        <v>1173.6199999999999</v>
      </c>
      <c r="AU33" s="190">
        <v>6884.97</v>
      </c>
      <c r="AV33" s="365">
        <v>83</v>
      </c>
      <c r="AW33" s="365">
        <v>511.01380952380953</v>
      </c>
      <c r="AX33" s="365">
        <v>420</v>
      </c>
    </row>
    <row r="34" spans="2:50" ht="13.5" customHeight="1" thickBot="1" x14ac:dyDescent="0.2">
      <c r="B34" s="178" t="s">
        <v>38</v>
      </c>
      <c r="C34" s="196">
        <v>1347765</v>
      </c>
      <c r="D34" s="197">
        <v>1009527</v>
      </c>
      <c r="E34" s="179">
        <v>782515</v>
      </c>
      <c r="F34" s="301">
        <v>608091</v>
      </c>
      <c r="G34" s="180">
        <v>1027951.83</v>
      </c>
      <c r="H34" s="186">
        <v>241134</v>
      </c>
      <c r="I34" s="186">
        <v>342980.69</v>
      </c>
      <c r="J34" s="186">
        <v>436575.87</v>
      </c>
      <c r="K34" s="186">
        <v>391292.59</v>
      </c>
      <c r="L34" s="190">
        <f>SUM(H34:K34)</f>
        <v>1411983.15</v>
      </c>
      <c r="M34" s="186">
        <v>347938.15</v>
      </c>
      <c r="N34" s="257">
        <v>384084.89</v>
      </c>
      <c r="O34" s="257">
        <v>372861</v>
      </c>
      <c r="P34" s="257">
        <v>393038.61</v>
      </c>
      <c r="Q34" s="271">
        <f>SUM(M34:P34)</f>
        <v>1497922.65</v>
      </c>
      <c r="R34" s="257">
        <v>353974.61</v>
      </c>
      <c r="S34" s="244">
        <v>434665.31999999995</v>
      </c>
      <c r="T34" s="244">
        <v>458998.93000000005</v>
      </c>
      <c r="U34" s="244">
        <v>477910.79</v>
      </c>
      <c r="V34" s="190">
        <f>SUM(R34:U34)</f>
        <v>1725549.65</v>
      </c>
      <c r="W34" s="244">
        <v>406674.74</v>
      </c>
      <c r="X34" s="244">
        <v>188053.65000000002</v>
      </c>
      <c r="Y34" s="244">
        <v>337698.3</v>
      </c>
      <c r="Z34" s="257">
        <v>269113.02000000008</v>
      </c>
      <c r="AA34" s="271">
        <f>SUM(W34:Z34)</f>
        <v>1201539.71</v>
      </c>
      <c r="AB34" s="257">
        <v>259086.66</v>
      </c>
      <c r="AC34" s="257">
        <v>363657.92</v>
      </c>
      <c r="AD34" s="257">
        <v>355979.26000000007</v>
      </c>
      <c r="AE34" s="244">
        <v>423489.44000000012</v>
      </c>
      <c r="AF34" s="190">
        <f t="shared" si="0"/>
        <v>1402213.2800000003</v>
      </c>
      <c r="AG34" s="365">
        <f>'[19]Remittance Activities'!$L$43</f>
        <v>444420.44999999995</v>
      </c>
      <c r="AH34" s="365">
        <v>273988.69</v>
      </c>
      <c r="AI34" s="244">
        <v>285685.81</v>
      </c>
      <c r="AJ34" s="244">
        <v>296259.99390243914</v>
      </c>
      <c r="AK34" s="190">
        <f t="shared" si="1"/>
        <v>1300354.943902439</v>
      </c>
      <c r="AL34" s="365">
        <v>260524.91268292681</v>
      </c>
      <c r="AM34" s="365">
        <v>263656.20463414607</v>
      </c>
      <c r="AN34" s="365">
        <v>326198.71999999962</v>
      </c>
      <c r="AO34" s="244">
        <v>261306.36000000007</v>
      </c>
      <c r="AP34" s="190">
        <v>1111686.1973170727</v>
      </c>
      <c r="AQ34" s="365">
        <v>375825.10333333345</v>
      </c>
      <c r="AR34" s="365">
        <v>349145.62188571435</v>
      </c>
      <c r="AS34" s="365">
        <v>329108.34382619045</v>
      </c>
      <c r="AT34" s="365">
        <v>299798.29714285716</v>
      </c>
      <c r="AU34" s="190">
        <v>1353877.3661880954</v>
      </c>
      <c r="AV34" s="365">
        <v>319580.53736338997</v>
      </c>
      <c r="AW34" s="365">
        <v>368409.86523809523</v>
      </c>
      <c r="AX34" s="365">
        <v>348200.34190476179</v>
      </c>
    </row>
    <row r="35" spans="2:50" s="17" customFormat="1" ht="15.95" customHeight="1" thickBot="1" x14ac:dyDescent="0.2">
      <c r="B35" s="77" t="s">
        <v>85</v>
      </c>
      <c r="C35" s="198">
        <f t="shared" ref="C35:R35" si="6">SUM(C11:C34)</f>
        <v>5882706</v>
      </c>
      <c r="D35" s="199">
        <f t="shared" si="6"/>
        <v>7201859</v>
      </c>
      <c r="E35" s="200">
        <f t="shared" si="6"/>
        <v>6486412.1400000006</v>
      </c>
      <c r="F35" s="302">
        <f t="shared" si="6"/>
        <v>6073011</v>
      </c>
      <c r="G35" s="201">
        <f t="shared" si="6"/>
        <v>6531966.169999999</v>
      </c>
      <c r="H35" s="198">
        <f t="shared" si="6"/>
        <v>1686807</v>
      </c>
      <c r="I35" s="198">
        <f t="shared" si="6"/>
        <v>1888627.84</v>
      </c>
      <c r="J35" s="198">
        <f t="shared" si="6"/>
        <v>2090949.5699999998</v>
      </c>
      <c r="K35" s="198">
        <f t="shared" si="6"/>
        <v>2102329.9899999998</v>
      </c>
      <c r="L35" s="202">
        <f t="shared" si="6"/>
        <v>7768714.4000000004</v>
      </c>
      <c r="M35" s="198">
        <f t="shared" si="6"/>
        <v>1849902.71</v>
      </c>
      <c r="N35" s="198">
        <f t="shared" si="6"/>
        <v>2032796.3600000003</v>
      </c>
      <c r="O35" s="276">
        <f t="shared" si="6"/>
        <v>2058064</v>
      </c>
      <c r="P35" s="276">
        <f t="shared" si="6"/>
        <v>2103777.98</v>
      </c>
      <c r="Q35" s="269">
        <f t="shared" si="6"/>
        <v>8044541.0499999989</v>
      </c>
      <c r="R35" s="276">
        <f t="shared" si="6"/>
        <v>1915939.3599999999</v>
      </c>
      <c r="S35" s="348">
        <f t="shared" ref="S35:X35" si="7">SUM(S11:S34)</f>
        <v>2063040.94</v>
      </c>
      <c r="T35" s="348">
        <f t="shared" si="7"/>
        <v>2147192.5699999998</v>
      </c>
      <c r="U35" s="198">
        <f t="shared" si="7"/>
        <v>1998147.8380952382</v>
      </c>
      <c r="V35" s="202">
        <f t="shared" si="7"/>
        <v>8124320.7080952376</v>
      </c>
      <c r="W35" s="198">
        <f t="shared" si="7"/>
        <v>1716641.4000000001</v>
      </c>
      <c r="X35" s="198">
        <f t="shared" si="7"/>
        <v>1174158.7000000002</v>
      </c>
      <c r="Y35" s="276">
        <f t="shared" ref="Y35:AD35" si="8">SUM(Y11:Y34)</f>
        <v>1653916.6</v>
      </c>
      <c r="Z35" s="276">
        <f t="shared" si="8"/>
        <v>1828326.75</v>
      </c>
      <c r="AA35" s="269">
        <f t="shared" si="8"/>
        <v>6373043.4499999993</v>
      </c>
      <c r="AB35" s="276">
        <f t="shared" si="8"/>
        <v>1994160.55</v>
      </c>
      <c r="AC35" s="276">
        <f t="shared" si="8"/>
        <v>2215105.9400000004</v>
      </c>
      <c r="AD35" s="276">
        <f t="shared" si="8"/>
        <v>2472709.6400000006</v>
      </c>
      <c r="AE35" s="198">
        <f>SUM(AE11:AE34)</f>
        <v>2675231.7199999997</v>
      </c>
      <c r="AF35" s="202">
        <f>SUM(AF11:AF34)</f>
        <v>9357207.8500000015</v>
      </c>
      <c r="AG35" s="198">
        <f>SUM(AG11:AG34)</f>
        <v>2335170.5299999993</v>
      </c>
      <c r="AH35" s="198">
        <v>2381724.85</v>
      </c>
      <c r="AI35" s="198">
        <v>2605187.0497560999</v>
      </c>
      <c r="AJ35" s="198">
        <v>2650456.5612195125</v>
      </c>
      <c r="AK35" s="202">
        <f>SUM(AG35:AJ35)</f>
        <v>9972538.9909756109</v>
      </c>
      <c r="AL35" s="198">
        <v>2402227.5687804874</v>
      </c>
      <c r="AM35" s="198">
        <v>2393374.2948780488</v>
      </c>
      <c r="AN35" s="198">
        <v>2654797.5402439022</v>
      </c>
      <c r="AO35" s="198">
        <v>2473121.019268292</v>
      </c>
      <c r="AP35" s="202">
        <v>9923520.4231707323</v>
      </c>
      <c r="AQ35" s="198">
        <v>2419087.3697560974</v>
      </c>
      <c r="AR35" s="198">
        <v>2456751.4454048779</v>
      </c>
      <c r="AS35" s="198">
        <v>2494321.058228049</v>
      </c>
      <c r="AT35" s="198">
        <v>2392508.8433333333</v>
      </c>
      <c r="AU35" s="202">
        <v>9762668.716722358</v>
      </c>
      <c r="AV35" s="198">
        <v>1954712.3156088898</v>
      </c>
      <c r="AW35" s="198">
        <v>2371960.7923809523</v>
      </c>
      <c r="AX35" s="198">
        <v>2385893.4261904764</v>
      </c>
    </row>
    <row r="36" spans="2:50" s="18" customFormat="1" ht="14.1" customHeight="1" x14ac:dyDescent="0.2">
      <c r="B36" s="68" t="s">
        <v>78</v>
      </c>
    </row>
    <row r="37" spans="2:50" ht="14.1" customHeight="1" x14ac:dyDescent="0.15">
      <c r="B37" s="91" t="s">
        <v>79</v>
      </c>
    </row>
    <row r="38" spans="2:50" ht="14.1" customHeight="1" x14ac:dyDescent="0.15">
      <c r="B38" s="91" t="s">
        <v>42</v>
      </c>
    </row>
    <row r="39" spans="2:50" ht="15.95" customHeight="1" x14ac:dyDescent="0.15">
      <c r="B39" s="17"/>
    </row>
  </sheetData>
  <sheetProtection algorithmName="SHA-512" hashValue="qfr4dILCRLK5ZeOeKtKnGB1fYsrb9oVrHhl8+cKCsyr5DARr+2HF9864QRc6gE7a62TzLfXSDOg9egLRb3CxXw==" saltValue="X9JL/j2b5CFAsPk3FLDLOw==" spinCount="100000" sheet="1" objects="1" scenarios="1"/>
  <phoneticPr fontId="51" type="noConversion"/>
  <pageMargins left="0.7" right="0.7" top="0.75" bottom="0.75" header="0.3" footer="0.3"/>
  <pageSetup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X67"/>
  <sheetViews>
    <sheetView topLeftCell="D5" workbookViewId="0">
      <selection activeCell="B120" sqref="B120:F120"/>
    </sheetView>
  </sheetViews>
  <sheetFormatPr defaultRowHeight="15.95" customHeight="1" x14ac:dyDescent="0.2"/>
  <cols>
    <col min="1" max="1" width="4.7109375" style="50" customWidth="1"/>
    <col min="2" max="2" width="30.7109375" style="50" customWidth="1"/>
    <col min="3" max="3" width="15.85546875" style="50" customWidth="1"/>
    <col min="4" max="4" width="16.5703125" style="50" customWidth="1"/>
    <col min="5" max="7" width="15.7109375" style="50" customWidth="1"/>
    <col min="8" max="8" width="14.7109375" style="50" hidden="1" customWidth="1"/>
    <col min="9" max="9" width="14.28515625" style="50" hidden="1" customWidth="1"/>
    <col min="10" max="11" width="14.7109375" style="50" hidden="1" customWidth="1"/>
    <col min="12" max="12" width="15.7109375" style="50" customWidth="1"/>
    <col min="13" max="15" width="14.7109375" style="50" hidden="1" customWidth="1"/>
    <col min="16" max="16" width="16.85546875" style="50" hidden="1" customWidth="1"/>
    <col min="17" max="17" width="15.7109375" style="50" customWidth="1"/>
    <col min="18" max="20" width="14.7109375" style="50" hidden="1" customWidth="1"/>
    <col min="21" max="21" width="16.85546875" style="50" hidden="1" customWidth="1"/>
    <col min="22" max="22" width="15.7109375" style="50" customWidth="1"/>
    <col min="23" max="25" width="14.7109375" style="50" hidden="1" customWidth="1"/>
    <col min="26" max="26" width="14.28515625" style="50" hidden="1" customWidth="1"/>
    <col min="27" max="27" width="15.7109375" style="50" customWidth="1"/>
    <col min="28" max="31" width="14.7109375" style="50" hidden="1" customWidth="1"/>
    <col min="32" max="32" width="15.42578125" style="50" bestFit="1" customWidth="1"/>
    <col min="33" max="36" width="14.7109375" style="50" hidden="1" customWidth="1"/>
    <col min="37" max="37" width="15.42578125" style="50" bestFit="1" customWidth="1"/>
    <col min="38" max="38" width="14.7109375" style="50" customWidth="1"/>
    <col min="39" max="39" width="14.28515625" style="50" bestFit="1" customWidth="1"/>
    <col min="40" max="40" width="14.28515625" style="50" customWidth="1"/>
    <col min="41" max="41" width="14.28515625" style="50" bestFit="1" customWidth="1"/>
    <col min="42" max="42" width="15.42578125" style="50" bestFit="1" customWidth="1"/>
    <col min="43" max="43" width="14.7109375" style="50" customWidth="1"/>
    <col min="44" max="44" width="14.28515625" style="50" bestFit="1" customWidth="1"/>
    <col min="45" max="45" width="14.28515625" style="50" customWidth="1"/>
    <col min="46" max="46" width="14.28515625" style="50" bestFit="1" customWidth="1"/>
    <col min="47" max="47" width="15.42578125" style="50" bestFit="1" customWidth="1"/>
    <col min="48" max="50" width="14.28515625" style="50" customWidth="1"/>
    <col min="51" max="268" width="9.140625" style="50"/>
    <col min="269" max="269" width="4.7109375" style="50" customWidth="1"/>
    <col min="270" max="270" width="30.7109375" style="50" customWidth="1"/>
    <col min="271" max="271" width="15.85546875" style="50" customWidth="1"/>
    <col min="272" max="272" width="16.5703125" style="50" customWidth="1"/>
    <col min="273" max="274" width="15.7109375" style="50" customWidth="1"/>
    <col min="275" max="278" width="14.7109375" style="50" customWidth="1"/>
    <col min="279" max="279" width="15.7109375" style="50" customWidth="1"/>
    <col min="280" max="280" width="14.7109375" style="50" customWidth="1"/>
    <col min="281" max="281" width="14.28515625" style="50" customWidth="1"/>
    <col min="282" max="283" width="14.7109375" style="50" customWidth="1"/>
    <col min="284" max="284" width="15.7109375" style="50" customWidth="1"/>
    <col min="285" max="524" width="9.140625" style="50"/>
    <col min="525" max="525" width="4.7109375" style="50" customWidth="1"/>
    <col min="526" max="526" width="30.7109375" style="50" customWidth="1"/>
    <col min="527" max="527" width="15.85546875" style="50" customWidth="1"/>
    <col min="528" max="528" width="16.5703125" style="50" customWidth="1"/>
    <col min="529" max="530" width="15.7109375" style="50" customWidth="1"/>
    <col min="531" max="534" width="14.7109375" style="50" customWidth="1"/>
    <col min="535" max="535" width="15.7109375" style="50" customWidth="1"/>
    <col min="536" max="536" width="14.7109375" style="50" customWidth="1"/>
    <col min="537" max="537" width="14.28515625" style="50" customWidth="1"/>
    <col min="538" max="539" width="14.7109375" style="50" customWidth="1"/>
    <col min="540" max="540" width="15.7109375" style="50" customWidth="1"/>
    <col min="541" max="780" width="9.140625" style="50"/>
    <col min="781" max="781" width="4.7109375" style="50" customWidth="1"/>
    <col min="782" max="782" width="30.7109375" style="50" customWidth="1"/>
    <col min="783" max="783" width="15.85546875" style="50" customWidth="1"/>
    <col min="784" max="784" width="16.5703125" style="50" customWidth="1"/>
    <col min="785" max="786" width="15.7109375" style="50" customWidth="1"/>
    <col min="787" max="790" width="14.7109375" style="50" customWidth="1"/>
    <col min="791" max="791" width="15.7109375" style="50" customWidth="1"/>
    <col min="792" max="792" width="14.7109375" style="50" customWidth="1"/>
    <col min="793" max="793" width="14.28515625" style="50" customWidth="1"/>
    <col min="794" max="795" width="14.7109375" style="50" customWidth="1"/>
    <col min="796" max="796" width="15.7109375" style="50" customWidth="1"/>
    <col min="797" max="1036" width="9.140625" style="50"/>
    <col min="1037" max="1037" width="4.7109375" style="50" customWidth="1"/>
    <col min="1038" max="1038" width="30.7109375" style="50" customWidth="1"/>
    <col min="1039" max="1039" width="15.85546875" style="50" customWidth="1"/>
    <col min="1040" max="1040" width="16.5703125" style="50" customWidth="1"/>
    <col min="1041" max="1042" width="15.7109375" style="50" customWidth="1"/>
    <col min="1043" max="1046" width="14.7109375" style="50" customWidth="1"/>
    <col min="1047" max="1047" width="15.7109375" style="50" customWidth="1"/>
    <col min="1048" max="1048" width="14.7109375" style="50" customWidth="1"/>
    <col min="1049" max="1049" width="14.28515625" style="50" customWidth="1"/>
    <col min="1050" max="1051" width="14.7109375" style="50" customWidth="1"/>
    <col min="1052" max="1052" width="15.7109375" style="50" customWidth="1"/>
    <col min="1053" max="1292" width="9.140625" style="50"/>
    <col min="1293" max="1293" width="4.7109375" style="50" customWidth="1"/>
    <col min="1294" max="1294" width="30.7109375" style="50" customWidth="1"/>
    <col min="1295" max="1295" width="15.85546875" style="50" customWidth="1"/>
    <col min="1296" max="1296" width="16.5703125" style="50" customWidth="1"/>
    <col min="1297" max="1298" width="15.7109375" style="50" customWidth="1"/>
    <col min="1299" max="1302" width="14.7109375" style="50" customWidth="1"/>
    <col min="1303" max="1303" width="15.7109375" style="50" customWidth="1"/>
    <col min="1304" max="1304" width="14.7109375" style="50" customWidth="1"/>
    <col min="1305" max="1305" width="14.28515625" style="50" customWidth="1"/>
    <col min="1306" max="1307" width="14.7109375" style="50" customWidth="1"/>
    <col min="1308" max="1308" width="15.7109375" style="50" customWidth="1"/>
    <col min="1309" max="1548" width="9.140625" style="50"/>
    <col min="1549" max="1549" width="4.7109375" style="50" customWidth="1"/>
    <col min="1550" max="1550" width="30.7109375" style="50" customWidth="1"/>
    <col min="1551" max="1551" width="15.85546875" style="50" customWidth="1"/>
    <col min="1552" max="1552" width="16.5703125" style="50" customWidth="1"/>
    <col min="1553" max="1554" width="15.7109375" style="50" customWidth="1"/>
    <col min="1555" max="1558" width="14.7109375" style="50" customWidth="1"/>
    <col min="1559" max="1559" width="15.7109375" style="50" customWidth="1"/>
    <col min="1560" max="1560" width="14.7109375" style="50" customWidth="1"/>
    <col min="1561" max="1561" width="14.28515625" style="50" customWidth="1"/>
    <col min="1562" max="1563" width="14.7109375" style="50" customWidth="1"/>
    <col min="1564" max="1564" width="15.7109375" style="50" customWidth="1"/>
    <col min="1565" max="1804" width="9.140625" style="50"/>
    <col min="1805" max="1805" width="4.7109375" style="50" customWidth="1"/>
    <col min="1806" max="1806" width="30.7109375" style="50" customWidth="1"/>
    <col min="1807" max="1807" width="15.85546875" style="50" customWidth="1"/>
    <col min="1808" max="1808" width="16.5703125" style="50" customWidth="1"/>
    <col min="1809" max="1810" width="15.7109375" style="50" customWidth="1"/>
    <col min="1811" max="1814" width="14.7109375" style="50" customWidth="1"/>
    <col min="1815" max="1815" width="15.7109375" style="50" customWidth="1"/>
    <col min="1816" max="1816" width="14.7109375" style="50" customWidth="1"/>
    <col min="1817" max="1817" width="14.28515625" style="50" customWidth="1"/>
    <col min="1818" max="1819" width="14.7109375" style="50" customWidth="1"/>
    <col min="1820" max="1820" width="15.7109375" style="50" customWidth="1"/>
    <col min="1821" max="2060" width="9.140625" style="50"/>
    <col min="2061" max="2061" width="4.7109375" style="50" customWidth="1"/>
    <col min="2062" max="2062" width="30.7109375" style="50" customWidth="1"/>
    <col min="2063" max="2063" width="15.85546875" style="50" customWidth="1"/>
    <col min="2064" max="2064" width="16.5703125" style="50" customWidth="1"/>
    <col min="2065" max="2066" width="15.7109375" style="50" customWidth="1"/>
    <col min="2067" max="2070" width="14.7109375" style="50" customWidth="1"/>
    <col min="2071" max="2071" width="15.7109375" style="50" customWidth="1"/>
    <col min="2072" max="2072" width="14.7109375" style="50" customWidth="1"/>
    <col min="2073" max="2073" width="14.28515625" style="50" customWidth="1"/>
    <col min="2074" max="2075" width="14.7109375" style="50" customWidth="1"/>
    <col min="2076" max="2076" width="15.7109375" style="50" customWidth="1"/>
    <col min="2077" max="2316" width="9.140625" style="50"/>
    <col min="2317" max="2317" width="4.7109375" style="50" customWidth="1"/>
    <col min="2318" max="2318" width="30.7109375" style="50" customWidth="1"/>
    <col min="2319" max="2319" width="15.85546875" style="50" customWidth="1"/>
    <col min="2320" max="2320" width="16.5703125" style="50" customWidth="1"/>
    <col min="2321" max="2322" width="15.7109375" style="50" customWidth="1"/>
    <col min="2323" max="2326" width="14.7109375" style="50" customWidth="1"/>
    <col min="2327" max="2327" width="15.7109375" style="50" customWidth="1"/>
    <col min="2328" max="2328" width="14.7109375" style="50" customWidth="1"/>
    <col min="2329" max="2329" width="14.28515625" style="50" customWidth="1"/>
    <col min="2330" max="2331" width="14.7109375" style="50" customWidth="1"/>
    <col min="2332" max="2332" width="15.7109375" style="50" customWidth="1"/>
    <col min="2333" max="2572" width="9.140625" style="50"/>
    <col min="2573" max="2573" width="4.7109375" style="50" customWidth="1"/>
    <col min="2574" max="2574" width="30.7109375" style="50" customWidth="1"/>
    <col min="2575" max="2575" width="15.85546875" style="50" customWidth="1"/>
    <col min="2576" max="2576" width="16.5703125" style="50" customWidth="1"/>
    <col min="2577" max="2578" width="15.7109375" style="50" customWidth="1"/>
    <col min="2579" max="2582" width="14.7109375" style="50" customWidth="1"/>
    <col min="2583" max="2583" width="15.7109375" style="50" customWidth="1"/>
    <col min="2584" max="2584" width="14.7109375" style="50" customWidth="1"/>
    <col min="2585" max="2585" width="14.28515625" style="50" customWidth="1"/>
    <col min="2586" max="2587" width="14.7109375" style="50" customWidth="1"/>
    <col min="2588" max="2588" width="15.7109375" style="50" customWidth="1"/>
    <col min="2589" max="2828" width="9.140625" style="50"/>
    <col min="2829" max="2829" width="4.7109375" style="50" customWidth="1"/>
    <col min="2830" max="2830" width="30.7109375" style="50" customWidth="1"/>
    <col min="2831" max="2831" width="15.85546875" style="50" customWidth="1"/>
    <col min="2832" max="2832" width="16.5703125" style="50" customWidth="1"/>
    <col min="2833" max="2834" width="15.7109375" style="50" customWidth="1"/>
    <col min="2835" max="2838" width="14.7109375" style="50" customWidth="1"/>
    <col min="2839" max="2839" width="15.7109375" style="50" customWidth="1"/>
    <col min="2840" max="2840" width="14.7109375" style="50" customWidth="1"/>
    <col min="2841" max="2841" width="14.28515625" style="50" customWidth="1"/>
    <col min="2842" max="2843" width="14.7109375" style="50" customWidth="1"/>
    <col min="2844" max="2844" width="15.7109375" style="50" customWidth="1"/>
    <col min="2845" max="3084" width="9.140625" style="50"/>
    <col min="3085" max="3085" width="4.7109375" style="50" customWidth="1"/>
    <col min="3086" max="3086" width="30.7109375" style="50" customWidth="1"/>
    <col min="3087" max="3087" width="15.85546875" style="50" customWidth="1"/>
    <col min="3088" max="3088" width="16.5703125" style="50" customWidth="1"/>
    <col min="3089" max="3090" width="15.7109375" style="50" customWidth="1"/>
    <col min="3091" max="3094" width="14.7109375" style="50" customWidth="1"/>
    <col min="3095" max="3095" width="15.7109375" style="50" customWidth="1"/>
    <col min="3096" max="3096" width="14.7109375" style="50" customWidth="1"/>
    <col min="3097" max="3097" width="14.28515625" style="50" customWidth="1"/>
    <col min="3098" max="3099" width="14.7109375" style="50" customWidth="1"/>
    <col min="3100" max="3100" width="15.7109375" style="50" customWidth="1"/>
    <col min="3101" max="3340" width="9.140625" style="50"/>
    <col min="3341" max="3341" width="4.7109375" style="50" customWidth="1"/>
    <col min="3342" max="3342" width="30.7109375" style="50" customWidth="1"/>
    <col min="3343" max="3343" width="15.85546875" style="50" customWidth="1"/>
    <col min="3344" max="3344" width="16.5703125" style="50" customWidth="1"/>
    <col min="3345" max="3346" width="15.7109375" style="50" customWidth="1"/>
    <col min="3347" max="3350" width="14.7109375" style="50" customWidth="1"/>
    <col min="3351" max="3351" width="15.7109375" style="50" customWidth="1"/>
    <col min="3352" max="3352" width="14.7109375" style="50" customWidth="1"/>
    <col min="3353" max="3353" width="14.28515625" style="50" customWidth="1"/>
    <col min="3354" max="3355" width="14.7109375" style="50" customWidth="1"/>
    <col min="3356" max="3356" width="15.7109375" style="50" customWidth="1"/>
    <col min="3357" max="3596" width="9.140625" style="50"/>
    <col min="3597" max="3597" width="4.7109375" style="50" customWidth="1"/>
    <col min="3598" max="3598" width="30.7109375" style="50" customWidth="1"/>
    <col min="3599" max="3599" width="15.85546875" style="50" customWidth="1"/>
    <col min="3600" max="3600" width="16.5703125" style="50" customWidth="1"/>
    <col min="3601" max="3602" width="15.7109375" style="50" customWidth="1"/>
    <col min="3603" max="3606" width="14.7109375" style="50" customWidth="1"/>
    <col min="3607" max="3607" width="15.7109375" style="50" customWidth="1"/>
    <col min="3608" max="3608" width="14.7109375" style="50" customWidth="1"/>
    <col min="3609" max="3609" width="14.28515625" style="50" customWidth="1"/>
    <col min="3610" max="3611" width="14.7109375" style="50" customWidth="1"/>
    <col min="3612" max="3612" width="15.7109375" style="50" customWidth="1"/>
    <col min="3613" max="3852" width="9.140625" style="50"/>
    <col min="3853" max="3853" width="4.7109375" style="50" customWidth="1"/>
    <col min="3854" max="3854" width="30.7109375" style="50" customWidth="1"/>
    <col min="3855" max="3855" width="15.85546875" style="50" customWidth="1"/>
    <col min="3856" max="3856" width="16.5703125" style="50" customWidth="1"/>
    <col min="3857" max="3858" width="15.7109375" style="50" customWidth="1"/>
    <col min="3859" max="3862" width="14.7109375" style="50" customWidth="1"/>
    <col min="3863" max="3863" width="15.7109375" style="50" customWidth="1"/>
    <col min="3864" max="3864" width="14.7109375" style="50" customWidth="1"/>
    <col min="3865" max="3865" width="14.28515625" style="50" customWidth="1"/>
    <col min="3866" max="3867" width="14.7109375" style="50" customWidth="1"/>
    <col min="3868" max="3868" width="15.7109375" style="50" customWidth="1"/>
    <col min="3869" max="4108" width="9.140625" style="50"/>
    <col min="4109" max="4109" width="4.7109375" style="50" customWidth="1"/>
    <col min="4110" max="4110" width="30.7109375" style="50" customWidth="1"/>
    <col min="4111" max="4111" width="15.85546875" style="50" customWidth="1"/>
    <col min="4112" max="4112" width="16.5703125" style="50" customWidth="1"/>
    <col min="4113" max="4114" width="15.7109375" style="50" customWidth="1"/>
    <col min="4115" max="4118" width="14.7109375" style="50" customWidth="1"/>
    <col min="4119" max="4119" width="15.7109375" style="50" customWidth="1"/>
    <col min="4120" max="4120" width="14.7109375" style="50" customWidth="1"/>
    <col min="4121" max="4121" width="14.28515625" style="50" customWidth="1"/>
    <col min="4122" max="4123" width="14.7109375" style="50" customWidth="1"/>
    <col min="4124" max="4124" width="15.7109375" style="50" customWidth="1"/>
    <col min="4125" max="4364" width="9.140625" style="50"/>
    <col min="4365" max="4365" width="4.7109375" style="50" customWidth="1"/>
    <col min="4366" max="4366" width="30.7109375" style="50" customWidth="1"/>
    <col min="4367" max="4367" width="15.85546875" style="50" customWidth="1"/>
    <col min="4368" max="4368" width="16.5703125" style="50" customWidth="1"/>
    <col min="4369" max="4370" width="15.7109375" style="50" customWidth="1"/>
    <col min="4371" max="4374" width="14.7109375" style="50" customWidth="1"/>
    <col min="4375" max="4375" width="15.7109375" style="50" customWidth="1"/>
    <col min="4376" max="4376" width="14.7109375" style="50" customWidth="1"/>
    <col min="4377" max="4377" width="14.28515625" style="50" customWidth="1"/>
    <col min="4378" max="4379" width="14.7109375" style="50" customWidth="1"/>
    <col min="4380" max="4380" width="15.7109375" style="50" customWidth="1"/>
    <col min="4381" max="4620" width="9.140625" style="50"/>
    <col min="4621" max="4621" width="4.7109375" style="50" customWidth="1"/>
    <col min="4622" max="4622" width="30.7109375" style="50" customWidth="1"/>
    <col min="4623" max="4623" width="15.85546875" style="50" customWidth="1"/>
    <col min="4624" max="4624" width="16.5703125" style="50" customWidth="1"/>
    <col min="4625" max="4626" width="15.7109375" style="50" customWidth="1"/>
    <col min="4627" max="4630" width="14.7109375" style="50" customWidth="1"/>
    <col min="4631" max="4631" width="15.7109375" style="50" customWidth="1"/>
    <col min="4632" max="4632" width="14.7109375" style="50" customWidth="1"/>
    <col min="4633" max="4633" width="14.28515625" style="50" customWidth="1"/>
    <col min="4634" max="4635" width="14.7109375" style="50" customWidth="1"/>
    <col min="4636" max="4636" width="15.7109375" style="50" customWidth="1"/>
    <col min="4637" max="4876" width="9.140625" style="50"/>
    <col min="4877" max="4877" width="4.7109375" style="50" customWidth="1"/>
    <col min="4878" max="4878" width="30.7109375" style="50" customWidth="1"/>
    <col min="4879" max="4879" width="15.85546875" style="50" customWidth="1"/>
    <col min="4880" max="4880" width="16.5703125" style="50" customWidth="1"/>
    <col min="4881" max="4882" width="15.7109375" style="50" customWidth="1"/>
    <col min="4883" max="4886" width="14.7109375" style="50" customWidth="1"/>
    <col min="4887" max="4887" width="15.7109375" style="50" customWidth="1"/>
    <col min="4888" max="4888" width="14.7109375" style="50" customWidth="1"/>
    <col min="4889" max="4889" width="14.28515625" style="50" customWidth="1"/>
    <col min="4890" max="4891" width="14.7109375" style="50" customWidth="1"/>
    <col min="4892" max="4892" width="15.7109375" style="50" customWidth="1"/>
    <col min="4893" max="5132" width="9.140625" style="50"/>
    <col min="5133" max="5133" width="4.7109375" style="50" customWidth="1"/>
    <col min="5134" max="5134" width="30.7109375" style="50" customWidth="1"/>
    <col min="5135" max="5135" width="15.85546875" style="50" customWidth="1"/>
    <col min="5136" max="5136" width="16.5703125" style="50" customWidth="1"/>
    <col min="5137" max="5138" width="15.7109375" style="50" customWidth="1"/>
    <col min="5139" max="5142" width="14.7109375" style="50" customWidth="1"/>
    <col min="5143" max="5143" width="15.7109375" style="50" customWidth="1"/>
    <col min="5144" max="5144" width="14.7109375" style="50" customWidth="1"/>
    <col min="5145" max="5145" width="14.28515625" style="50" customWidth="1"/>
    <col min="5146" max="5147" width="14.7109375" style="50" customWidth="1"/>
    <col min="5148" max="5148" width="15.7109375" style="50" customWidth="1"/>
    <col min="5149" max="5388" width="9.140625" style="50"/>
    <col min="5389" max="5389" width="4.7109375" style="50" customWidth="1"/>
    <col min="5390" max="5390" width="30.7109375" style="50" customWidth="1"/>
    <col min="5391" max="5391" width="15.85546875" style="50" customWidth="1"/>
    <col min="5392" max="5392" width="16.5703125" style="50" customWidth="1"/>
    <col min="5393" max="5394" width="15.7109375" style="50" customWidth="1"/>
    <col min="5395" max="5398" width="14.7109375" style="50" customWidth="1"/>
    <col min="5399" max="5399" width="15.7109375" style="50" customWidth="1"/>
    <col min="5400" max="5400" width="14.7109375" style="50" customWidth="1"/>
    <col min="5401" max="5401" width="14.28515625" style="50" customWidth="1"/>
    <col min="5402" max="5403" width="14.7109375" style="50" customWidth="1"/>
    <col min="5404" max="5404" width="15.7109375" style="50" customWidth="1"/>
    <col min="5405" max="5644" width="9.140625" style="50"/>
    <col min="5645" max="5645" width="4.7109375" style="50" customWidth="1"/>
    <col min="5646" max="5646" width="30.7109375" style="50" customWidth="1"/>
    <col min="5647" max="5647" width="15.85546875" style="50" customWidth="1"/>
    <col min="5648" max="5648" width="16.5703125" style="50" customWidth="1"/>
    <col min="5649" max="5650" width="15.7109375" style="50" customWidth="1"/>
    <col min="5651" max="5654" width="14.7109375" style="50" customWidth="1"/>
    <col min="5655" max="5655" width="15.7109375" style="50" customWidth="1"/>
    <col min="5656" max="5656" width="14.7109375" style="50" customWidth="1"/>
    <col min="5657" max="5657" width="14.28515625" style="50" customWidth="1"/>
    <col min="5658" max="5659" width="14.7109375" style="50" customWidth="1"/>
    <col min="5660" max="5660" width="15.7109375" style="50" customWidth="1"/>
    <col min="5661" max="5900" width="9.140625" style="50"/>
    <col min="5901" max="5901" width="4.7109375" style="50" customWidth="1"/>
    <col min="5902" max="5902" width="30.7109375" style="50" customWidth="1"/>
    <col min="5903" max="5903" width="15.85546875" style="50" customWidth="1"/>
    <col min="5904" max="5904" width="16.5703125" style="50" customWidth="1"/>
    <col min="5905" max="5906" width="15.7109375" style="50" customWidth="1"/>
    <col min="5907" max="5910" width="14.7109375" style="50" customWidth="1"/>
    <col min="5911" max="5911" width="15.7109375" style="50" customWidth="1"/>
    <col min="5912" max="5912" width="14.7109375" style="50" customWidth="1"/>
    <col min="5913" max="5913" width="14.28515625" style="50" customWidth="1"/>
    <col min="5914" max="5915" width="14.7109375" style="50" customWidth="1"/>
    <col min="5916" max="5916" width="15.7109375" style="50" customWidth="1"/>
    <col min="5917" max="6156" width="9.140625" style="50"/>
    <col min="6157" max="6157" width="4.7109375" style="50" customWidth="1"/>
    <col min="6158" max="6158" width="30.7109375" style="50" customWidth="1"/>
    <col min="6159" max="6159" width="15.85546875" style="50" customWidth="1"/>
    <col min="6160" max="6160" width="16.5703125" style="50" customWidth="1"/>
    <col min="6161" max="6162" width="15.7109375" style="50" customWidth="1"/>
    <col min="6163" max="6166" width="14.7109375" style="50" customWidth="1"/>
    <col min="6167" max="6167" width="15.7109375" style="50" customWidth="1"/>
    <col min="6168" max="6168" width="14.7109375" style="50" customWidth="1"/>
    <col min="6169" max="6169" width="14.28515625" style="50" customWidth="1"/>
    <col min="6170" max="6171" width="14.7109375" style="50" customWidth="1"/>
    <col min="6172" max="6172" width="15.7109375" style="50" customWidth="1"/>
    <col min="6173" max="6412" width="9.140625" style="50"/>
    <col min="6413" max="6413" width="4.7109375" style="50" customWidth="1"/>
    <col min="6414" max="6414" width="30.7109375" style="50" customWidth="1"/>
    <col min="6415" max="6415" width="15.85546875" style="50" customWidth="1"/>
    <col min="6416" max="6416" width="16.5703125" style="50" customWidth="1"/>
    <col min="6417" max="6418" width="15.7109375" style="50" customWidth="1"/>
    <col min="6419" max="6422" width="14.7109375" style="50" customWidth="1"/>
    <col min="6423" max="6423" width="15.7109375" style="50" customWidth="1"/>
    <col min="6424" max="6424" width="14.7109375" style="50" customWidth="1"/>
    <col min="6425" max="6425" width="14.28515625" style="50" customWidth="1"/>
    <col min="6426" max="6427" width="14.7109375" style="50" customWidth="1"/>
    <col min="6428" max="6428" width="15.7109375" style="50" customWidth="1"/>
    <col min="6429" max="6668" width="9.140625" style="50"/>
    <col min="6669" max="6669" width="4.7109375" style="50" customWidth="1"/>
    <col min="6670" max="6670" width="30.7109375" style="50" customWidth="1"/>
    <col min="6671" max="6671" width="15.85546875" style="50" customWidth="1"/>
    <col min="6672" max="6672" width="16.5703125" style="50" customWidth="1"/>
    <col min="6673" max="6674" width="15.7109375" style="50" customWidth="1"/>
    <col min="6675" max="6678" width="14.7109375" style="50" customWidth="1"/>
    <col min="6679" max="6679" width="15.7109375" style="50" customWidth="1"/>
    <col min="6680" max="6680" width="14.7109375" style="50" customWidth="1"/>
    <col min="6681" max="6681" width="14.28515625" style="50" customWidth="1"/>
    <col min="6682" max="6683" width="14.7109375" style="50" customWidth="1"/>
    <col min="6684" max="6684" width="15.7109375" style="50" customWidth="1"/>
    <col min="6685" max="6924" width="9.140625" style="50"/>
    <col min="6925" max="6925" width="4.7109375" style="50" customWidth="1"/>
    <col min="6926" max="6926" width="30.7109375" style="50" customWidth="1"/>
    <col min="6927" max="6927" width="15.85546875" style="50" customWidth="1"/>
    <col min="6928" max="6928" width="16.5703125" style="50" customWidth="1"/>
    <col min="6929" max="6930" width="15.7109375" style="50" customWidth="1"/>
    <col min="6931" max="6934" width="14.7109375" style="50" customWidth="1"/>
    <col min="6935" max="6935" width="15.7109375" style="50" customWidth="1"/>
    <col min="6936" max="6936" width="14.7109375" style="50" customWidth="1"/>
    <col min="6937" max="6937" width="14.28515625" style="50" customWidth="1"/>
    <col min="6938" max="6939" width="14.7109375" style="50" customWidth="1"/>
    <col min="6940" max="6940" width="15.7109375" style="50" customWidth="1"/>
    <col min="6941" max="7180" width="9.140625" style="50"/>
    <col min="7181" max="7181" width="4.7109375" style="50" customWidth="1"/>
    <col min="7182" max="7182" width="30.7109375" style="50" customWidth="1"/>
    <col min="7183" max="7183" width="15.85546875" style="50" customWidth="1"/>
    <col min="7184" max="7184" width="16.5703125" style="50" customWidth="1"/>
    <col min="7185" max="7186" width="15.7109375" style="50" customWidth="1"/>
    <col min="7187" max="7190" width="14.7109375" style="50" customWidth="1"/>
    <col min="7191" max="7191" width="15.7109375" style="50" customWidth="1"/>
    <col min="7192" max="7192" width="14.7109375" style="50" customWidth="1"/>
    <col min="7193" max="7193" width="14.28515625" style="50" customWidth="1"/>
    <col min="7194" max="7195" width="14.7109375" style="50" customWidth="1"/>
    <col min="7196" max="7196" width="15.7109375" style="50" customWidth="1"/>
    <col min="7197" max="7436" width="9.140625" style="50"/>
    <col min="7437" max="7437" width="4.7109375" style="50" customWidth="1"/>
    <col min="7438" max="7438" width="30.7109375" style="50" customWidth="1"/>
    <col min="7439" max="7439" width="15.85546875" style="50" customWidth="1"/>
    <col min="7440" max="7440" width="16.5703125" style="50" customWidth="1"/>
    <col min="7441" max="7442" width="15.7109375" style="50" customWidth="1"/>
    <col min="7443" max="7446" width="14.7109375" style="50" customWidth="1"/>
    <col min="7447" max="7447" width="15.7109375" style="50" customWidth="1"/>
    <col min="7448" max="7448" width="14.7109375" style="50" customWidth="1"/>
    <col min="7449" max="7449" width="14.28515625" style="50" customWidth="1"/>
    <col min="7450" max="7451" width="14.7109375" style="50" customWidth="1"/>
    <col min="7452" max="7452" width="15.7109375" style="50" customWidth="1"/>
    <col min="7453" max="7692" width="9.140625" style="50"/>
    <col min="7693" max="7693" width="4.7109375" style="50" customWidth="1"/>
    <col min="7694" max="7694" width="30.7109375" style="50" customWidth="1"/>
    <col min="7695" max="7695" width="15.85546875" style="50" customWidth="1"/>
    <col min="7696" max="7696" width="16.5703125" style="50" customWidth="1"/>
    <col min="7697" max="7698" width="15.7109375" style="50" customWidth="1"/>
    <col min="7699" max="7702" width="14.7109375" style="50" customWidth="1"/>
    <col min="7703" max="7703" width="15.7109375" style="50" customWidth="1"/>
    <col min="7704" max="7704" width="14.7109375" style="50" customWidth="1"/>
    <col min="7705" max="7705" width="14.28515625" style="50" customWidth="1"/>
    <col min="7706" max="7707" width="14.7109375" style="50" customWidth="1"/>
    <col min="7708" max="7708" width="15.7109375" style="50" customWidth="1"/>
    <col min="7709" max="7948" width="9.140625" style="50"/>
    <col min="7949" max="7949" width="4.7109375" style="50" customWidth="1"/>
    <col min="7950" max="7950" width="30.7109375" style="50" customWidth="1"/>
    <col min="7951" max="7951" width="15.85546875" style="50" customWidth="1"/>
    <col min="7952" max="7952" width="16.5703125" style="50" customWidth="1"/>
    <col min="7953" max="7954" width="15.7109375" style="50" customWidth="1"/>
    <col min="7955" max="7958" width="14.7109375" style="50" customWidth="1"/>
    <col min="7959" max="7959" width="15.7109375" style="50" customWidth="1"/>
    <col min="7960" max="7960" width="14.7109375" style="50" customWidth="1"/>
    <col min="7961" max="7961" width="14.28515625" style="50" customWidth="1"/>
    <col min="7962" max="7963" width="14.7109375" style="50" customWidth="1"/>
    <col min="7964" max="7964" width="15.7109375" style="50" customWidth="1"/>
    <col min="7965" max="8204" width="9.140625" style="50"/>
    <col min="8205" max="8205" width="4.7109375" style="50" customWidth="1"/>
    <col min="8206" max="8206" width="30.7109375" style="50" customWidth="1"/>
    <col min="8207" max="8207" width="15.85546875" style="50" customWidth="1"/>
    <col min="8208" max="8208" width="16.5703125" style="50" customWidth="1"/>
    <col min="8209" max="8210" width="15.7109375" style="50" customWidth="1"/>
    <col min="8211" max="8214" width="14.7109375" style="50" customWidth="1"/>
    <col min="8215" max="8215" width="15.7109375" style="50" customWidth="1"/>
    <col min="8216" max="8216" width="14.7109375" style="50" customWidth="1"/>
    <col min="8217" max="8217" width="14.28515625" style="50" customWidth="1"/>
    <col min="8218" max="8219" width="14.7109375" style="50" customWidth="1"/>
    <col min="8220" max="8220" width="15.7109375" style="50" customWidth="1"/>
    <col min="8221" max="8460" width="9.140625" style="50"/>
    <col min="8461" max="8461" width="4.7109375" style="50" customWidth="1"/>
    <col min="8462" max="8462" width="30.7109375" style="50" customWidth="1"/>
    <col min="8463" max="8463" width="15.85546875" style="50" customWidth="1"/>
    <col min="8464" max="8464" width="16.5703125" style="50" customWidth="1"/>
    <col min="8465" max="8466" width="15.7109375" style="50" customWidth="1"/>
    <col min="8467" max="8470" width="14.7109375" style="50" customWidth="1"/>
    <col min="8471" max="8471" width="15.7109375" style="50" customWidth="1"/>
    <col min="8472" max="8472" width="14.7109375" style="50" customWidth="1"/>
    <col min="8473" max="8473" width="14.28515625" style="50" customWidth="1"/>
    <col min="8474" max="8475" width="14.7109375" style="50" customWidth="1"/>
    <col min="8476" max="8476" width="15.7109375" style="50" customWidth="1"/>
    <col min="8477" max="8716" width="9.140625" style="50"/>
    <col min="8717" max="8717" width="4.7109375" style="50" customWidth="1"/>
    <col min="8718" max="8718" width="30.7109375" style="50" customWidth="1"/>
    <col min="8719" max="8719" width="15.85546875" style="50" customWidth="1"/>
    <col min="8720" max="8720" width="16.5703125" style="50" customWidth="1"/>
    <col min="8721" max="8722" width="15.7109375" style="50" customWidth="1"/>
    <col min="8723" max="8726" width="14.7109375" style="50" customWidth="1"/>
    <col min="8727" max="8727" width="15.7109375" style="50" customWidth="1"/>
    <col min="8728" max="8728" width="14.7109375" style="50" customWidth="1"/>
    <col min="8729" max="8729" width="14.28515625" style="50" customWidth="1"/>
    <col min="8730" max="8731" width="14.7109375" style="50" customWidth="1"/>
    <col min="8732" max="8732" width="15.7109375" style="50" customWidth="1"/>
    <col min="8733" max="8972" width="9.140625" style="50"/>
    <col min="8973" max="8973" width="4.7109375" style="50" customWidth="1"/>
    <col min="8974" max="8974" width="30.7109375" style="50" customWidth="1"/>
    <col min="8975" max="8975" width="15.85546875" style="50" customWidth="1"/>
    <col min="8976" max="8976" width="16.5703125" style="50" customWidth="1"/>
    <col min="8977" max="8978" width="15.7109375" style="50" customWidth="1"/>
    <col min="8979" max="8982" width="14.7109375" style="50" customWidth="1"/>
    <col min="8983" max="8983" width="15.7109375" style="50" customWidth="1"/>
    <col min="8984" max="8984" width="14.7109375" style="50" customWidth="1"/>
    <col min="8985" max="8985" width="14.28515625" style="50" customWidth="1"/>
    <col min="8986" max="8987" width="14.7109375" style="50" customWidth="1"/>
    <col min="8988" max="8988" width="15.7109375" style="50" customWidth="1"/>
    <col min="8989" max="9228" width="9.140625" style="50"/>
    <col min="9229" max="9229" width="4.7109375" style="50" customWidth="1"/>
    <col min="9230" max="9230" width="30.7109375" style="50" customWidth="1"/>
    <col min="9231" max="9231" width="15.85546875" style="50" customWidth="1"/>
    <col min="9232" max="9232" width="16.5703125" style="50" customWidth="1"/>
    <col min="9233" max="9234" width="15.7109375" style="50" customWidth="1"/>
    <col min="9235" max="9238" width="14.7109375" style="50" customWidth="1"/>
    <col min="9239" max="9239" width="15.7109375" style="50" customWidth="1"/>
    <col min="9240" max="9240" width="14.7109375" style="50" customWidth="1"/>
    <col min="9241" max="9241" width="14.28515625" style="50" customWidth="1"/>
    <col min="9242" max="9243" width="14.7109375" style="50" customWidth="1"/>
    <col min="9244" max="9244" width="15.7109375" style="50" customWidth="1"/>
    <col min="9245" max="9484" width="9.140625" style="50"/>
    <col min="9485" max="9485" width="4.7109375" style="50" customWidth="1"/>
    <col min="9486" max="9486" width="30.7109375" style="50" customWidth="1"/>
    <col min="9487" max="9487" width="15.85546875" style="50" customWidth="1"/>
    <col min="9488" max="9488" width="16.5703125" style="50" customWidth="1"/>
    <col min="9489" max="9490" width="15.7109375" style="50" customWidth="1"/>
    <col min="9491" max="9494" width="14.7109375" style="50" customWidth="1"/>
    <col min="9495" max="9495" width="15.7109375" style="50" customWidth="1"/>
    <col min="9496" max="9496" width="14.7109375" style="50" customWidth="1"/>
    <col min="9497" max="9497" width="14.28515625" style="50" customWidth="1"/>
    <col min="9498" max="9499" width="14.7109375" style="50" customWidth="1"/>
    <col min="9500" max="9500" width="15.7109375" style="50" customWidth="1"/>
    <col min="9501" max="9740" width="9.140625" style="50"/>
    <col min="9741" max="9741" width="4.7109375" style="50" customWidth="1"/>
    <col min="9742" max="9742" width="30.7109375" style="50" customWidth="1"/>
    <col min="9743" max="9743" width="15.85546875" style="50" customWidth="1"/>
    <col min="9744" max="9744" width="16.5703125" style="50" customWidth="1"/>
    <col min="9745" max="9746" width="15.7109375" style="50" customWidth="1"/>
    <col min="9747" max="9750" width="14.7109375" style="50" customWidth="1"/>
    <col min="9751" max="9751" width="15.7109375" style="50" customWidth="1"/>
    <col min="9752" max="9752" width="14.7109375" style="50" customWidth="1"/>
    <col min="9753" max="9753" width="14.28515625" style="50" customWidth="1"/>
    <col min="9754" max="9755" width="14.7109375" style="50" customWidth="1"/>
    <col min="9756" max="9756" width="15.7109375" style="50" customWidth="1"/>
    <col min="9757" max="9996" width="9.140625" style="50"/>
    <col min="9997" max="9997" width="4.7109375" style="50" customWidth="1"/>
    <col min="9998" max="9998" width="30.7109375" style="50" customWidth="1"/>
    <col min="9999" max="9999" width="15.85546875" style="50" customWidth="1"/>
    <col min="10000" max="10000" width="16.5703125" style="50" customWidth="1"/>
    <col min="10001" max="10002" width="15.7109375" style="50" customWidth="1"/>
    <col min="10003" max="10006" width="14.7109375" style="50" customWidth="1"/>
    <col min="10007" max="10007" width="15.7109375" style="50" customWidth="1"/>
    <col min="10008" max="10008" width="14.7109375" style="50" customWidth="1"/>
    <col min="10009" max="10009" width="14.28515625" style="50" customWidth="1"/>
    <col min="10010" max="10011" width="14.7109375" style="50" customWidth="1"/>
    <col min="10012" max="10012" width="15.7109375" style="50" customWidth="1"/>
    <col min="10013" max="10252" width="9.140625" style="50"/>
    <col min="10253" max="10253" width="4.7109375" style="50" customWidth="1"/>
    <col min="10254" max="10254" width="30.7109375" style="50" customWidth="1"/>
    <col min="10255" max="10255" width="15.85546875" style="50" customWidth="1"/>
    <col min="10256" max="10256" width="16.5703125" style="50" customWidth="1"/>
    <col min="10257" max="10258" width="15.7109375" style="50" customWidth="1"/>
    <col min="10259" max="10262" width="14.7109375" style="50" customWidth="1"/>
    <col min="10263" max="10263" width="15.7109375" style="50" customWidth="1"/>
    <col min="10264" max="10264" width="14.7109375" style="50" customWidth="1"/>
    <col min="10265" max="10265" width="14.28515625" style="50" customWidth="1"/>
    <col min="10266" max="10267" width="14.7109375" style="50" customWidth="1"/>
    <col min="10268" max="10268" width="15.7109375" style="50" customWidth="1"/>
    <col min="10269" max="10508" width="9.140625" style="50"/>
    <col min="10509" max="10509" width="4.7109375" style="50" customWidth="1"/>
    <col min="10510" max="10510" width="30.7109375" style="50" customWidth="1"/>
    <col min="10511" max="10511" width="15.85546875" style="50" customWidth="1"/>
    <col min="10512" max="10512" width="16.5703125" style="50" customWidth="1"/>
    <col min="10513" max="10514" width="15.7109375" style="50" customWidth="1"/>
    <col min="10515" max="10518" width="14.7109375" style="50" customWidth="1"/>
    <col min="10519" max="10519" width="15.7109375" style="50" customWidth="1"/>
    <col min="10520" max="10520" width="14.7109375" style="50" customWidth="1"/>
    <col min="10521" max="10521" width="14.28515625" style="50" customWidth="1"/>
    <col min="10522" max="10523" width="14.7109375" style="50" customWidth="1"/>
    <col min="10524" max="10524" width="15.7109375" style="50" customWidth="1"/>
    <col min="10525" max="10764" width="9.140625" style="50"/>
    <col min="10765" max="10765" width="4.7109375" style="50" customWidth="1"/>
    <col min="10766" max="10766" width="30.7109375" style="50" customWidth="1"/>
    <col min="10767" max="10767" width="15.85546875" style="50" customWidth="1"/>
    <col min="10768" max="10768" width="16.5703125" style="50" customWidth="1"/>
    <col min="10769" max="10770" width="15.7109375" style="50" customWidth="1"/>
    <col min="10771" max="10774" width="14.7109375" style="50" customWidth="1"/>
    <col min="10775" max="10775" width="15.7109375" style="50" customWidth="1"/>
    <col min="10776" max="10776" width="14.7109375" style="50" customWidth="1"/>
    <col min="10777" max="10777" width="14.28515625" style="50" customWidth="1"/>
    <col min="10778" max="10779" width="14.7109375" style="50" customWidth="1"/>
    <col min="10780" max="10780" width="15.7109375" style="50" customWidth="1"/>
    <col min="10781" max="11020" width="9.140625" style="50"/>
    <col min="11021" max="11021" width="4.7109375" style="50" customWidth="1"/>
    <col min="11022" max="11022" width="30.7109375" style="50" customWidth="1"/>
    <col min="11023" max="11023" width="15.85546875" style="50" customWidth="1"/>
    <col min="11024" max="11024" width="16.5703125" style="50" customWidth="1"/>
    <col min="11025" max="11026" width="15.7109375" style="50" customWidth="1"/>
    <col min="11027" max="11030" width="14.7109375" style="50" customWidth="1"/>
    <col min="11031" max="11031" width="15.7109375" style="50" customWidth="1"/>
    <col min="11032" max="11032" width="14.7109375" style="50" customWidth="1"/>
    <col min="11033" max="11033" width="14.28515625" style="50" customWidth="1"/>
    <col min="11034" max="11035" width="14.7109375" style="50" customWidth="1"/>
    <col min="11036" max="11036" width="15.7109375" style="50" customWidth="1"/>
    <col min="11037" max="11276" width="9.140625" style="50"/>
    <col min="11277" max="11277" width="4.7109375" style="50" customWidth="1"/>
    <col min="11278" max="11278" width="30.7109375" style="50" customWidth="1"/>
    <col min="11279" max="11279" width="15.85546875" style="50" customWidth="1"/>
    <col min="11280" max="11280" width="16.5703125" style="50" customWidth="1"/>
    <col min="11281" max="11282" width="15.7109375" style="50" customWidth="1"/>
    <col min="11283" max="11286" width="14.7109375" style="50" customWidth="1"/>
    <col min="11287" max="11287" width="15.7109375" style="50" customWidth="1"/>
    <col min="11288" max="11288" width="14.7109375" style="50" customWidth="1"/>
    <col min="11289" max="11289" width="14.28515625" style="50" customWidth="1"/>
    <col min="11290" max="11291" width="14.7109375" style="50" customWidth="1"/>
    <col min="11292" max="11292" width="15.7109375" style="50" customWidth="1"/>
    <col min="11293" max="11532" width="9.140625" style="50"/>
    <col min="11533" max="11533" width="4.7109375" style="50" customWidth="1"/>
    <col min="11534" max="11534" width="30.7109375" style="50" customWidth="1"/>
    <col min="11535" max="11535" width="15.85546875" style="50" customWidth="1"/>
    <col min="11536" max="11536" width="16.5703125" style="50" customWidth="1"/>
    <col min="11537" max="11538" width="15.7109375" style="50" customWidth="1"/>
    <col min="11539" max="11542" width="14.7109375" style="50" customWidth="1"/>
    <col min="11543" max="11543" width="15.7109375" style="50" customWidth="1"/>
    <col min="11544" max="11544" width="14.7109375" style="50" customWidth="1"/>
    <col min="11545" max="11545" width="14.28515625" style="50" customWidth="1"/>
    <col min="11546" max="11547" width="14.7109375" style="50" customWidth="1"/>
    <col min="11548" max="11548" width="15.7109375" style="50" customWidth="1"/>
    <col min="11549" max="11788" width="9.140625" style="50"/>
    <col min="11789" max="11789" width="4.7109375" style="50" customWidth="1"/>
    <col min="11790" max="11790" width="30.7109375" style="50" customWidth="1"/>
    <col min="11791" max="11791" width="15.85546875" style="50" customWidth="1"/>
    <col min="11792" max="11792" width="16.5703125" style="50" customWidth="1"/>
    <col min="11793" max="11794" width="15.7109375" style="50" customWidth="1"/>
    <col min="11795" max="11798" width="14.7109375" style="50" customWidth="1"/>
    <col min="11799" max="11799" width="15.7109375" style="50" customWidth="1"/>
    <col min="11800" max="11800" width="14.7109375" style="50" customWidth="1"/>
    <col min="11801" max="11801" width="14.28515625" style="50" customWidth="1"/>
    <col min="11802" max="11803" width="14.7109375" style="50" customWidth="1"/>
    <col min="11804" max="11804" width="15.7109375" style="50" customWidth="1"/>
    <col min="11805" max="12044" width="9.140625" style="50"/>
    <col min="12045" max="12045" width="4.7109375" style="50" customWidth="1"/>
    <col min="12046" max="12046" width="30.7109375" style="50" customWidth="1"/>
    <col min="12047" max="12047" width="15.85546875" style="50" customWidth="1"/>
    <col min="12048" max="12048" width="16.5703125" style="50" customWidth="1"/>
    <col min="12049" max="12050" width="15.7109375" style="50" customWidth="1"/>
    <col min="12051" max="12054" width="14.7109375" style="50" customWidth="1"/>
    <col min="12055" max="12055" width="15.7109375" style="50" customWidth="1"/>
    <col min="12056" max="12056" width="14.7109375" style="50" customWidth="1"/>
    <col min="12057" max="12057" width="14.28515625" style="50" customWidth="1"/>
    <col min="12058" max="12059" width="14.7109375" style="50" customWidth="1"/>
    <col min="12060" max="12060" width="15.7109375" style="50" customWidth="1"/>
    <col min="12061" max="12300" width="9.140625" style="50"/>
    <col min="12301" max="12301" width="4.7109375" style="50" customWidth="1"/>
    <col min="12302" max="12302" width="30.7109375" style="50" customWidth="1"/>
    <col min="12303" max="12303" width="15.85546875" style="50" customWidth="1"/>
    <col min="12304" max="12304" width="16.5703125" style="50" customWidth="1"/>
    <col min="12305" max="12306" width="15.7109375" style="50" customWidth="1"/>
    <col min="12307" max="12310" width="14.7109375" style="50" customWidth="1"/>
    <col min="12311" max="12311" width="15.7109375" style="50" customWidth="1"/>
    <col min="12312" max="12312" width="14.7109375" style="50" customWidth="1"/>
    <col min="12313" max="12313" width="14.28515625" style="50" customWidth="1"/>
    <col min="12314" max="12315" width="14.7109375" style="50" customWidth="1"/>
    <col min="12316" max="12316" width="15.7109375" style="50" customWidth="1"/>
    <col min="12317" max="12556" width="9.140625" style="50"/>
    <col min="12557" max="12557" width="4.7109375" style="50" customWidth="1"/>
    <col min="12558" max="12558" width="30.7109375" style="50" customWidth="1"/>
    <col min="12559" max="12559" width="15.85546875" style="50" customWidth="1"/>
    <col min="12560" max="12560" width="16.5703125" style="50" customWidth="1"/>
    <col min="12561" max="12562" width="15.7109375" style="50" customWidth="1"/>
    <col min="12563" max="12566" width="14.7109375" style="50" customWidth="1"/>
    <col min="12567" max="12567" width="15.7109375" style="50" customWidth="1"/>
    <col min="12568" max="12568" width="14.7109375" style="50" customWidth="1"/>
    <col min="12569" max="12569" width="14.28515625" style="50" customWidth="1"/>
    <col min="12570" max="12571" width="14.7109375" style="50" customWidth="1"/>
    <col min="12572" max="12572" width="15.7109375" style="50" customWidth="1"/>
    <col min="12573" max="12812" width="9.140625" style="50"/>
    <col min="12813" max="12813" width="4.7109375" style="50" customWidth="1"/>
    <col min="12814" max="12814" width="30.7109375" style="50" customWidth="1"/>
    <col min="12815" max="12815" width="15.85546875" style="50" customWidth="1"/>
    <col min="12816" max="12816" width="16.5703125" style="50" customWidth="1"/>
    <col min="12817" max="12818" width="15.7109375" style="50" customWidth="1"/>
    <col min="12819" max="12822" width="14.7109375" style="50" customWidth="1"/>
    <col min="12823" max="12823" width="15.7109375" style="50" customWidth="1"/>
    <col min="12824" max="12824" width="14.7109375" style="50" customWidth="1"/>
    <col min="12825" max="12825" width="14.28515625" style="50" customWidth="1"/>
    <col min="12826" max="12827" width="14.7109375" style="50" customWidth="1"/>
    <col min="12828" max="12828" width="15.7109375" style="50" customWidth="1"/>
    <col min="12829" max="13068" width="9.140625" style="50"/>
    <col min="13069" max="13069" width="4.7109375" style="50" customWidth="1"/>
    <col min="13070" max="13070" width="30.7109375" style="50" customWidth="1"/>
    <col min="13071" max="13071" width="15.85546875" style="50" customWidth="1"/>
    <col min="13072" max="13072" width="16.5703125" style="50" customWidth="1"/>
    <col min="13073" max="13074" width="15.7109375" style="50" customWidth="1"/>
    <col min="13075" max="13078" width="14.7109375" style="50" customWidth="1"/>
    <col min="13079" max="13079" width="15.7109375" style="50" customWidth="1"/>
    <col min="13080" max="13080" width="14.7109375" style="50" customWidth="1"/>
    <col min="13081" max="13081" width="14.28515625" style="50" customWidth="1"/>
    <col min="13082" max="13083" width="14.7109375" style="50" customWidth="1"/>
    <col min="13084" max="13084" width="15.7109375" style="50" customWidth="1"/>
    <col min="13085" max="13324" width="9.140625" style="50"/>
    <col min="13325" max="13325" width="4.7109375" style="50" customWidth="1"/>
    <col min="13326" max="13326" width="30.7109375" style="50" customWidth="1"/>
    <col min="13327" max="13327" width="15.85546875" style="50" customWidth="1"/>
    <col min="13328" max="13328" width="16.5703125" style="50" customWidth="1"/>
    <col min="13329" max="13330" width="15.7109375" style="50" customWidth="1"/>
    <col min="13331" max="13334" width="14.7109375" style="50" customWidth="1"/>
    <col min="13335" max="13335" width="15.7109375" style="50" customWidth="1"/>
    <col min="13336" max="13336" width="14.7109375" style="50" customWidth="1"/>
    <col min="13337" max="13337" width="14.28515625" style="50" customWidth="1"/>
    <col min="13338" max="13339" width="14.7109375" style="50" customWidth="1"/>
    <col min="13340" max="13340" width="15.7109375" style="50" customWidth="1"/>
    <col min="13341" max="13580" width="9.140625" style="50"/>
    <col min="13581" max="13581" width="4.7109375" style="50" customWidth="1"/>
    <col min="13582" max="13582" width="30.7109375" style="50" customWidth="1"/>
    <col min="13583" max="13583" width="15.85546875" style="50" customWidth="1"/>
    <col min="13584" max="13584" width="16.5703125" style="50" customWidth="1"/>
    <col min="13585" max="13586" width="15.7109375" style="50" customWidth="1"/>
    <col min="13587" max="13590" width="14.7109375" style="50" customWidth="1"/>
    <col min="13591" max="13591" width="15.7109375" style="50" customWidth="1"/>
    <col min="13592" max="13592" width="14.7109375" style="50" customWidth="1"/>
    <col min="13593" max="13593" width="14.28515625" style="50" customWidth="1"/>
    <col min="13594" max="13595" width="14.7109375" style="50" customWidth="1"/>
    <col min="13596" max="13596" width="15.7109375" style="50" customWidth="1"/>
    <col min="13597" max="13836" width="9.140625" style="50"/>
    <col min="13837" max="13837" width="4.7109375" style="50" customWidth="1"/>
    <col min="13838" max="13838" width="30.7109375" style="50" customWidth="1"/>
    <col min="13839" max="13839" width="15.85546875" style="50" customWidth="1"/>
    <col min="13840" max="13840" width="16.5703125" style="50" customWidth="1"/>
    <col min="13841" max="13842" width="15.7109375" style="50" customWidth="1"/>
    <col min="13843" max="13846" width="14.7109375" style="50" customWidth="1"/>
    <col min="13847" max="13847" width="15.7109375" style="50" customWidth="1"/>
    <col min="13848" max="13848" width="14.7109375" style="50" customWidth="1"/>
    <col min="13849" max="13849" width="14.28515625" style="50" customWidth="1"/>
    <col min="13850" max="13851" width="14.7109375" style="50" customWidth="1"/>
    <col min="13852" max="13852" width="15.7109375" style="50" customWidth="1"/>
    <col min="13853" max="14092" width="9.140625" style="50"/>
    <col min="14093" max="14093" width="4.7109375" style="50" customWidth="1"/>
    <col min="14094" max="14094" width="30.7109375" style="50" customWidth="1"/>
    <col min="14095" max="14095" width="15.85546875" style="50" customWidth="1"/>
    <col min="14096" max="14096" width="16.5703125" style="50" customWidth="1"/>
    <col min="14097" max="14098" width="15.7109375" style="50" customWidth="1"/>
    <col min="14099" max="14102" width="14.7109375" style="50" customWidth="1"/>
    <col min="14103" max="14103" width="15.7109375" style="50" customWidth="1"/>
    <col min="14104" max="14104" width="14.7109375" style="50" customWidth="1"/>
    <col min="14105" max="14105" width="14.28515625" style="50" customWidth="1"/>
    <col min="14106" max="14107" width="14.7109375" style="50" customWidth="1"/>
    <col min="14108" max="14108" width="15.7109375" style="50" customWidth="1"/>
    <col min="14109" max="14348" width="9.140625" style="50"/>
    <col min="14349" max="14349" width="4.7109375" style="50" customWidth="1"/>
    <col min="14350" max="14350" width="30.7109375" style="50" customWidth="1"/>
    <col min="14351" max="14351" width="15.85546875" style="50" customWidth="1"/>
    <col min="14352" max="14352" width="16.5703125" style="50" customWidth="1"/>
    <col min="14353" max="14354" width="15.7109375" style="50" customWidth="1"/>
    <col min="14355" max="14358" width="14.7109375" style="50" customWidth="1"/>
    <col min="14359" max="14359" width="15.7109375" style="50" customWidth="1"/>
    <col min="14360" max="14360" width="14.7109375" style="50" customWidth="1"/>
    <col min="14361" max="14361" width="14.28515625" style="50" customWidth="1"/>
    <col min="14362" max="14363" width="14.7109375" style="50" customWidth="1"/>
    <col min="14364" max="14364" width="15.7109375" style="50" customWidth="1"/>
    <col min="14365" max="14604" width="9.140625" style="50"/>
    <col min="14605" max="14605" width="4.7109375" style="50" customWidth="1"/>
    <col min="14606" max="14606" width="30.7109375" style="50" customWidth="1"/>
    <col min="14607" max="14607" width="15.85546875" style="50" customWidth="1"/>
    <col min="14608" max="14608" width="16.5703125" style="50" customWidth="1"/>
    <col min="14609" max="14610" width="15.7109375" style="50" customWidth="1"/>
    <col min="14611" max="14614" width="14.7109375" style="50" customWidth="1"/>
    <col min="14615" max="14615" width="15.7109375" style="50" customWidth="1"/>
    <col min="14616" max="14616" width="14.7109375" style="50" customWidth="1"/>
    <col min="14617" max="14617" width="14.28515625" style="50" customWidth="1"/>
    <col min="14618" max="14619" width="14.7109375" style="50" customWidth="1"/>
    <col min="14620" max="14620" width="15.7109375" style="50" customWidth="1"/>
    <col min="14621" max="14860" width="9.140625" style="50"/>
    <col min="14861" max="14861" width="4.7109375" style="50" customWidth="1"/>
    <col min="14862" max="14862" width="30.7109375" style="50" customWidth="1"/>
    <col min="14863" max="14863" width="15.85546875" style="50" customWidth="1"/>
    <col min="14864" max="14864" width="16.5703125" style="50" customWidth="1"/>
    <col min="14865" max="14866" width="15.7109375" style="50" customWidth="1"/>
    <col min="14867" max="14870" width="14.7109375" style="50" customWidth="1"/>
    <col min="14871" max="14871" width="15.7109375" style="50" customWidth="1"/>
    <col min="14872" max="14872" width="14.7109375" style="50" customWidth="1"/>
    <col min="14873" max="14873" width="14.28515625" style="50" customWidth="1"/>
    <col min="14874" max="14875" width="14.7109375" style="50" customWidth="1"/>
    <col min="14876" max="14876" width="15.7109375" style="50" customWidth="1"/>
    <col min="14877" max="15116" width="9.140625" style="50"/>
    <col min="15117" max="15117" width="4.7109375" style="50" customWidth="1"/>
    <col min="15118" max="15118" width="30.7109375" style="50" customWidth="1"/>
    <col min="15119" max="15119" width="15.85546875" style="50" customWidth="1"/>
    <col min="15120" max="15120" width="16.5703125" style="50" customWidth="1"/>
    <col min="15121" max="15122" width="15.7109375" style="50" customWidth="1"/>
    <col min="15123" max="15126" width="14.7109375" style="50" customWidth="1"/>
    <col min="15127" max="15127" width="15.7109375" style="50" customWidth="1"/>
    <col min="15128" max="15128" width="14.7109375" style="50" customWidth="1"/>
    <col min="15129" max="15129" width="14.28515625" style="50" customWidth="1"/>
    <col min="15130" max="15131" width="14.7109375" style="50" customWidth="1"/>
    <col min="15132" max="15132" width="15.7109375" style="50" customWidth="1"/>
    <col min="15133" max="15372" width="9.140625" style="50"/>
    <col min="15373" max="15373" width="4.7109375" style="50" customWidth="1"/>
    <col min="15374" max="15374" width="30.7109375" style="50" customWidth="1"/>
    <col min="15375" max="15375" width="15.85546875" style="50" customWidth="1"/>
    <col min="15376" max="15376" width="16.5703125" style="50" customWidth="1"/>
    <col min="15377" max="15378" width="15.7109375" style="50" customWidth="1"/>
    <col min="15379" max="15382" width="14.7109375" style="50" customWidth="1"/>
    <col min="15383" max="15383" width="15.7109375" style="50" customWidth="1"/>
    <col min="15384" max="15384" width="14.7109375" style="50" customWidth="1"/>
    <col min="15385" max="15385" width="14.28515625" style="50" customWidth="1"/>
    <col min="15386" max="15387" width="14.7109375" style="50" customWidth="1"/>
    <col min="15388" max="15388" width="15.7109375" style="50" customWidth="1"/>
    <col min="15389" max="15628" width="9.140625" style="50"/>
    <col min="15629" max="15629" width="4.7109375" style="50" customWidth="1"/>
    <col min="15630" max="15630" width="30.7109375" style="50" customWidth="1"/>
    <col min="15631" max="15631" width="15.85546875" style="50" customWidth="1"/>
    <col min="15632" max="15632" width="16.5703125" style="50" customWidth="1"/>
    <col min="15633" max="15634" width="15.7109375" style="50" customWidth="1"/>
    <col min="15635" max="15638" width="14.7109375" style="50" customWidth="1"/>
    <col min="15639" max="15639" width="15.7109375" style="50" customWidth="1"/>
    <col min="15640" max="15640" width="14.7109375" style="50" customWidth="1"/>
    <col min="15641" max="15641" width="14.28515625" style="50" customWidth="1"/>
    <col min="15642" max="15643" width="14.7109375" style="50" customWidth="1"/>
    <col min="15644" max="15644" width="15.7109375" style="50" customWidth="1"/>
    <col min="15645" max="15884" width="9.140625" style="50"/>
    <col min="15885" max="15885" width="4.7109375" style="50" customWidth="1"/>
    <col min="15886" max="15886" width="30.7109375" style="50" customWidth="1"/>
    <col min="15887" max="15887" width="15.85546875" style="50" customWidth="1"/>
    <col min="15888" max="15888" width="16.5703125" style="50" customWidth="1"/>
    <col min="15889" max="15890" width="15.7109375" style="50" customWidth="1"/>
    <col min="15891" max="15894" width="14.7109375" style="50" customWidth="1"/>
    <col min="15895" max="15895" width="15.7109375" style="50" customWidth="1"/>
    <col min="15896" max="15896" width="14.7109375" style="50" customWidth="1"/>
    <col min="15897" max="15897" width="14.28515625" style="50" customWidth="1"/>
    <col min="15898" max="15899" width="14.7109375" style="50" customWidth="1"/>
    <col min="15900" max="15900" width="15.7109375" style="50" customWidth="1"/>
    <col min="15901" max="16140" width="9.140625" style="50"/>
    <col min="16141" max="16141" width="4.7109375" style="50" customWidth="1"/>
    <col min="16142" max="16142" width="30.7109375" style="50" customWidth="1"/>
    <col min="16143" max="16143" width="15.85546875" style="50" customWidth="1"/>
    <col min="16144" max="16144" width="16.5703125" style="50" customWidth="1"/>
    <col min="16145" max="16146" width="15.7109375" style="50" customWidth="1"/>
    <col min="16147" max="16150" width="14.7109375" style="50" customWidth="1"/>
    <col min="16151" max="16151" width="15.7109375" style="50" customWidth="1"/>
    <col min="16152" max="16152" width="14.7109375" style="50" customWidth="1"/>
    <col min="16153" max="16153" width="14.28515625" style="50" customWidth="1"/>
    <col min="16154" max="16155" width="14.7109375" style="50" customWidth="1"/>
    <col min="16156" max="16156" width="15.7109375" style="50" customWidth="1"/>
    <col min="16157" max="16384" width="9.140625" style="50"/>
  </cols>
  <sheetData>
    <row r="1" spans="2:50" ht="16.5" customHeight="1" x14ac:dyDescent="0.2"/>
    <row r="2" spans="2:50" ht="17.25" customHeight="1" x14ac:dyDescent="0.2">
      <c r="B2" s="15" t="s">
        <v>68</v>
      </c>
    </row>
    <row r="3" spans="2:50" ht="30" customHeight="1" thickBot="1" x14ac:dyDescent="0.25">
      <c r="B3" s="16" t="s">
        <v>5</v>
      </c>
      <c r="C3" s="16"/>
      <c r="D3" s="16"/>
    </row>
    <row r="4" spans="2:50" ht="15.95" customHeight="1" thickBot="1" x14ac:dyDescent="0.25">
      <c r="B4" s="58" t="s">
        <v>69</v>
      </c>
      <c r="C4" s="60"/>
      <c r="D4" s="60"/>
      <c r="E4" s="60"/>
      <c r="F4" s="60"/>
      <c r="G4" s="60"/>
      <c r="H4" s="59"/>
      <c r="I4" s="59"/>
      <c r="J4" s="59"/>
      <c r="K4" s="59"/>
      <c r="L4" s="59"/>
      <c r="M4" s="59"/>
      <c r="N4" s="59"/>
      <c r="O4" s="59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8"/>
      <c r="AA4" s="238"/>
      <c r="AB4" s="238"/>
      <c r="AC4" s="238"/>
      <c r="AD4" s="238"/>
      <c r="AE4" s="238"/>
      <c r="AF4" s="238"/>
      <c r="AG4" s="238"/>
      <c r="AH4" s="238"/>
      <c r="AI4" s="238"/>
      <c r="AJ4" s="238"/>
      <c r="AK4" s="238"/>
      <c r="AL4" s="65"/>
      <c r="AM4" s="65"/>
      <c r="AN4" s="65"/>
      <c r="AO4" s="238"/>
      <c r="AP4" s="238"/>
      <c r="AQ4" s="59"/>
      <c r="AR4" s="59"/>
      <c r="AS4" s="59"/>
      <c r="AT4" s="59"/>
      <c r="AU4" s="65"/>
      <c r="AV4" s="80"/>
      <c r="AW4" s="82"/>
      <c r="AX4" s="82"/>
    </row>
    <row r="5" spans="2:50" ht="15.95" customHeight="1" thickBot="1" x14ac:dyDescent="0.25">
      <c r="B5" s="234" t="s">
        <v>70</v>
      </c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40"/>
      <c r="Q5" s="240"/>
      <c r="R5" s="291"/>
      <c r="S5" s="291"/>
      <c r="T5" s="291"/>
      <c r="U5" s="240"/>
      <c r="V5" s="240"/>
      <c r="W5" s="291"/>
      <c r="X5" s="291"/>
      <c r="Y5" s="291"/>
      <c r="Z5" s="240"/>
      <c r="AA5" s="240"/>
      <c r="AB5" s="291"/>
      <c r="AC5" s="291"/>
      <c r="AD5" s="291"/>
      <c r="AE5" s="291"/>
      <c r="AF5" s="291"/>
      <c r="AG5" s="291"/>
      <c r="AH5" s="291"/>
      <c r="AI5" s="291"/>
      <c r="AJ5" s="291"/>
      <c r="AK5" s="291"/>
      <c r="AL5" s="382"/>
      <c r="AM5" s="382"/>
      <c r="AN5" s="382"/>
      <c r="AO5" s="291"/>
      <c r="AP5" s="291"/>
      <c r="AQ5" s="603"/>
      <c r="AR5" s="603"/>
      <c r="AS5" s="603"/>
      <c r="AT5" s="603"/>
      <c r="AU5" s="382"/>
      <c r="AV5" s="603"/>
      <c r="AW5" s="603"/>
      <c r="AX5" s="382"/>
    </row>
    <row r="6" spans="2:50" ht="15.95" customHeight="1" thickBot="1" x14ac:dyDescent="0.25">
      <c r="B6" s="145" t="s">
        <v>71</v>
      </c>
      <c r="C6" s="72" t="s">
        <v>8</v>
      </c>
      <c r="D6" s="72" t="s">
        <v>9</v>
      </c>
      <c r="E6" s="73" t="s">
        <v>10</v>
      </c>
      <c r="F6" s="78" t="s">
        <v>11</v>
      </c>
      <c r="G6" s="74" t="s">
        <v>12</v>
      </c>
      <c r="H6" s="75" t="s">
        <v>13</v>
      </c>
      <c r="I6" s="75" t="s">
        <v>14</v>
      </c>
      <c r="J6" s="75" t="s">
        <v>99</v>
      </c>
      <c r="K6" s="75" t="s">
        <v>102</v>
      </c>
      <c r="L6" s="76" t="s">
        <v>103</v>
      </c>
      <c r="M6" s="75" t="s">
        <v>105</v>
      </c>
      <c r="N6" s="236" t="s">
        <v>108</v>
      </c>
      <c r="O6" s="75" t="s">
        <v>109</v>
      </c>
      <c r="P6" s="75" t="s">
        <v>110</v>
      </c>
      <c r="Q6" s="76" t="s">
        <v>111</v>
      </c>
      <c r="R6" s="75" t="s">
        <v>112</v>
      </c>
      <c r="S6" s="75" t="s">
        <v>119</v>
      </c>
      <c r="T6" s="75" t="s">
        <v>118</v>
      </c>
      <c r="U6" s="75" t="s">
        <v>127</v>
      </c>
      <c r="V6" s="76" t="s">
        <v>131</v>
      </c>
      <c r="W6" s="75" t="s">
        <v>132</v>
      </c>
      <c r="X6" s="75" t="s">
        <v>133</v>
      </c>
      <c r="Y6" s="75" t="s">
        <v>134</v>
      </c>
      <c r="Z6" s="75" t="s">
        <v>128</v>
      </c>
      <c r="AA6" s="76" t="s">
        <v>135</v>
      </c>
      <c r="AB6" s="75" t="s">
        <v>136</v>
      </c>
      <c r="AC6" s="75" t="s">
        <v>140</v>
      </c>
      <c r="AD6" s="75" t="s">
        <v>141</v>
      </c>
      <c r="AE6" s="75" t="s">
        <v>143</v>
      </c>
      <c r="AF6" s="351" t="s">
        <v>144</v>
      </c>
      <c r="AG6" s="358" t="s">
        <v>147</v>
      </c>
      <c r="AH6" s="358" t="s">
        <v>149</v>
      </c>
      <c r="AI6" s="358" t="s">
        <v>151</v>
      </c>
      <c r="AJ6" s="358" t="s">
        <v>157</v>
      </c>
      <c r="AK6" s="351" t="s">
        <v>158</v>
      </c>
      <c r="AL6" s="358" t="s">
        <v>161</v>
      </c>
      <c r="AM6" s="358" t="s">
        <v>165</v>
      </c>
      <c r="AN6" s="358" t="s">
        <v>167</v>
      </c>
      <c r="AO6" s="358" t="s">
        <v>169</v>
      </c>
      <c r="AP6" s="351" t="s">
        <v>170</v>
      </c>
      <c r="AQ6" s="358" t="s">
        <v>178</v>
      </c>
      <c r="AR6" s="358" t="s">
        <v>257</v>
      </c>
      <c r="AS6" s="358" t="s">
        <v>258</v>
      </c>
      <c r="AT6" s="358" t="s">
        <v>259</v>
      </c>
      <c r="AU6" s="351" t="s">
        <v>260</v>
      </c>
      <c r="AV6" s="358" t="s">
        <v>261</v>
      </c>
      <c r="AW6" s="358" t="s">
        <v>262</v>
      </c>
      <c r="AX6" s="358" t="s">
        <v>263</v>
      </c>
    </row>
    <row r="7" spans="2:50" s="51" customFormat="1" ht="14.1" customHeight="1" x14ac:dyDescent="0.15">
      <c r="B7" s="146" t="s">
        <v>15</v>
      </c>
      <c r="C7" s="203">
        <v>39235</v>
      </c>
      <c r="D7" s="147">
        <v>35978</v>
      </c>
      <c r="E7" s="148">
        <v>33756</v>
      </c>
      <c r="F7" s="293">
        <v>33069</v>
      </c>
      <c r="G7" s="149">
        <v>40565</v>
      </c>
      <c r="H7" s="147">
        <v>10156</v>
      </c>
      <c r="I7" s="147">
        <v>10830</v>
      </c>
      <c r="J7" s="147">
        <v>11424</v>
      </c>
      <c r="K7" s="147">
        <v>12447</v>
      </c>
      <c r="L7" s="150">
        <f>SUM(H7:K7)</f>
        <v>44857</v>
      </c>
      <c r="M7" s="147">
        <v>11296</v>
      </c>
      <c r="N7" s="248">
        <v>12035</v>
      </c>
      <c r="O7" s="147">
        <v>12647</v>
      </c>
      <c r="P7" s="147">
        <v>10825</v>
      </c>
      <c r="Q7" s="150">
        <f>SUM(M7:P7)</f>
        <v>46803</v>
      </c>
      <c r="R7" s="147">
        <v>12644</v>
      </c>
      <c r="S7" s="147">
        <v>13363</v>
      </c>
      <c r="T7" s="147">
        <v>13916</v>
      </c>
      <c r="U7" s="147">
        <v>16461</v>
      </c>
      <c r="V7" s="150">
        <f>SUM(R7:U7)</f>
        <v>56384</v>
      </c>
      <c r="W7" s="147">
        <v>12980</v>
      </c>
      <c r="X7" s="147">
        <v>11069</v>
      </c>
      <c r="Y7" s="147">
        <v>24063</v>
      </c>
      <c r="Z7" s="147">
        <v>18067</v>
      </c>
      <c r="AA7" s="150">
        <f t="shared" ref="AA7:AA30" si="0">SUM(W7:Z7)</f>
        <v>66179</v>
      </c>
      <c r="AB7" s="147">
        <v>16872</v>
      </c>
      <c r="AC7" s="147">
        <v>16860</v>
      </c>
      <c r="AD7" s="147">
        <v>16057</v>
      </c>
      <c r="AE7" s="147">
        <v>19282</v>
      </c>
      <c r="AF7" s="352">
        <f>SUM(AB7:AE7)</f>
        <v>69071</v>
      </c>
      <c r="AG7" s="147">
        <v>16683</v>
      </c>
      <c r="AH7" s="147">
        <v>18734</v>
      </c>
      <c r="AI7" s="147">
        <v>18428</v>
      </c>
      <c r="AJ7" s="147">
        <v>20810</v>
      </c>
      <c r="AK7" s="352">
        <f>SUM(AG7:AJ7)</f>
        <v>74655</v>
      </c>
      <c r="AL7" s="147">
        <v>17677</v>
      </c>
      <c r="AM7" s="147">
        <v>19249</v>
      </c>
      <c r="AN7" s="147">
        <v>19103</v>
      </c>
      <c r="AO7" s="147">
        <v>22165</v>
      </c>
      <c r="AP7" s="352">
        <v>78194</v>
      </c>
      <c r="AQ7" s="147">
        <v>20519</v>
      </c>
      <c r="AR7" s="147">
        <v>21087</v>
      </c>
      <c r="AS7" s="147">
        <v>20320</v>
      </c>
      <c r="AT7" s="147">
        <v>23569</v>
      </c>
      <c r="AU7" s="352">
        <v>85495</v>
      </c>
      <c r="AV7" s="147">
        <v>21552</v>
      </c>
      <c r="AW7" s="147">
        <v>22870</v>
      </c>
      <c r="AX7" s="147">
        <v>22131</v>
      </c>
    </row>
    <row r="8" spans="2:50" s="51" customFormat="1" ht="14.1" customHeight="1" x14ac:dyDescent="0.15">
      <c r="B8" s="151" t="s">
        <v>16</v>
      </c>
      <c r="C8" s="204">
        <v>3444</v>
      </c>
      <c r="D8" s="147">
        <v>3293</v>
      </c>
      <c r="E8" s="148">
        <v>3712</v>
      </c>
      <c r="F8" s="293">
        <v>5374</v>
      </c>
      <c r="G8" s="149">
        <v>4321</v>
      </c>
      <c r="H8" s="147">
        <v>1149</v>
      </c>
      <c r="I8" s="147">
        <v>1161</v>
      </c>
      <c r="J8" s="147">
        <v>1154</v>
      </c>
      <c r="K8" s="147">
        <v>1244</v>
      </c>
      <c r="L8" s="150">
        <f t="shared" ref="L8:L30" si="1">SUM(H8:K8)</f>
        <v>4708</v>
      </c>
      <c r="M8" s="147">
        <v>1245</v>
      </c>
      <c r="N8" s="248">
        <v>1346</v>
      </c>
      <c r="O8" s="147">
        <v>1421</v>
      </c>
      <c r="P8" s="147">
        <v>1414</v>
      </c>
      <c r="Q8" s="150">
        <f t="shared" ref="Q8:Q30" si="2">SUM(M8:P8)</f>
        <v>5426</v>
      </c>
      <c r="R8" s="147">
        <v>1160</v>
      </c>
      <c r="S8" s="147">
        <v>1155</v>
      </c>
      <c r="T8" s="147">
        <v>1193</v>
      </c>
      <c r="U8" s="147">
        <v>1345</v>
      </c>
      <c r="V8" s="150">
        <f t="shared" ref="V8:V30" si="3">SUM(R8:U8)</f>
        <v>4853</v>
      </c>
      <c r="W8" s="147">
        <v>1065</v>
      </c>
      <c r="X8" s="147">
        <v>792</v>
      </c>
      <c r="Y8" s="147">
        <v>1952</v>
      </c>
      <c r="Z8" s="147">
        <v>1638</v>
      </c>
      <c r="AA8" s="150">
        <f t="shared" si="0"/>
        <v>5447</v>
      </c>
      <c r="AB8" s="147">
        <v>1643</v>
      </c>
      <c r="AC8" s="147">
        <v>1624</v>
      </c>
      <c r="AD8" s="147">
        <v>1635</v>
      </c>
      <c r="AE8" s="147">
        <v>1781</v>
      </c>
      <c r="AF8" s="352">
        <f t="shared" ref="AF8:AF31" si="4">SUM(AB8:AE8)</f>
        <v>6683</v>
      </c>
      <c r="AG8" s="147">
        <v>1519</v>
      </c>
      <c r="AH8" s="147">
        <v>1802</v>
      </c>
      <c r="AI8" s="147">
        <v>1858</v>
      </c>
      <c r="AJ8" s="147">
        <v>1742</v>
      </c>
      <c r="AK8" s="352">
        <f t="shared" ref="AK8:AK30" si="5">SUM(AG8:AJ8)</f>
        <v>6921</v>
      </c>
      <c r="AL8" s="147">
        <v>1861</v>
      </c>
      <c r="AM8" s="147">
        <v>2141</v>
      </c>
      <c r="AN8" s="147">
        <v>2122</v>
      </c>
      <c r="AO8" s="147">
        <v>2222</v>
      </c>
      <c r="AP8" s="352">
        <v>8346</v>
      </c>
      <c r="AQ8" s="147">
        <v>2228</v>
      </c>
      <c r="AR8" s="147">
        <v>2256</v>
      </c>
      <c r="AS8" s="147">
        <v>2377</v>
      </c>
      <c r="AT8" s="147">
        <v>2521</v>
      </c>
      <c r="AU8" s="352">
        <v>9382</v>
      </c>
      <c r="AV8" s="147">
        <v>2585</v>
      </c>
      <c r="AW8" s="147">
        <v>2716</v>
      </c>
      <c r="AX8" s="147">
        <v>2694</v>
      </c>
    </row>
    <row r="9" spans="2:50" s="51" customFormat="1" ht="14.1" customHeight="1" x14ac:dyDescent="0.15">
      <c r="B9" s="151" t="s">
        <v>17</v>
      </c>
      <c r="C9" s="204">
        <v>7916</v>
      </c>
      <c r="D9" s="147">
        <v>8121</v>
      </c>
      <c r="E9" s="148">
        <v>9527</v>
      </c>
      <c r="F9" s="293">
        <v>11827</v>
      </c>
      <c r="G9" s="149">
        <v>13200</v>
      </c>
      <c r="H9" s="147">
        <v>3565</v>
      </c>
      <c r="I9" s="147">
        <v>3810</v>
      </c>
      <c r="J9" s="147">
        <v>3719</v>
      </c>
      <c r="K9" s="147">
        <v>4191</v>
      </c>
      <c r="L9" s="150">
        <f t="shared" si="1"/>
        <v>15285</v>
      </c>
      <c r="M9" s="147">
        <v>4552</v>
      </c>
      <c r="N9" s="248">
        <v>4687</v>
      </c>
      <c r="O9" s="147">
        <v>4330</v>
      </c>
      <c r="P9" s="147">
        <v>4933</v>
      </c>
      <c r="Q9" s="150">
        <f t="shared" si="2"/>
        <v>18502</v>
      </c>
      <c r="R9" s="147">
        <v>5196</v>
      </c>
      <c r="S9" s="147">
        <v>5447</v>
      </c>
      <c r="T9" s="147">
        <v>5255</v>
      </c>
      <c r="U9" s="147">
        <v>6134</v>
      </c>
      <c r="V9" s="150">
        <f t="shared" si="3"/>
        <v>22032</v>
      </c>
      <c r="W9" s="147">
        <v>5962</v>
      </c>
      <c r="X9" s="147">
        <v>3356</v>
      </c>
      <c r="Y9" s="147">
        <v>7016</v>
      </c>
      <c r="Z9" s="147">
        <v>6070</v>
      </c>
      <c r="AA9" s="150">
        <f t="shared" si="0"/>
        <v>22404</v>
      </c>
      <c r="AB9" s="147">
        <v>5988</v>
      </c>
      <c r="AC9" s="147">
        <v>6016</v>
      </c>
      <c r="AD9" s="147">
        <v>6031</v>
      </c>
      <c r="AE9" s="147">
        <v>6411</v>
      </c>
      <c r="AF9" s="352">
        <f t="shared" si="4"/>
        <v>24446</v>
      </c>
      <c r="AG9" s="147">
        <v>6131</v>
      </c>
      <c r="AH9" s="147">
        <v>6522</v>
      </c>
      <c r="AI9" s="147">
        <v>6669</v>
      </c>
      <c r="AJ9" s="147">
        <v>6807</v>
      </c>
      <c r="AK9" s="352">
        <f t="shared" si="5"/>
        <v>26129</v>
      </c>
      <c r="AL9" s="147">
        <v>6930</v>
      </c>
      <c r="AM9" s="147">
        <v>6965</v>
      </c>
      <c r="AN9" s="147">
        <v>6618</v>
      </c>
      <c r="AO9" s="147">
        <v>6774</v>
      </c>
      <c r="AP9" s="352">
        <v>27287</v>
      </c>
      <c r="AQ9" s="147">
        <v>6478</v>
      </c>
      <c r="AR9" s="147">
        <v>6528</v>
      </c>
      <c r="AS9" s="147">
        <v>6110</v>
      </c>
      <c r="AT9" s="147">
        <v>6793</v>
      </c>
      <c r="AU9" s="352">
        <v>25909</v>
      </c>
      <c r="AV9" s="147">
        <v>6558</v>
      </c>
      <c r="AW9" s="147">
        <v>6856</v>
      </c>
      <c r="AX9" s="147">
        <v>6764</v>
      </c>
    </row>
    <row r="10" spans="2:50" s="51" customFormat="1" ht="14.1" customHeight="1" x14ac:dyDescent="0.15">
      <c r="B10" s="151" t="s">
        <v>18</v>
      </c>
      <c r="C10" s="204">
        <v>8993</v>
      </c>
      <c r="D10" s="147">
        <v>1011</v>
      </c>
      <c r="E10" s="148">
        <v>1218</v>
      </c>
      <c r="F10" s="293">
        <v>1098</v>
      </c>
      <c r="G10" s="149">
        <v>1610</v>
      </c>
      <c r="H10" s="147">
        <v>483</v>
      </c>
      <c r="I10" s="147">
        <v>528</v>
      </c>
      <c r="J10" s="147">
        <v>506</v>
      </c>
      <c r="K10" s="147">
        <v>517</v>
      </c>
      <c r="L10" s="150">
        <f t="shared" si="1"/>
        <v>2034</v>
      </c>
      <c r="M10" s="147">
        <v>567</v>
      </c>
      <c r="N10" s="248">
        <v>627</v>
      </c>
      <c r="O10" s="147">
        <v>536</v>
      </c>
      <c r="P10" s="147">
        <v>609</v>
      </c>
      <c r="Q10" s="150">
        <f t="shared" si="2"/>
        <v>2339</v>
      </c>
      <c r="R10" s="147">
        <v>593</v>
      </c>
      <c r="S10" s="147">
        <v>561</v>
      </c>
      <c r="T10" s="147">
        <v>579</v>
      </c>
      <c r="U10" s="147">
        <v>665</v>
      </c>
      <c r="V10" s="150">
        <f t="shared" si="3"/>
        <v>2398</v>
      </c>
      <c r="W10" s="147">
        <v>528</v>
      </c>
      <c r="X10" s="147">
        <v>246</v>
      </c>
      <c r="Y10" s="147">
        <v>732</v>
      </c>
      <c r="Z10" s="147">
        <v>653</v>
      </c>
      <c r="AA10" s="150">
        <f t="shared" si="0"/>
        <v>2159</v>
      </c>
      <c r="AB10" s="147">
        <v>590</v>
      </c>
      <c r="AC10" s="147">
        <v>606</v>
      </c>
      <c r="AD10" s="147">
        <v>644</v>
      </c>
      <c r="AE10" s="147">
        <v>657</v>
      </c>
      <c r="AF10" s="352">
        <f t="shared" si="4"/>
        <v>2497</v>
      </c>
      <c r="AG10" s="147">
        <v>686</v>
      </c>
      <c r="AH10" s="147">
        <v>753</v>
      </c>
      <c r="AI10" s="147">
        <v>714</v>
      </c>
      <c r="AJ10" s="147">
        <v>794</v>
      </c>
      <c r="AK10" s="352">
        <f t="shared" si="5"/>
        <v>2947</v>
      </c>
      <c r="AL10" s="147">
        <v>802</v>
      </c>
      <c r="AM10" s="147">
        <v>832</v>
      </c>
      <c r="AN10" s="147">
        <v>777</v>
      </c>
      <c r="AO10" s="147">
        <v>878</v>
      </c>
      <c r="AP10" s="352">
        <v>3289</v>
      </c>
      <c r="AQ10" s="147">
        <v>887</v>
      </c>
      <c r="AR10" s="147">
        <v>1032</v>
      </c>
      <c r="AS10" s="147">
        <v>974</v>
      </c>
      <c r="AT10" s="147">
        <v>1059</v>
      </c>
      <c r="AU10" s="352">
        <v>3952</v>
      </c>
      <c r="AV10" s="147">
        <v>1088</v>
      </c>
      <c r="AW10" s="147">
        <v>1094</v>
      </c>
      <c r="AX10" s="147">
        <v>1171</v>
      </c>
    </row>
    <row r="11" spans="2:50" s="51" customFormat="1" ht="14.1" customHeight="1" x14ac:dyDescent="0.15">
      <c r="B11" s="151" t="s">
        <v>19</v>
      </c>
      <c r="C11" s="204">
        <v>954</v>
      </c>
      <c r="D11" s="147">
        <v>983</v>
      </c>
      <c r="E11" s="148">
        <v>952</v>
      </c>
      <c r="F11" s="293">
        <v>2661</v>
      </c>
      <c r="G11" s="149">
        <v>1279</v>
      </c>
      <c r="H11" s="147">
        <v>303</v>
      </c>
      <c r="I11" s="147">
        <v>331</v>
      </c>
      <c r="J11" s="147">
        <v>321</v>
      </c>
      <c r="K11" s="147">
        <v>328</v>
      </c>
      <c r="L11" s="150">
        <f t="shared" si="1"/>
        <v>1283</v>
      </c>
      <c r="M11" s="147">
        <v>357</v>
      </c>
      <c r="N11" s="248">
        <v>386</v>
      </c>
      <c r="O11" s="147">
        <v>351</v>
      </c>
      <c r="P11" s="147">
        <v>381</v>
      </c>
      <c r="Q11" s="150">
        <f t="shared" si="2"/>
        <v>1475</v>
      </c>
      <c r="R11" s="147">
        <v>394</v>
      </c>
      <c r="S11" s="147">
        <v>406</v>
      </c>
      <c r="T11" s="147">
        <v>328</v>
      </c>
      <c r="U11" s="147">
        <v>397</v>
      </c>
      <c r="V11" s="150">
        <f t="shared" si="3"/>
        <v>1525</v>
      </c>
      <c r="W11" s="147">
        <v>408</v>
      </c>
      <c r="X11" s="147">
        <v>312</v>
      </c>
      <c r="Y11" s="147">
        <v>663</v>
      </c>
      <c r="Z11" s="147">
        <v>539</v>
      </c>
      <c r="AA11" s="150">
        <f t="shared" si="0"/>
        <v>1922</v>
      </c>
      <c r="AB11" s="147">
        <v>516</v>
      </c>
      <c r="AC11" s="147">
        <v>399</v>
      </c>
      <c r="AD11" s="147">
        <v>387</v>
      </c>
      <c r="AE11" s="147">
        <v>404</v>
      </c>
      <c r="AF11" s="352">
        <f t="shared" si="4"/>
        <v>1706</v>
      </c>
      <c r="AG11" s="147">
        <v>426</v>
      </c>
      <c r="AH11" s="147">
        <v>508</v>
      </c>
      <c r="AI11" s="147">
        <v>510</v>
      </c>
      <c r="AJ11" s="147">
        <v>539</v>
      </c>
      <c r="AK11" s="352">
        <f t="shared" si="5"/>
        <v>1983</v>
      </c>
      <c r="AL11" s="147">
        <v>653</v>
      </c>
      <c r="AM11" s="147">
        <v>708</v>
      </c>
      <c r="AN11" s="147">
        <v>686</v>
      </c>
      <c r="AO11" s="147">
        <v>761</v>
      </c>
      <c r="AP11" s="352">
        <v>2808</v>
      </c>
      <c r="AQ11" s="147">
        <v>910</v>
      </c>
      <c r="AR11" s="147">
        <v>983</v>
      </c>
      <c r="AS11" s="147">
        <v>768</v>
      </c>
      <c r="AT11" s="147">
        <v>825</v>
      </c>
      <c r="AU11" s="352">
        <v>3486</v>
      </c>
      <c r="AV11" s="147">
        <v>1051</v>
      </c>
      <c r="AW11" s="147">
        <v>1059</v>
      </c>
      <c r="AX11" s="147">
        <v>897</v>
      </c>
    </row>
    <row r="12" spans="2:50" s="51" customFormat="1" ht="14.1" customHeight="1" x14ac:dyDescent="0.15">
      <c r="B12" s="151" t="s">
        <v>20</v>
      </c>
      <c r="C12" s="204">
        <v>1268</v>
      </c>
      <c r="D12" s="147">
        <v>1178</v>
      </c>
      <c r="E12" s="148">
        <v>913</v>
      </c>
      <c r="F12" s="293">
        <v>1546</v>
      </c>
      <c r="G12" s="149">
        <v>990</v>
      </c>
      <c r="H12" s="147">
        <v>236</v>
      </c>
      <c r="I12" s="147">
        <v>350</v>
      </c>
      <c r="J12" s="147">
        <v>233</v>
      </c>
      <c r="K12" s="147">
        <v>323</v>
      </c>
      <c r="L12" s="150">
        <f t="shared" si="1"/>
        <v>1142</v>
      </c>
      <c r="M12" s="147">
        <v>341</v>
      </c>
      <c r="N12" s="248">
        <v>300</v>
      </c>
      <c r="O12" s="147">
        <v>280</v>
      </c>
      <c r="P12" s="147">
        <v>428</v>
      </c>
      <c r="Q12" s="150">
        <f t="shared" si="2"/>
        <v>1349</v>
      </c>
      <c r="R12" s="147">
        <v>400</v>
      </c>
      <c r="S12" s="147">
        <v>323</v>
      </c>
      <c r="T12" s="147">
        <v>272</v>
      </c>
      <c r="U12" s="147">
        <v>299</v>
      </c>
      <c r="V12" s="150">
        <f t="shared" si="3"/>
        <v>1294</v>
      </c>
      <c r="W12" s="147">
        <v>339</v>
      </c>
      <c r="X12" s="147">
        <v>185</v>
      </c>
      <c r="Y12" s="147">
        <v>404</v>
      </c>
      <c r="Z12" s="147">
        <v>343</v>
      </c>
      <c r="AA12" s="150">
        <f t="shared" si="0"/>
        <v>1271</v>
      </c>
      <c r="AB12" s="147">
        <v>274</v>
      </c>
      <c r="AC12" s="147">
        <v>246</v>
      </c>
      <c r="AD12" s="147">
        <v>264</v>
      </c>
      <c r="AE12" s="147">
        <v>287</v>
      </c>
      <c r="AF12" s="352">
        <f t="shared" si="4"/>
        <v>1071</v>
      </c>
      <c r="AG12" s="147">
        <v>294</v>
      </c>
      <c r="AH12" s="147">
        <v>292</v>
      </c>
      <c r="AI12" s="147">
        <v>314</v>
      </c>
      <c r="AJ12" s="147">
        <v>316</v>
      </c>
      <c r="AK12" s="352">
        <f t="shared" si="5"/>
        <v>1216</v>
      </c>
      <c r="AL12" s="147">
        <v>286</v>
      </c>
      <c r="AM12" s="147">
        <v>296</v>
      </c>
      <c r="AN12" s="147">
        <v>334</v>
      </c>
      <c r="AO12" s="147">
        <v>325</v>
      </c>
      <c r="AP12" s="352">
        <v>1241</v>
      </c>
      <c r="AQ12" s="147">
        <v>296</v>
      </c>
      <c r="AR12" s="147">
        <v>293</v>
      </c>
      <c r="AS12" s="147">
        <v>316</v>
      </c>
      <c r="AT12" s="147">
        <v>417</v>
      </c>
      <c r="AU12" s="352">
        <v>1322</v>
      </c>
      <c r="AV12" s="147">
        <v>379</v>
      </c>
      <c r="AW12" s="147">
        <v>434</v>
      </c>
      <c r="AX12" s="147">
        <v>387</v>
      </c>
    </row>
    <row r="13" spans="2:50" s="51" customFormat="1" ht="14.1" customHeight="1" x14ac:dyDescent="0.15">
      <c r="B13" s="151" t="s">
        <v>21</v>
      </c>
      <c r="C13" s="204">
        <v>503</v>
      </c>
      <c r="D13" s="147">
        <v>517</v>
      </c>
      <c r="E13" s="148">
        <v>555</v>
      </c>
      <c r="F13" s="293">
        <v>1068</v>
      </c>
      <c r="G13" s="149">
        <v>435</v>
      </c>
      <c r="H13" s="147">
        <v>97</v>
      </c>
      <c r="I13" s="147">
        <v>73</v>
      </c>
      <c r="J13" s="147">
        <v>84</v>
      </c>
      <c r="K13" s="147">
        <v>110</v>
      </c>
      <c r="L13" s="150">
        <f t="shared" si="1"/>
        <v>364</v>
      </c>
      <c r="M13" s="147">
        <v>98</v>
      </c>
      <c r="N13" s="248">
        <v>110</v>
      </c>
      <c r="O13" s="147">
        <v>101</v>
      </c>
      <c r="P13" s="147">
        <v>131</v>
      </c>
      <c r="Q13" s="150">
        <f t="shared" si="2"/>
        <v>440</v>
      </c>
      <c r="R13" s="147">
        <v>99</v>
      </c>
      <c r="S13" s="147">
        <v>92</v>
      </c>
      <c r="T13" s="147">
        <v>70</v>
      </c>
      <c r="U13" s="147">
        <v>156</v>
      </c>
      <c r="V13" s="150">
        <f t="shared" si="3"/>
        <v>417</v>
      </c>
      <c r="W13" s="147">
        <v>131</v>
      </c>
      <c r="X13" s="147">
        <v>142</v>
      </c>
      <c r="Y13" s="147">
        <v>268</v>
      </c>
      <c r="Z13" s="147">
        <v>234</v>
      </c>
      <c r="AA13" s="150">
        <f t="shared" si="0"/>
        <v>775</v>
      </c>
      <c r="AB13" s="147">
        <v>204</v>
      </c>
      <c r="AC13" s="147">
        <v>199</v>
      </c>
      <c r="AD13" s="147">
        <v>159</v>
      </c>
      <c r="AE13" s="147">
        <v>225</v>
      </c>
      <c r="AF13" s="352">
        <f t="shared" si="4"/>
        <v>787</v>
      </c>
      <c r="AG13" s="147">
        <v>219</v>
      </c>
      <c r="AH13" s="147">
        <v>200</v>
      </c>
      <c r="AI13" s="147">
        <v>168</v>
      </c>
      <c r="AJ13" s="147">
        <v>198</v>
      </c>
      <c r="AK13" s="352">
        <f t="shared" si="5"/>
        <v>785</v>
      </c>
      <c r="AL13" s="147">
        <v>170</v>
      </c>
      <c r="AM13" s="147">
        <v>219</v>
      </c>
      <c r="AN13" s="147">
        <v>201</v>
      </c>
      <c r="AO13" s="147">
        <v>226</v>
      </c>
      <c r="AP13" s="352">
        <v>816</v>
      </c>
      <c r="AQ13" s="147">
        <v>210</v>
      </c>
      <c r="AR13" s="147">
        <v>198</v>
      </c>
      <c r="AS13" s="147">
        <v>189</v>
      </c>
      <c r="AT13" s="147">
        <v>227</v>
      </c>
      <c r="AU13" s="352">
        <v>824</v>
      </c>
      <c r="AV13" s="147">
        <v>195</v>
      </c>
      <c r="AW13" s="147">
        <v>184</v>
      </c>
      <c r="AX13" s="147">
        <v>157</v>
      </c>
    </row>
    <row r="14" spans="2:50" s="51" customFormat="1" ht="14.1" customHeight="1" x14ac:dyDescent="0.15">
      <c r="B14" s="151" t="s">
        <v>22</v>
      </c>
      <c r="C14" s="204">
        <v>172</v>
      </c>
      <c r="D14" s="147">
        <v>133</v>
      </c>
      <c r="E14" s="148">
        <v>155</v>
      </c>
      <c r="F14" s="293">
        <v>189</v>
      </c>
      <c r="G14" s="149">
        <v>128</v>
      </c>
      <c r="H14" s="147">
        <v>41</v>
      </c>
      <c r="I14" s="147">
        <v>42</v>
      </c>
      <c r="J14" s="147">
        <v>36</v>
      </c>
      <c r="K14" s="147">
        <v>46</v>
      </c>
      <c r="L14" s="150">
        <f t="shared" si="1"/>
        <v>165</v>
      </c>
      <c r="M14" s="147">
        <v>29</v>
      </c>
      <c r="N14" s="248">
        <v>29</v>
      </c>
      <c r="O14" s="147">
        <v>32</v>
      </c>
      <c r="P14" s="147">
        <v>25</v>
      </c>
      <c r="Q14" s="150">
        <f t="shared" si="2"/>
        <v>115</v>
      </c>
      <c r="R14" s="147">
        <v>22</v>
      </c>
      <c r="S14" s="147">
        <v>30</v>
      </c>
      <c r="T14" s="147">
        <v>15</v>
      </c>
      <c r="U14" s="147">
        <v>25</v>
      </c>
      <c r="V14" s="150">
        <f t="shared" si="3"/>
        <v>92</v>
      </c>
      <c r="W14" s="147">
        <v>19</v>
      </c>
      <c r="X14" s="147">
        <v>16</v>
      </c>
      <c r="Y14" s="147">
        <v>31</v>
      </c>
      <c r="Z14" s="147">
        <v>46</v>
      </c>
      <c r="AA14" s="150">
        <f t="shared" si="0"/>
        <v>112</v>
      </c>
      <c r="AB14" s="147">
        <v>30</v>
      </c>
      <c r="AC14" s="147">
        <v>26</v>
      </c>
      <c r="AD14" s="147">
        <v>32</v>
      </c>
      <c r="AE14" s="147">
        <v>28</v>
      </c>
      <c r="AF14" s="352">
        <f t="shared" si="4"/>
        <v>116</v>
      </c>
      <c r="AG14" s="147">
        <v>24</v>
      </c>
      <c r="AH14" s="147">
        <v>26</v>
      </c>
      <c r="AI14" s="147">
        <v>24</v>
      </c>
      <c r="AJ14" s="147">
        <v>22</v>
      </c>
      <c r="AK14" s="352">
        <f t="shared" si="5"/>
        <v>96</v>
      </c>
      <c r="AL14" s="147">
        <v>31</v>
      </c>
      <c r="AM14" s="147">
        <v>35</v>
      </c>
      <c r="AN14" s="147">
        <v>28</v>
      </c>
      <c r="AO14" s="147">
        <v>49</v>
      </c>
      <c r="AP14" s="352">
        <v>143</v>
      </c>
      <c r="AQ14" s="147">
        <v>31</v>
      </c>
      <c r="AR14" s="147">
        <v>32</v>
      </c>
      <c r="AS14" s="147">
        <v>72</v>
      </c>
      <c r="AT14" s="147">
        <v>47</v>
      </c>
      <c r="AU14" s="352">
        <v>182</v>
      </c>
      <c r="AV14" s="147">
        <v>82</v>
      </c>
      <c r="AW14" s="147">
        <v>63</v>
      </c>
      <c r="AX14" s="147">
        <v>45</v>
      </c>
    </row>
    <row r="15" spans="2:50" s="51" customFormat="1" ht="14.1" customHeight="1" x14ac:dyDescent="0.15">
      <c r="B15" s="152" t="s">
        <v>23</v>
      </c>
      <c r="C15" s="204">
        <v>393</v>
      </c>
      <c r="D15" s="147">
        <v>362</v>
      </c>
      <c r="E15" s="148">
        <v>422</v>
      </c>
      <c r="F15" s="293">
        <v>541</v>
      </c>
      <c r="G15" s="149">
        <v>448</v>
      </c>
      <c r="H15" s="147">
        <v>143</v>
      </c>
      <c r="I15" s="147">
        <v>167</v>
      </c>
      <c r="J15" s="147">
        <v>141</v>
      </c>
      <c r="K15" s="147">
        <v>169</v>
      </c>
      <c r="L15" s="150">
        <f t="shared" si="1"/>
        <v>620</v>
      </c>
      <c r="M15" s="147">
        <v>230</v>
      </c>
      <c r="N15" s="248">
        <v>252</v>
      </c>
      <c r="O15" s="147">
        <v>222</v>
      </c>
      <c r="P15" s="147">
        <v>305</v>
      </c>
      <c r="Q15" s="150">
        <f t="shared" si="2"/>
        <v>1009</v>
      </c>
      <c r="R15" s="147">
        <v>328</v>
      </c>
      <c r="S15" s="147">
        <v>337</v>
      </c>
      <c r="T15" s="147">
        <v>299</v>
      </c>
      <c r="U15" s="147">
        <v>346</v>
      </c>
      <c r="V15" s="150">
        <f t="shared" si="3"/>
        <v>1310</v>
      </c>
      <c r="W15" s="147">
        <v>310</v>
      </c>
      <c r="X15" s="147">
        <v>140</v>
      </c>
      <c r="Y15" s="147">
        <v>236</v>
      </c>
      <c r="Z15" s="147">
        <v>241</v>
      </c>
      <c r="AA15" s="150">
        <f t="shared" si="0"/>
        <v>927</v>
      </c>
      <c r="AB15" s="147">
        <v>225</v>
      </c>
      <c r="AC15" s="147">
        <v>179</v>
      </c>
      <c r="AD15" s="147">
        <v>161</v>
      </c>
      <c r="AE15" s="147">
        <v>209</v>
      </c>
      <c r="AF15" s="352">
        <f t="shared" si="4"/>
        <v>774</v>
      </c>
      <c r="AG15" s="147">
        <v>212</v>
      </c>
      <c r="AH15" s="147">
        <v>223</v>
      </c>
      <c r="AI15" s="147">
        <v>225</v>
      </c>
      <c r="AJ15" s="147">
        <v>228</v>
      </c>
      <c r="AK15" s="352">
        <f t="shared" si="5"/>
        <v>888</v>
      </c>
      <c r="AL15" s="147">
        <v>213</v>
      </c>
      <c r="AM15" s="147">
        <v>173</v>
      </c>
      <c r="AN15" s="147">
        <v>131</v>
      </c>
      <c r="AO15" s="147">
        <v>136</v>
      </c>
      <c r="AP15" s="352">
        <v>653</v>
      </c>
      <c r="AQ15" s="147">
        <v>129</v>
      </c>
      <c r="AR15" s="147">
        <v>101</v>
      </c>
      <c r="AS15" s="147">
        <v>86</v>
      </c>
      <c r="AT15" s="147">
        <v>98</v>
      </c>
      <c r="AU15" s="352">
        <v>414</v>
      </c>
      <c r="AV15" s="147">
        <v>73</v>
      </c>
      <c r="AW15" s="147">
        <v>95</v>
      </c>
      <c r="AX15" s="147">
        <v>86</v>
      </c>
    </row>
    <row r="16" spans="2:50" s="51" customFormat="1" ht="14.1" customHeight="1" x14ac:dyDescent="0.15">
      <c r="B16" s="152" t="s">
        <v>24</v>
      </c>
      <c r="C16" s="204">
        <v>261</v>
      </c>
      <c r="D16" s="147">
        <v>256</v>
      </c>
      <c r="E16" s="148">
        <v>358</v>
      </c>
      <c r="F16" s="293">
        <v>533</v>
      </c>
      <c r="G16" s="149">
        <v>348</v>
      </c>
      <c r="H16" s="147">
        <v>115</v>
      </c>
      <c r="I16" s="147">
        <v>114</v>
      </c>
      <c r="J16" s="147">
        <v>103</v>
      </c>
      <c r="K16" s="147">
        <v>98</v>
      </c>
      <c r="L16" s="150">
        <f t="shared" si="1"/>
        <v>430</v>
      </c>
      <c r="M16" s="147">
        <v>74</v>
      </c>
      <c r="N16" s="248">
        <v>97</v>
      </c>
      <c r="O16" s="147">
        <v>110</v>
      </c>
      <c r="P16" s="147">
        <v>112</v>
      </c>
      <c r="Q16" s="150">
        <f t="shared" si="2"/>
        <v>393</v>
      </c>
      <c r="R16" s="147">
        <v>116</v>
      </c>
      <c r="S16" s="147">
        <v>104</v>
      </c>
      <c r="T16" s="147">
        <v>82</v>
      </c>
      <c r="U16" s="147">
        <v>109</v>
      </c>
      <c r="V16" s="150">
        <f t="shared" si="3"/>
        <v>411</v>
      </c>
      <c r="W16" s="147">
        <v>102</v>
      </c>
      <c r="X16" s="147">
        <v>41</v>
      </c>
      <c r="Y16" s="147">
        <v>93</v>
      </c>
      <c r="Z16" s="147">
        <v>99</v>
      </c>
      <c r="AA16" s="150">
        <f t="shared" si="0"/>
        <v>335</v>
      </c>
      <c r="AB16" s="147">
        <v>75</v>
      </c>
      <c r="AC16" s="147">
        <v>89</v>
      </c>
      <c r="AD16" s="147">
        <v>97</v>
      </c>
      <c r="AE16" s="147">
        <v>91</v>
      </c>
      <c r="AF16" s="352">
        <f t="shared" si="4"/>
        <v>352</v>
      </c>
      <c r="AG16" s="147">
        <v>81</v>
      </c>
      <c r="AH16" s="147">
        <v>106</v>
      </c>
      <c r="AI16" s="147">
        <v>105</v>
      </c>
      <c r="AJ16" s="147">
        <v>92</v>
      </c>
      <c r="AK16" s="352">
        <f t="shared" si="5"/>
        <v>384</v>
      </c>
      <c r="AL16" s="147">
        <v>98</v>
      </c>
      <c r="AM16" s="147">
        <v>119</v>
      </c>
      <c r="AN16" s="147">
        <v>116</v>
      </c>
      <c r="AO16" s="147">
        <v>125</v>
      </c>
      <c r="AP16" s="352">
        <v>458</v>
      </c>
      <c r="AQ16" s="147">
        <v>108</v>
      </c>
      <c r="AR16" s="147">
        <v>101</v>
      </c>
      <c r="AS16" s="147">
        <v>97</v>
      </c>
      <c r="AT16" s="147">
        <v>143</v>
      </c>
      <c r="AU16" s="352">
        <v>449</v>
      </c>
      <c r="AV16" s="147">
        <v>100</v>
      </c>
      <c r="AW16" s="147">
        <v>123</v>
      </c>
      <c r="AX16" s="147">
        <v>144</v>
      </c>
    </row>
    <row r="17" spans="1:50" s="51" customFormat="1" ht="14.1" customHeight="1" x14ac:dyDescent="0.15">
      <c r="B17" s="152" t="s">
        <v>25</v>
      </c>
      <c r="C17" s="204">
        <v>3641</v>
      </c>
      <c r="D17" s="147">
        <v>3280</v>
      </c>
      <c r="E17" s="148">
        <v>4529</v>
      </c>
      <c r="F17" s="293">
        <v>4228</v>
      </c>
      <c r="G17" s="149">
        <v>4275</v>
      </c>
      <c r="H17" s="147">
        <v>1153</v>
      </c>
      <c r="I17" s="147">
        <v>1201</v>
      </c>
      <c r="J17" s="147">
        <v>1244</v>
      </c>
      <c r="K17" s="147">
        <v>1291</v>
      </c>
      <c r="L17" s="150">
        <f t="shared" si="1"/>
        <v>4889</v>
      </c>
      <c r="M17" s="147">
        <v>1162</v>
      </c>
      <c r="N17" s="248">
        <v>1264</v>
      </c>
      <c r="O17" s="147">
        <v>1245</v>
      </c>
      <c r="P17" s="147">
        <v>1359</v>
      </c>
      <c r="Q17" s="150">
        <f t="shared" si="2"/>
        <v>5030</v>
      </c>
      <c r="R17" s="147">
        <v>1210</v>
      </c>
      <c r="S17" s="147">
        <v>1241</v>
      </c>
      <c r="T17" s="147">
        <v>1420</v>
      </c>
      <c r="U17" s="147">
        <v>1474</v>
      </c>
      <c r="V17" s="150">
        <f t="shared" si="3"/>
        <v>5345</v>
      </c>
      <c r="W17" s="147">
        <v>1163</v>
      </c>
      <c r="X17" s="147">
        <v>573</v>
      </c>
      <c r="Y17" s="147">
        <v>1523</v>
      </c>
      <c r="Z17" s="147">
        <v>1575</v>
      </c>
      <c r="AA17" s="150">
        <f t="shared" si="0"/>
        <v>4834</v>
      </c>
      <c r="AB17" s="147">
        <v>1305</v>
      </c>
      <c r="AC17" s="147">
        <v>1297</v>
      </c>
      <c r="AD17" s="147">
        <v>1412</v>
      </c>
      <c r="AE17" s="147">
        <v>1587</v>
      </c>
      <c r="AF17" s="352">
        <f t="shared" si="4"/>
        <v>5601</v>
      </c>
      <c r="AG17" s="147">
        <v>1269</v>
      </c>
      <c r="AH17" s="147">
        <v>1471</v>
      </c>
      <c r="AI17" s="147">
        <v>1506</v>
      </c>
      <c r="AJ17" s="147">
        <v>1569</v>
      </c>
      <c r="AK17" s="352">
        <f t="shared" si="5"/>
        <v>5815</v>
      </c>
      <c r="AL17" s="147">
        <v>1383</v>
      </c>
      <c r="AM17" s="147">
        <v>1453</v>
      </c>
      <c r="AN17" s="147">
        <v>1561</v>
      </c>
      <c r="AO17" s="147">
        <v>1645</v>
      </c>
      <c r="AP17" s="352">
        <v>6042</v>
      </c>
      <c r="AQ17" s="147">
        <v>1483</v>
      </c>
      <c r="AR17" s="147">
        <v>1516</v>
      </c>
      <c r="AS17" s="147">
        <v>1673</v>
      </c>
      <c r="AT17" s="147">
        <v>1787</v>
      </c>
      <c r="AU17" s="352">
        <v>6459</v>
      </c>
      <c r="AV17" s="147">
        <v>1615</v>
      </c>
      <c r="AW17" s="147">
        <v>1680</v>
      </c>
      <c r="AX17" s="147">
        <v>1651</v>
      </c>
    </row>
    <row r="18" spans="1:50" s="51" customFormat="1" ht="14.1" customHeight="1" x14ac:dyDescent="0.15">
      <c r="B18" s="152" t="s">
        <v>26</v>
      </c>
      <c r="C18" s="205" t="s">
        <v>27</v>
      </c>
      <c r="D18" s="147">
        <v>304</v>
      </c>
      <c r="E18" s="148">
        <v>404</v>
      </c>
      <c r="F18" s="293">
        <v>503</v>
      </c>
      <c r="G18" s="149">
        <v>568</v>
      </c>
      <c r="H18" s="147">
        <v>159</v>
      </c>
      <c r="I18" s="147">
        <v>178</v>
      </c>
      <c r="J18" s="147">
        <v>185</v>
      </c>
      <c r="K18" s="147">
        <v>180</v>
      </c>
      <c r="L18" s="150">
        <f t="shared" si="1"/>
        <v>702</v>
      </c>
      <c r="M18" s="147">
        <v>179</v>
      </c>
      <c r="N18" s="248">
        <v>152</v>
      </c>
      <c r="O18" s="147">
        <v>159</v>
      </c>
      <c r="P18" s="147">
        <v>165</v>
      </c>
      <c r="Q18" s="150">
        <f t="shared" si="2"/>
        <v>655</v>
      </c>
      <c r="R18" s="147">
        <v>162</v>
      </c>
      <c r="S18" s="147">
        <v>184</v>
      </c>
      <c r="T18" s="147">
        <v>166</v>
      </c>
      <c r="U18" s="147">
        <v>201</v>
      </c>
      <c r="V18" s="150">
        <f t="shared" si="3"/>
        <v>713</v>
      </c>
      <c r="W18" s="147">
        <v>203</v>
      </c>
      <c r="X18" s="147">
        <v>57</v>
      </c>
      <c r="Y18" s="147">
        <v>172</v>
      </c>
      <c r="Z18" s="147">
        <v>200</v>
      </c>
      <c r="AA18" s="150">
        <f t="shared" si="0"/>
        <v>632</v>
      </c>
      <c r="AB18" s="147">
        <v>185</v>
      </c>
      <c r="AC18" s="147">
        <v>149</v>
      </c>
      <c r="AD18" s="147">
        <v>175</v>
      </c>
      <c r="AE18" s="147">
        <v>208</v>
      </c>
      <c r="AF18" s="352">
        <f t="shared" si="4"/>
        <v>717</v>
      </c>
      <c r="AG18" s="147">
        <v>203</v>
      </c>
      <c r="AH18" s="147">
        <v>192</v>
      </c>
      <c r="AI18" s="147">
        <v>201</v>
      </c>
      <c r="AJ18" s="147">
        <v>223</v>
      </c>
      <c r="AK18" s="352">
        <f t="shared" si="5"/>
        <v>819</v>
      </c>
      <c r="AL18" s="147">
        <v>184</v>
      </c>
      <c r="AM18" s="147">
        <v>182</v>
      </c>
      <c r="AN18" s="147">
        <v>213</v>
      </c>
      <c r="AO18" s="147">
        <v>258</v>
      </c>
      <c r="AP18" s="352">
        <v>837</v>
      </c>
      <c r="AQ18" s="147">
        <v>245</v>
      </c>
      <c r="AR18" s="147">
        <v>264</v>
      </c>
      <c r="AS18" s="147">
        <v>258</v>
      </c>
      <c r="AT18" s="147">
        <v>289</v>
      </c>
      <c r="AU18" s="352">
        <v>1056</v>
      </c>
      <c r="AV18" s="147">
        <v>245</v>
      </c>
      <c r="AW18" s="147">
        <v>251</v>
      </c>
      <c r="AX18" s="147">
        <v>237</v>
      </c>
    </row>
    <row r="19" spans="1:50" s="51" customFormat="1" ht="14.1" customHeight="1" x14ac:dyDescent="0.15">
      <c r="B19" s="152" t="s">
        <v>28</v>
      </c>
      <c r="C19" s="205" t="s">
        <v>27</v>
      </c>
      <c r="D19" s="147">
        <v>349</v>
      </c>
      <c r="E19" s="148">
        <v>242</v>
      </c>
      <c r="F19" s="293">
        <v>190</v>
      </c>
      <c r="G19" s="149">
        <v>370</v>
      </c>
      <c r="H19" s="147">
        <v>112</v>
      </c>
      <c r="I19" s="147">
        <v>114</v>
      </c>
      <c r="J19" s="147">
        <v>91</v>
      </c>
      <c r="K19" s="147">
        <v>97</v>
      </c>
      <c r="L19" s="150">
        <f t="shared" si="1"/>
        <v>414</v>
      </c>
      <c r="M19" s="147">
        <v>95</v>
      </c>
      <c r="N19" s="248">
        <v>107</v>
      </c>
      <c r="O19" s="147">
        <v>132</v>
      </c>
      <c r="P19" s="147">
        <v>140</v>
      </c>
      <c r="Q19" s="150">
        <f t="shared" si="2"/>
        <v>474</v>
      </c>
      <c r="R19" s="147">
        <v>113</v>
      </c>
      <c r="S19" s="147">
        <v>108</v>
      </c>
      <c r="T19" s="147">
        <v>108</v>
      </c>
      <c r="U19" s="147">
        <v>130</v>
      </c>
      <c r="V19" s="150">
        <f t="shared" si="3"/>
        <v>459</v>
      </c>
      <c r="W19" s="147">
        <v>145</v>
      </c>
      <c r="X19" s="147">
        <v>77</v>
      </c>
      <c r="Y19" s="147">
        <v>151</v>
      </c>
      <c r="Z19" s="147">
        <v>133</v>
      </c>
      <c r="AA19" s="150">
        <f t="shared" si="0"/>
        <v>506</v>
      </c>
      <c r="AB19" s="147">
        <v>110</v>
      </c>
      <c r="AC19" s="147">
        <v>81</v>
      </c>
      <c r="AD19" s="147">
        <v>92</v>
      </c>
      <c r="AE19" s="147">
        <v>107</v>
      </c>
      <c r="AF19" s="352">
        <f t="shared" si="4"/>
        <v>390</v>
      </c>
      <c r="AG19" s="147">
        <v>75</v>
      </c>
      <c r="AH19" s="147">
        <v>82</v>
      </c>
      <c r="AI19" s="147">
        <v>87</v>
      </c>
      <c r="AJ19" s="147">
        <v>100</v>
      </c>
      <c r="AK19" s="352">
        <f t="shared" si="5"/>
        <v>344</v>
      </c>
      <c r="AL19" s="147">
        <v>98</v>
      </c>
      <c r="AM19" s="147">
        <v>112</v>
      </c>
      <c r="AN19" s="147">
        <v>121</v>
      </c>
      <c r="AO19" s="147">
        <v>99</v>
      </c>
      <c r="AP19" s="352">
        <v>430</v>
      </c>
      <c r="AQ19" s="147">
        <v>115</v>
      </c>
      <c r="AR19" s="147">
        <v>144</v>
      </c>
      <c r="AS19" s="147">
        <v>131</v>
      </c>
      <c r="AT19" s="147">
        <v>124</v>
      </c>
      <c r="AU19" s="352">
        <v>514</v>
      </c>
      <c r="AV19" s="147">
        <v>137</v>
      </c>
      <c r="AW19" s="147">
        <v>136</v>
      </c>
      <c r="AX19" s="147">
        <v>114</v>
      </c>
    </row>
    <row r="20" spans="1:50" s="51" customFormat="1" ht="14.1" customHeight="1" x14ac:dyDescent="0.15">
      <c r="B20" s="152" t="s">
        <v>29</v>
      </c>
      <c r="C20" s="205" t="s">
        <v>27</v>
      </c>
      <c r="D20" s="147">
        <v>110</v>
      </c>
      <c r="E20" s="148">
        <v>102</v>
      </c>
      <c r="F20" s="293">
        <v>126</v>
      </c>
      <c r="G20" s="149">
        <v>93</v>
      </c>
      <c r="H20" s="147">
        <v>28</v>
      </c>
      <c r="I20" s="147">
        <v>38</v>
      </c>
      <c r="J20" s="147">
        <v>18</v>
      </c>
      <c r="K20" s="147">
        <v>25</v>
      </c>
      <c r="L20" s="150">
        <f t="shared" si="1"/>
        <v>109</v>
      </c>
      <c r="M20" s="147">
        <v>29</v>
      </c>
      <c r="N20" s="248">
        <v>27</v>
      </c>
      <c r="O20" s="147">
        <v>19</v>
      </c>
      <c r="P20" s="147">
        <v>33</v>
      </c>
      <c r="Q20" s="150">
        <f t="shared" si="2"/>
        <v>108</v>
      </c>
      <c r="R20" s="147">
        <v>36</v>
      </c>
      <c r="S20" s="147">
        <v>48</v>
      </c>
      <c r="T20" s="147">
        <v>38</v>
      </c>
      <c r="U20" s="147">
        <v>39</v>
      </c>
      <c r="V20" s="150">
        <f t="shared" si="3"/>
        <v>161</v>
      </c>
      <c r="W20" s="147">
        <v>35</v>
      </c>
      <c r="X20" s="147">
        <v>17</v>
      </c>
      <c r="Y20" s="147">
        <v>22</v>
      </c>
      <c r="Z20" s="147">
        <v>25</v>
      </c>
      <c r="AA20" s="150">
        <f t="shared" si="0"/>
        <v>99</v>
      </c>
      <c r="AB20" s="147">
        <v>20</v>
      </c>
      <c r="AC20" s="147">
        <v>31</v>
      </c>
      <c r="AD20" s="147">
        <v>32</v>
      </c>
      <c r="AE20" s="147">
        <v>38</v>
      </c>
      <c r="AF20" s="352">
        <f>SUM(AB20:AE20)</f>
        <v>121</v>
      </c>
      <c r="AG20" s="147">
        <v>26</v>
      </c>
      <c r="AH20" s="147">
        <v>25</v>
      </c>
      <c r="AI20" s="147">
        <v>44</v>
      </c>
      <c r="AJ20" s="147">
        <v>35</v>
      </c>
      <c r="AK20" s="352">
        <f t="shared" si="5"/>
        <v>130</v>
      </c>
      <c r="AL20" s="147">
        <v>31</v>
      </c>
      <c r="AM20" s="147">
        <v>26</v>
      </c>
      <c r="AN20" s="147">
        <v>32</v>
      </c>
      <c r="AO20" s="147">
        <v>28</v>
      </c>
      <c r="AP20" s="352">
        <v>117</v>
      </c>
      <c r="AQ20" s="147">
        <v>29</v>
      </c>
      <c r="AR20" s="147">
        <v>30</v>
      </c>
      <c r="AS20" s="147">
        <v>40</v>
      </c>
      <c r="AT20" s="147">
        <v>33</v>
      </c>
      <c r="AU20" s="352">
        <v>132</v>
      </c>
      <c r="AV20" s="147">
        <v>36</v>
      </c>
      <c r="AW20" s="147">
        <v>34</v>
      </c>
      <c r="AX20" s="147">
        <v>42</v>
      </c>
    </row>
    <row r="21" spans="1:50" s="51" customFormat="1" ht="14.1" customHeight="1" x14ac:dyDescent="0.15">
      <c r="B21" s="151" t="s">
        <v>30</v>
      </c>
      <c r="C21" s="205" t="s">
        <v>27</v>
      </c>
      <c r="D21" s="147">
        <v>97</v>
      </c>
      <c r="E21" s="148">
        <v>101</v>
      </c>
      <c r="F21" s="293">
        <v>84</v>
      </c>
      <c r="G21" s="149">
        <v>124</v>
      </c>
      <c r="H21" s="147">
        <v>54</v>
      </c>
      <c r="I21" s="147">
        <v>42</v>
      </c>
      <c r="J21" s="147">
        <v>25</v>
      </c>
      <c r="K21" s="147">
        <v>51</v>
      </c>
      <c r="L21" s="150">
        <f t="shared" si="1"/>
        <v>172</v>
      </c>
      <c r="M21" s="147">
        <v>34</v>
      </c>
      <c r="N21" s="248">
        <v>32</v>
      </c>
      <c r="O21" s="147">
        <v>24</v>
      </c>
      <c r="P21" s="147">
        <v>49</v>
      </c>
      <c r="Q21" s="150">
        <f t="shared" si="2"/>
        <v>139</v>
      </c>
      <c r="R21" s="147">
        <v>34</v>
      </c>
      <c r="S21" s="147">
        <v>36</v>
      </c>
      <c r="T21" s="147">
        <v>22</v>
      </c>
      <c r="U21" s="147">
        <v>38</v>
      </c>
      <c r="V21" s="150">
        <f t="shared" si="3"/>
        <v>130</v>
      </c>
      <c r="W21" s="147">
        <v>10</v>
      </c>
      <c r="X21" s="147">
        <v>14</v>
      </c>
      <c r="Y21" s="147">
        <v>31</v>
      </c>
      <c r="Z21" s="147">
        <v>16</v>
      </c>
      <c r="AA21" s="150">
        <f t="shared" si="0"/>
        <v>71</v>
      </c>
      <c r="AB21" s="147">
        <v>19</v>
      </c>
      <c r="AC21" s="147">
        <v>12</v>
      </c>
      <c r="AD21" s="147">
        <v>11</v>
      </c>
      <c r="AE21" s="147">
        <v>20</v>
      </c>
      <c r="AF21" s="352">
        <f t="shared" si="4"/>
        <v>62</v>
      </c>
      <c r="AG21" s="147">
        <v>14</v>
      </c>
      <c r="AH21" s="147">
        <v>21</v>
      </c>
      <c r="AI21" s="147">
        <v>32</v>
      </c>
      <c r="AJ21" s="147">
        <v>29</v>
      </c>
      <c r="AK21" s="352">
        <f t="shared" si="5"/>
        <v>96</v>
      </c>
      <c r="AL21" s="147">
        <v>27</v>
      </c>
      <c r="AM21" s="147">
        <v>22</v>
      </c>
      <c r="AN21" s="147">
        <v>22</v>
      </c>
      <c r="AO21" s="147">
        <v>31</v>
      </c>
      <c r="AP21" s="352">
        <v>102</v>
      </c>
      <c r="AQ21" s="147">
        <v>31</v>
      </c>
      <c r="AR21" s="147">
        <v>33</v>
      </c>
      <c r="AS21" s="147">
        <v>24</v>
      </c>
      <c r="AT21" s="147">
        <v>34</v>
      </c>
      <c r="AU21" s="352">
        <v>122</v>
      </c>
      <c r="AV21" s="147">
        <v>42</v>
      </c>
      <c r="AW21" s="147">
        <v>65</v>
      </c>
      <c r="AX21" s="147">
        <v>55</v>
      </c>
    </row>
    <row r="22" spans="1:50" s="51" customFormat="1" ht="14.1" customHeight="1" x14ac:dyDescent="0.15">
      <c r="B22" s="152" t="s">
        <v>31</v>
      </c>
      <c r="C22" s="205" t="s">
        <v>27</v>
      </c>
      <c r="D22" s="205" t="s">
        <v>27</v>
      </c>
      <c r="E22" s="206" t="s">
        <v>27</v>
      </c>
      <c r="F22" s="194" t="s">
        <v>27</v>
      </c>
      <c r="G22" s="195" t="s">
        <v>27</v>
      </c>
      <c r="H22" s="204">
        <v>119</v>
      </c>
      <c r="I22" s="204">
        <v>39</v>
      </c>
      <c r="J22" s="204">
        <v>44</v>
      </c>
      <c r="K22" s="204">
        <v>57</v>
      </c>
      <c r="L22" s="150">
        <f t="shared" si="1"/>
        <v>259</v>
      </c>
      <c r="M22" s="147">
        <v>59</v>
      </c>
      <c r="N22" s="248">
        <v>47</v>
      </c>
      <c r="O22" s="147">
        <v>39</v>
      </c>
      <c r="P22" s="147">
        <v>40</v>
      </c>
      <c r="Q22" s="150">
        <f t="shared" si="2"/>
        <v>185</v>
      </c>
      <c r="R22" s="147">
        <v>36</v>
      </c>
      <c r="S22" s="147">
        <v>30</v>
      </c>
      <c r="T22" s="147">
        <v>27</v>
      </c>
      <c r="U22" s="147">
        <v>31</v>
      </c>
      <c r="V22" s="150">
        <f t="shared" si="3"/>
        <v>124</v>
      </c>
      <c r="W22" s="147">
        <v>33</v>
      </c>
      <c r="X22" s="147">
        <v>22</v>
      </c>
      <c r="Y22" s="147">
        <v>55</v>
      </c>
      <c r="Z22" s="147">
        <v>46</v>
      </c>
      <c r="AA22" s="150">
        <f t="shared" si="0"/>
        <v>156</v>
      </c>
      <c r="AB22" s="147">
        <v>31</v>
      </c>
      <c r="AC22" s="147">
        <v>39</v>
      </c>
      <c r="AD22" s="147">
        <v>31</v>
      </c>
      <c r="AE22" s="147">
        <v>121</v>
      </c>
      <c r="AF22" s="352">
        <f t="shared" si="4"/>
        <v>222</v>
      </c>
      <c r="AG22" s="147">
        <v>51</v>
      </c>
      <c r="AH22" s="147">
        <v>56</v>
      </c>
      <c r="AI22" s="147">
        <v>42</v>
      </c>
      <c r="AJ22" s="147">
        <v>60</v>
      </c>
      <c r="AK22" s="352">
        <f t="shared" si="5"/>
        <v>209</v>
      </c>
      <c r="AL22" s="147">
        <v>46</v>
      </c>
      <c r="AM22" s="147">
        <v>53</v>
      </c>
      <c r="AN22" s="147">
        <v>41</v>
      </c>
      <c r="AO22" s="147">
        <v>53</v>
      </c>
      <c r="AP22" s="352">
        <v>193</v>
      </c>
      <c r="AQ22" s="147">
        <v>49</v>
      </c>
      <c r="AR22" s="147">
        <v>33</v>
      </c>
      <c r="AS22" s="147">
        <v>57</v>
      </c>
      <c r="AT22" s="147">
        <v>54</v>
      </c>
      <c r="AU22" s="352">
        <v>193</v>
      </c>
      <c r="AV22" s="147">
        <v>49</v>
      </c>
      <c r="AW22" s="147">
        <v>51</v>
      </c>
      <c r="AX22" s="147">
        <v>35</v>
      </c>
    </row>
    <row r="23" spans="1:50" s="51" customFormat="1" ht="14.1" customHeight="1" x14ac:dyDescent="0.15">
      <c r="B23" s="152" t="s">
        <v>32</v>
      </c>
      <c r="C23" s="205" t="s">
        <v>27</v>
      </c>
      <c r="D23" s="205" t="s">
        <v>27</v>
      </c>
      <c r="E23" s="206" t="s">
        <v>27</v>
      </c>
      <c r="F23" s="194" t="s">
        <v>27</v>
      </c>
      <c r="G23" s="195" t="s">
        <v>27</v>
      </c>
      <c r="H23" s="204">
        <v>46</v>
      </c>
      <c r="I23" s="204">
        <v>26</v>
      </c>
      <c r="J23" s="204">
        <v>46</v>
      </c>
      <c r="K23" s="204">
        <v>63</v>
      </c>
      <c r="L23" s="150">
        <f t="shared" si="1"/>
        <v>181</v>
      </c>
      <c r="M23" s="147">
        <v>33</v>
      </c>
      <c r="N23" s="248">
        <v>55</v>
      </c>
      <c r="O23" s="147">
        <v>32</v>
      </c>
      <c r="P23" s="147">
        <v>39</v>
      </c>
      <c r="Q23" s="150">
        <f t="shared" si="2"/>
        <v>159</v>
      </c>
      <c r="R23" s="147">
        <v>35</v>
      </c>
      <c r="S23" s="147">
        <v>42</v>
      </c>
      <c r="T23" s="147">
        <v>26</v>
      </c>
      <c r="U23" s="147">
        <v>16</v>
      </c>
      <c r="V23" s="150">
        <f t="shared" si="3"/>
        <v>119</v>
      </c>
      <c r="W23" s="147">
        <v>12</v>
      </c>
      <c r="X23" s="147">
        <v>8</v>
      </c>
      <c r="Y23" s="147">
        <v>37</v>
      </c>
      <c r="Z23" s="147">
        <v>40</v>
      </c>
      <c r="AA23" s="150">
        <f t="shared" si="0"/>
        <v>97</v>
      </c>
      <c r="AB23" s="147">
        <v>46</v>
      </c>
      <c r="AC23" s="147">
        <v>28</v>
      </c>
      <c r="AD23" s="147">
        <v>22</v>
      </c>
      <c r="AE23" s="147">
        <v>27</v>
      </c>
      <c r="AF23" s="352">
        <f t="shared" si="4"/>
        <v>123</v>
      </c>
      <c r="AG23" s="147">
        <v>22</v>
      </c>
      <c r="AH23" s="147">
        <v>11</v>
      </c>
      <c r="AI23" s="147">
        <v>21</v>
      </c>
      <c r="AJ23" s="147">
        <v>26</v>
      </c>
      <c r="AK23" s="352">
        <f t="shared" si="5"/>
        <v>80</v>
      </c>
      <c r="AL23" s="147">
        <v>20</v>
      </c>
      <c r="AM23" s="147">
        <v>23</v>
      </c>
      <c r="AN23" s="147">
        <v>25</v>
      </c>
      <c r="AO23" s="147">
        <v>21</v>
      </c>
      <c r="AP23" s="352">
        <v>89</v>
      </c>
      <c r="AQ23" s="147">
        <v>27</v>
      </c>
      <c r="AR23" s="147">
        <v>24</v>
      </c>
      <c r="AS23" s="147">
        <v>10</v>
      </c>
      <c r="AT23" s="147">
        <v>17</v>
      </c>
      <c r="AU23" s="352">
        <v>78</v>
      </c>
      <c r="AV23" s="147">
        <v>14</v>
      </c>
      <c r="AW23" s="147">
        <v>21</v>
      </c>
      <c r="AX23" s="147">
        <v>24</v>
      </c>
    </row>
    <row r="24" spans="1:50" s="51" customFormat="1" ht="14.1" customHeight="1" x14ac:dyDescent="0.15">
      <c r="B24" s="152" t="s">
        <v>33</v>
      </c>
      <c r="C24" s="205" t="s">
        <v>27</v>
      </c>
      <c r="D24" s="205" t="s">
        <v>27</v>
      </c>
      <c r="E24" s="206" t="s">
        <v>27</v>
      </c>
      <c r="F24" s="194" t="s">
        <v>27</v>
      </c>
      <c r="G24" s="195" t="s">
        <v>27</v>
      </c>
      <c r="H24" s="204">
        <v>115</v>
      </c>
      <c r="I24" s="204">
        <v>82</v>
      </c>
      <c r="J24" s="204">
        <v>77</v>
      </c>
      <c r="K24" s="204">
        <v>63</v>
      </c>
      <c r="L24" s="150">
        <f t="shared" si="1"/>
        <v>337</v>
      </c>
      <c r="M24" s="147">
        <v>109</v>
      </c>
      <c r="N24" s="248">
        <v>94</v>
      </c>
      <c r="O24" s="147">
        <v>115</v>
      </c>
      <c r="P24" s="147">
        <v>122</v>
      </c>
      <c r="Q24" s="150">
        <f t="shared" si="2"/>
        <v>440</v>
      </c>
      <c r="R24" s="147">
        <v>150</v>
      </c>
      <c r="S24" s="147">
        <v>155</v>
      </c>
      <c r="T24" s="147">
        <v>139</v>
      </c>
      <c r="U24" s="147">
        <v>76</v>
      </c>
      <c r="V24" s="150">
        <f t="shared" si="3"/>
        <v>520</v>
      </c>
      <c r="W24" s="147">
        <v>28</v>
      </c>
      <c r="X24" s="244">
        <v>0</v>
      </c>
      <c r="Y24" s="244">
        <v>0</v>
      </c>
      <c r="Z24" s="244">
        <v>0</v>
      </c>
      <c r="AA24" s="150">
        <f t="shared" si="0"/>
        <v>28</v>
      </c>
      <c r="AB24" s="244">
        <v>0</v>
      </c>
      <c r="AC24" s="244">
        <v>0</v>
      </c>
      <c r="AD24" s="244">
        <v>0</v>
      </c>
      <c r="AE24" s="244">
        <v>0</v>
      </c>
      <c r="AF24" s="363">
        <f t="shared" si="4"/>
        <v>0</v>
      </c>
      <c r="AG24" s="147">
        <v>0</v>
      </c>
      <c r="AH24" s="147">
        <v>0</v>
      </c>
      <c r="AI24" s="147">
        <v>0</v>
      </c>
      <c r="AJ24" s="147">
        <v>0</v>
      </c>
      <c r="AK24" s="352">
        <f t="shared" si="5"/>
        <v>0</v>
      </c>
      <c r="AL24" s="361">
        <v>0</v>
      </c>
      <c r="AM24" s="361">
        <v>0</v>
      </c>
      <c r="AN24" s="361">
        <v>0</v>
      </c>
      <c r="AO24" s="147">
        <v>0</v>
      </c>
      <c r="AP24" s="352">
        <v>0</v>
      </c>
      <c r="AQ24" s="361">
        <v>0</v>
      </c>
      <c r="AR24" s="361">
        <v>0</v>
      </c>
      <c r="AS24" s="361">
        <v>0</v>
      </c>
      <c r="AT24" s="361">
        <v>0</v>
      </c>
      <c r="AU24" s="363">
        <v>0</v>
      </c>
      <c r="AV24" s="361">
        <v>0</v>
      </c>
      <c r="AW24" s="361">
        <v>0</v>
      </c>
      <c r="AX24" s="361">
        <v>0</v>
      </c>
    </row>
    <row r="25" spans="1:50" s="51" customFormat="1" ht="14.1" customHeight="1" x14ac:dyDescent="0.15">
      <c r="B25" s="152" t="s">
        <v>34</v>
      </c>
      <c r="C25" s="205" t="s">
        <v>27</v>
      </c>
      <c r="D25" s="205" t="s">
        <v>27</v>
      </c>
      <c r="E25" s="206" t="s">
        <v>27</v>
      </c>
      <c r="F25" s="194" t="s">
        <v>27</v>
      </c>
      <c r="G25" s="195" t="s">
        <v>27</v>
      </c>
      <c r="H25" s="204">
        <v>110</v>
      </c>
      <c r="I25" s="204">
        <v>57</v>
      </c>
      <c r="J25" s="204">
        <v>58</v>
      </c>
      <c r="K25" s="204">
        <v>39</v>
      </c>
      <c r="L25" s="150">
        <f t="shared" si="1"/>
        <v>264</v>
      </c>
      <c r="M25" s="147">
        <v>58</v>
      </c>
      <c r="N25" s="248">
        <v>70</v>
      </c>
      <c r="O25" s="147">
        <v>62</v>
      </c>
      <c r="P25" s="147">
        <v>54</v>
      </c>
      <c r="Q25" s="150">
        <f t="shared" si="2"/>
        <v>244</v>
      </c>
      <c r="R25" s="147">
        <v>93</v>
      </c>
      <c r="S25" s="147">
        <v>78</v>
      </c>
      <c r="T25" s="147">
        <v>63</v>
      </c>
      <c r="U25" s="147">
        <v>78</v>
      </c>
      <c r="V25" s="150">
        <f t="shared" si="3"/>
        <v>312</v>
      </c>
      <c r="W25" s="147">
        <v>79</v>
      </c>
      <c r="X25" s="147">
        <v>25</v>
      </c>
      <c r="Y25" s="147">
        <v>54</v>
      </c>
      <c r="Z25" s="147">
        <v>33</v>
      </c>
      <c r="AA25" s="150">
        <f t="shared" si="0"/>
        <v>191</v>
      </c>
      <c r="AB25" s="147">
        <v>44</v>
      </c>
      <c r="AC25" s="147">
        <v>31</v>
      </c>
      <c r="AD25" s="147">
        <v>53</v>
      </c>
      <c r="AE25" s="147">
        <v>67</v>
      </c>
      <c r="AF25" s="352">
        <f t="shared" si="4"/>
        <v>195</v>
      </c>
      <c r="AG25" s="147">
        <v>59</v>
      </c>
      <c r="AH25" s="147">
        <v>72</v>
      </c>
      <c r="AI25" s="147">
        <v>65</v>
      </c>
      <c r="AJ25" s="147">
        <v>81</v>
      </c>
      <c r="AK25" s="352">
        <f t="shared" si="5"/>
        <v>277</v>
      </c>
      <c r="AL25" s="147">
        <v>95</v>
      </c>
      <c r="AM25" s="147">
        <v>70</v>
      </c>
      <c r="AN25" s="147">
        <v>29</v>
      </c>
      <c r="AO25" s="147">
        <v>31</v>
      </c>
      <c r="AP25" s="352">
        <v>225</v>
      </c>
      <c r="AQ25" s="147">
        <v>18</v>
      </c>
      <c r="AR25" s="147">
        <v>14</v>
      </c>
      <c r="AS25" s="147">
        <v>9</v>
      </c>
      <c r="AT25" s="147">
        <v>21</v>
      </c>
      <c r="AU25" s="352">
        <v>62</v>
      </c>
      <c r="AV25" s="147">
        <v>19</v>
      </c>
      <c r="AW25" s="147">
        <v>31</v>
      </c>
      <c r="AX25" s="147">
        <v>33</v>
      </c>
    </row>
    <row r="26" spans="1:50" s="51" customFormat="1" ht="14.1" customHeight="1" x14ac:dyDescent="0.15">
      <c r="B26" s="152" t="s">
        <v>35</v>
      </c>
      <c r="C26" s="205" t="s">
        <v>27</v>
      </c>
      <c r="D26" s="205" t="s">
        <v>27</v>
      </c>
      <c r="E26" s="206" t="s">
        <v>27</v>
      </c>
      <c r="F26" s="194" t="s">
        <v>27</v>
      </c>
      <c r="G26" s="195" t="s">
        <v>27</v>
      </c>
      <c r="H26" s="204">
        <v>160</v>
      </c>
      <c r="I26" s="204">
        <v>98</v>
      </c>
      <c r="J26" s="204">
        <v>95</v>
      </c>
      <c r="K26" s="204">
        <v>108</v>
      </c>
      <c r="L26" s="150">
        <f t="shared" si="1"/>
        <v>461</v>
      </c>
      <c r="M26" s="147">
        <v>103</v>
      </c>
      <c r="N26" s="248">
        <v>131</v>
      </c>
      <c r="O26" s="147">
        <v>87</v>
      </c>
      <c r="P26" s="147">
        <v>115</v>
      </c>
      <c r="Q26" s="150">
        <f t="shared" si="2"/>
        <v>436</v>
      </c>
      <c r="R26" s="147">
        <v>150</v>
      </c>
      <c r="S26" s="147">
        <v>179</v>
      </c>
      <c r="T26" s="147">
        <v>120</v>
      </c>
      <c r="U26" s="147">
        <v>130</v>
      </c>
      <c r="V26" s="150">
        <f t="shared" si="3"/>
        <v>579</v>
      </c>
      <c r="W26" s="147">
        <v>170</v>
      </c>
      <c r="X26" s="147">
        <v>31</v>
      </c>
      <c r="Y26" s="147">
        <v>105</v>
      </c>
      <c r="Z26" s="147">
        <v>115</v>
      </c>
      <c r="AA26" s="150">
        <f t="shared" si="0"/>
        <v>421</v>
      </c>
      <c r="AB26" s="147">
        <v>134</v>
      </c>
      <c r="AC26" s="147">
        <v>91</v>
      </c>
      <c r="AD26" s="147">
        <v>109</v>
      </c>
      <c r="AE26" s="147">
        <v>147</v>
      </c>
      <c r="AF26" s="352">
        <f t="shared" si="4"/>
        <v>481</v>
      </c>
      <c r="AG26" s="147">
        <v>142</v>
      </c>
      <c r="AH26" s="147">
        <v>136</v>
      </c>
      <c r="AI26" s="147">
        <v>125</v>
      </c>
      <c r="AJ26" s="147">
        <v>185</v>
      </c>
      <c r="AK26" s="352">
        <f t="shared" si="5"/>
        <v>588</v>
      </c>
      <c r="AL26" s="147">
        <v>159</v>
      </c>
      <c r="AM26" s="147">
        <v>145</v>
      </c>
      <c r="AN26" s="147">
        <v>158</v>
      </c>
      <c r="AO26" s="147">
        <v>149</v>
      </c>
      <c r="AP26" s="352">
        <v>611</v>
      </c>
      <c r="AQ26" s="147">
        <v>103</v>
      </c>
      <c r="AR26" s="147">
        <v>90</v>
      </c>
      <c r="AS26" s="147">
        <v>110</v>
      </c>
      <c r="AT26" s="147">
        <v>75</v>
      </c>
      <c r="AU26" s="352">
        <v>378</v>
      </c>
      <c r="AV26" s="147">
        <v>82</v>
      </c>
      <c r="AW26" s="147">
        <v>68</v>
      </c>
      <c r="AX26" s="147">
        <v>83</v>
      </c>
    </row>
    <row r="27" spans="1:50" s="51" customFormat="1" ht="14.1" customHeight="1" x14ac:dyDescent="0.15">
      <c r="B27" s="152" t="s">
        <v>36</v>
      </c>
      <c r="C27" s="205" t="s">
        <v>27</v>
      </c>
      <c r="D27" s="205" t="s">
        <v>27</v>
      </c>
      <c r="E27" s="206" t="s">
        <v>27</v>
      </c>
      <c r="F27" s="194" t="s">
        <v>27</v>
      </c>
      <c r="G27" s="195" t="s">
        <v>27</v>
      </c>
      <c r="H27" s="204">
        <v>58</v>
      </c>
      <c r="I27" s="204">
        <v>83</v>
      </c>
      <c r="J27" s="204">
        <v>93</v>
      </c>
      <c r="K27" s="204">
        <v>113</v>
      </c>
      <c r="L27" s="150">
        <f t="shared" si="1"/>
        <v>347</v>
      </c>
      <c r="M27" s="147">
        <v>229</v>
      </c>
      <c r="N27" s="248">
        <v>256</v>
      </c>
      <c r="O27" s="147">
        <v>259</v>
      </c>
      <c r="P27" s="147">
        <v>292</v>
      </c>
      <c r="Q27" s="150">
        <f t="shared" si="2"/>
        <v>1036</v>
      </c>
      <c r="R27" s="147">
        <v>314</v>
      </c>
      <c r="S27" s="147">
        <v>268</v>
      </c>
      <c r="T27" s="147">
        <v>209</v>
      </c>
      <c r="U27" s="147">
        <v>207</v>
      </c>
      <c r="V27" s="150">
        <f t="shared" si="3"/>
        <v>998</v>
      </c>
      <c r="W27" s="147">
        <v>258</v>
      </c>
      <c r="X27" s="147">
        <v>104</v>
      </c>
      <c r="Y27" s="147">
        <v>202</v>
      </c>
      <c r="Z27" s="147">
        <v>170</v>
      </c>
      <c r="AA27" s="150">
        <f t="shared" si="0"/>
        <v>734</v>
      </c>
      <c r="AB27" s="147">
        <v>187</v>
      </c>
      <c r="AC27" s="147">
        <v>182</v>
      </c>
      <c r="AD27" s="147">
        <v>189</v>
      </c>
      <c r="AE27" s="147">
        <v>174</v>
      </c>
      <c r="AF27" s="352">
        <f t="shared" si="4"/>
        <v>732</v>
      </c>
      <c r="AG27" s="147">
        <v>157</v>
      </c>
      <c r="AH27" s="147">
        <v>222</v>
      </c>
      <c r="AI27" s="147">
        <v>213</v>
      </c>
      <c r="AJ27" s="147">
        <v>259</v>
      </c>
      <c r="AK27" s="352">
        <f t="shared" si="5"/>
        <v>851</v>
      </c>
      <c r="AL27" s="147">
        <v>369</v>
      </c>
      <c r="AM27" s="147">
        <v>300</v>
      </c>
      <c r="AN27" s="147">
        <v>187</v>
      </c>
      <c r="AO27" s="147">
        <v>149</v>
      </c>
      <c r="AP27" s="352">
        <v>1005</v>
      </c>
      <c r="AQ27" s="147">
        <v>180</v>
      </c>
      <c r="AR27" s="147">
        <v>159</v>
      </c>
      <c r="AS27" s="147">
        <v>121</v>
      </c>
      <c r="AT27" s="147">
        <v>111</v>
      </c>
      <c r="AU27" s="352">
        <v>571</v>
      </c>
      <c r="AV27" s="147">
        <v>184</v>
      </c>
      <c r="AW27" s="147">
        <v>178</v>
      </c>
      <c r="AX27" s="147">
        <v>147</v>
      </c>
    </row>
    <row r="28" spans="1:50" s="51" customFormat="1" ht="14.1" customHeight="1" x14ac:dyDescent="0.15">
      <c r="B28" s="152" t="s">
        <v>37</v>
      </c>
      <c r="C28" s="205" t="s">
        <v>27</v>
      </c>
      <c r="D28" s="205" t="s">
        <v>27</v>
      </c>
      <c r="E28" s="206" t="s">
        <v>27</v>
      </c>
      <c r="F28" s="194" t="s">
        <v>27</v>
      </c>
      <c r="G28" s="195" t="s">
        <v>27</v>
      </c>
      <c r="H28" s="204">
        <v>62</v>
      </c>
      <c r="I28" s="204">
        <v>54</v>
      </c>
      <c r="J28" s="204">
        <v>42</v>
      </c>
      <c r="K28" s="204">
        <v>50</v>
      </c>
      <c r="L28" s="150">
        <f t="shared" si="1"/>
        <v>208</v>
      </c>
      <c r="M28" s="147">
        <v>66</v>
      </c>
      <c r="N28" s="248">
        <v>65</v>
      </c>
      <c r="O28" s="147">
        <v>65</v>
      </c>
      <c r="P28" s="147">
        <v>59</v>
      </c>
      <c r="Q28" s="150">
        <f t="shared" si="2"/>
        <v>255</v>
      </c>
      <c r="R28" s="147">
        <v>74</v>
      </c>
      <c r="S28" s="147">
        <v>79</v>
      </c>
      <c r="T28" s="147">
        <v>75</v>
      </c>
      <c r="U28" s="147">
        <v>67</v>
      </c>
      <c r="V28" s="150">
        <f t="shared" si="3"/>
        <v>295</v>
      </c>
      <c r="W28" s="147">
        <v>92</v>
      </c>
      <c r="X28" s="147">
        <v>19</v>
      </c>
      <c r="Y28" s="147">
        <v>54</v>
      </c>
      <c r="Z28" s="147">
        <v>57</v>
      </c>
      <c r="AA28" s="150">
        <f t="shared" si="0"/>
        <v>222</v>
      </c>
      <c r="AB28" s="147">
        <v>33</v>
      </c>
      <c r="AC28" s="147">
        <v>51</v>
      </c>
      <c r="AD28" s="147">
        <v>40</v>
      </c>
      <c r="AE28" s="147">
        <v>50</v>
      </c>
      <c r="AF28" s="352">
        <f t="shared" si="4"/>
        <v>174</v>
      </c>
      <c r="AG28" s="147">
        <v>41</v>
      </c>
      <c r="AH28" s="147">
        <v>52</v>
      </c>
      <c r="AI28" s="147">
        <v>90</v>
      </c>
      <c r="AJ28" s="147">
        <v>96</v>
      </c>
      <c r="AK28" s="352">
        <f t="shared" si="5"/>
        <v>279</v>
      </c>
      <c r="AL28" s="147">
        <v>84</v>
      </c>
      <c r="AM28" s="147">
        <v>76</v>
      </c>
      <c r="AN28" s="147">
        <v>69</v>
      </c>
      <c r="AO28" s="147">
        <v>95</v>
      </c>
      <c r="AP28" s="352">
        <v>324</v>
      </c>
      <c r="AQ28" s="147">
        <v>100</v>
      </c>
      <c r="AR28" s="147">
        <v>112</v>
      </c>
      <c r="AS28" s="147">
        <v>102</v>
      </c>
      <c r="AT28" s="147">
        <v>100</v>
      </c>
      <c r="AU28" s="352">
        <v>414</v>
      </c>
      <c r="AV28" s="147">
        <v>118</v>
      </c>
      <c r="AW28" s="147">
        <v>106</v>
      </c>
      <c r="AX28" s="147">
        <v>105</v>
      </c>
    </row>
    <row r="29" spans="1:50" s="51" customFormat="1" ht="14.1" customHeight="1" x14ac:dyDescent="0.15">
      <c r="B29" s="152" t="s">
        <v>101</v>
      </c>
      <c r="C29" s="205" t="s">
        <v>27</v>
      </c>
      <c r="D29" s="205" t="s">
        <v>27</v>
      </c>
      <c r="E29" s="206" t="s">
        <v>27</v>
      </c>
      <c r="F29" s="194" t="s">
        <v>27</v>
      </c>
      <c r="G29" s="195" t="s">
        <v>27</v>
      </c>
      <c r="H29" s="204">
        <v>51</v>
      </c>
      <c r="I29" s="204">
        <v>22</v>
      </c>
      <c r="J29" s="204">
        <v>16</v>
      </c>
      <c r="K29" s="204">
        <v>20</v>
      </c>
      <c r="L29" s="150">
        <f t="shared" si="1"/>
        <v>109</v>
      </c>
      <c r="M29" s="147">
        <v>22</v>
      </c>
      <c r="N29" s="248">
        <v>16</v>
      </c>
      <c r="O29" s="147">
        <v>16</v>
      </c>
      <c r="P29" s="147">
        <v>25</v>
      </c>
      <c r="Q29" s="150">
        <f t="shared" si="2"/>
        <v>79</v>
      </c>
      <c r="R29" s="147">
        <v>20</v>
      </c>
      <c r="S29" s="147">
        <v>29</v>
      </c>
      <c r="T29" s="147">
        <v>24</v>
      </c>
      <c r="U29" s="147">
        <v>28</v>
      </c>
      <c r="V29" s="150">
        <f t="shared" si="3"/>
        <v>101</v>
      </c>
      <c r="W29" s="147">
        <v>25</v>
      </c>
      <c r="X29" s="147">
        <v>21</v>
      </c>
      <c r="Y29" s="147">
        <v>44</v>
      </c>
      <c r="Z29" s="147">
        <v>40</v>
      </c>
      <c r="AA29" s="150">
        <f t="shared" si="0"/>
        <v>130</v>
      </c>
      <c r="AB29" s="147">
        <v>31</v>
      </c>
      <c r="AC29" s="147">
        <v>39</v>
      </c>
      <c r="AD29" s="147">
        <v>33</v>
      </c>
      <c r="AE29" s="147">
        <v>33</v>
      </c>
      <c r="AF29" s="352">
        <f t="shared" si="4"/>
        <v>136</v>
      </c>
      <c r="AG29" s="147">
        <v>28</v>
      </c>
      <c r="AH29" s="147">
        <v>36</v>
      </c>
      <c r="AI29" s="147">
        <v>60</v>
      </c>
      <c r="AJ29" s="147">
        <v>74</v>
      </c>
      <c r="AK29" s="352">
        <f t="shared" si="5"/>
        <v>198</v>
      </c>
      <c r="AL29" s="147">
        <v>54</v>
      </c>
      <c r="AM29" s="147">
        <v>70</v>
      </c>
      <c r="AN29" s="147">
        <v>59</v>
      </c>
      <c r="AO29" s="147">
        <v>56</v>
      </c>
      <c r="AP29" s="352">
        <v>239</v>
      </c>
      <c r="AQ29" s="147">
        <v>72</v>
      </c>
      <c r="AR29" s="147">
        <v>74</v>
      </c>
      <c r="AS29" s="147">
        <v>75</v>
      </c>
      <c r="AT29" s="147">
        <v>112</v>
      </c>
      <c r="AU29" s="352">
        <v>333</v>
      </c>
      <c r="AV29" s="147">
        <v>145</v>
      </c>
      <c r="AW29" s="147">
        <v>150</v>
      </c>
      <c r="AX29" s="147">
        <v>150</v>
      </c>
    </row>
    <row r="30" spans="1:50" s="51" customFormat="1" ht="14.1" customHeight="1" thickBot="1" x14ac:dyDescent="0.2">
      <c r="B30" s="153" t="s">
        <v>38</v>
      </c>
      <c r="C30" s="207">
        <v>4524</v>
      </c>
      <c r="D30" s="154">
        <v>3476</v>
      </c>
      <c r="E30" s="207">
        <v>3351</v>
      </c>
      <c r="F30" s="294">
        <v>9782</v>
      </c>
      <c r="G30" s="155">
        <v>4209</v>
      </c>
      <c r="H30" s="207">
        <v>814</v>
      </c>
      <c r="I30" s="154">
        <v>755</v>
      </c>
      <c r="J30" s="207">
        <v>799</v>
      </c>
      <c r="K30" s="154">
        <v>738</v>
      </c>
      <c r="L30" s="155">
        <f t="shared" si="1"/>
        <v>3106</v>
      </c>
      <c r="M30" s="154">
        <v>904</v>
      </c>
      <c r="N30" s="249">
        <v>848</v>
      </c>
      <c r="O30" s="154">
        <v>778</v>
      </c>
      <c r="P30" s="154">
        <v>849</v>
      </c>
      <c r="Q30" s="155">
        <f t="shared" si="2"/>
        <v>3379</v>
      </c>
      <c r="R30" s="154">
        <v>860</v>
      </c>
      <c r="S30" s="154">
        <v>692</v>
      </c>
      <c r="T30" s="154">
        <v>764</v>
      </c>
      <c r="U30" s="147">
        <v>910</v>
      </c>
      <c r="V30" s="155">
        <f t="shared" si="3"/>
        <v>3226</v>
      </c>
      <c r="W30" s="147">
        <v>875</v>
      </c>
      <c r="X30" s="147">
        <v>372</v>
      </c>
      <c r="Y30" s="147">
        <v>918</v>
      </c>
      <c r="Z30" s="147">
        <v>722</v>
      </c>
      <c r="AA30" s="155">
        <f t="shared" si="0"/>
        <v>2887</v>
      </c>
      <c r="AB30" s="147">
        <v>676</v>
      </c>
      <c r="AC30" s="147">
        <v>652</v>
      </c>
      <c r="AD30" s="147">
        <v>662</v>
      </c>
      <c r="AE30" s="147">
        <v>593</v>
      </c>
      <c r="AF30" s="352">
        <f t="shared" si="4"/>
        <v>2583</v>
      </c>
      <c r="AG30" s="147">
        <v>555</v>
      </c>
      <c r="AH30" s="147">
        <v>595</v>
      </c>
      <c r="AI30" s="147">
        <v>591</v>
      </c>
      <c r="AJ30" s="147">
        <v>818</v>
      </c>
      <c r="AK30" s="352">
        <f t="shared" si="5"/>
        <v>2559</v>
      </c>
      <c r="AL30" s="147">
        <v>765</v>
      </c>
      <c r="AM30" s="147">
        <v>773</v>
      </c>
      <c r="AN30" s="147">
        <v>638</v>
      </c>
      <c r="AO30" s="147">
        <v>657</v>
      </c>
      <c r="AP30" s="352">
        <v>2833</v>
      </c>
      <c r="AQ30" s="147">
        <v>820</v>
      </c>
      <c r="AR30" s="147">
        <v>701</v>
      </c>
      <c r="AS30" s="147">
        <v>667</v>
      </c>
      <c r="AT30" s="147">
        <v>709</v>
      </c>
      <c r="AU30" s="352">
        <v>2897</v>
      </c>
      <c r="AV30" s="147">
        <v>870</v>
      </c>
      <c r="AW30" s="147">
        <v>890</v>
      </c>
      <c r="AX30" s="147">
        <v>714</v>
      </c>
    </row>
    <row r="31" spans="1:50" s="52" customFormat="1" ht="15.95" customHeight="1" thickBot="1" x14ac:dyDescent="0.2">
      <c r="A31" s="51"/>
      <c r="B31" s="156" t="s">
        <v>73</v>
      </c>
      <c r="C31" s="208">
        <f>SUM(C7:C30)</f>
        <v>71304</v>
      </c>
      <c r="D31" s="208">
        <f>SUM(D7:D30)</f>
        <v>59448</v>
      </c>
      <c r="E31" s="208">
        <f>SUM(E7:E30)</f>
        <v>60297</v>
      </c>
      <c r="F31" s="208">
        <f>SUM(F7:F30)</f>
        <v>72819</v>
      </c>
      <c r="G31" s="209">
        <f>SUM(G7:G30)</f>
        <v>72963</v>
      </c>
      <c r="H31" s="208">
        <f t="shared" ref="H31:M31" si="6">SUM(H7:H30)</f>
        <v>19329</v>
      </c>
      <c r="I31" s="208">
        <f t="shared" si="6"/>
        <v>20195</v>
      </c>
      <c r="J31" s="208">
        <f t="shared" si="6"/>
        <v>20554</v>
      </c>
      <c r="K31" s="208">
        <f t="shared" si="6"/>
        <v>22368</v>
      </c>
      <c r="L31" s="208">
        <f t="shared" si="6"/>
        <v>82446</v>
      </c>
      <c r="M31" s="208">
        <f t="shared" si="6"/>
        <v>21871</v>
      </c>
      <c r="N31" s="208">
        <f>SUM(N7:N30)</f>
        <v>23033</v>
      </c>
      <c r="O31" s="270">
        <f t="shared" ref="O31:T31" si="7">SUM(O7:O30)</f>
        <v>23062</v>
      </c>
      <c r="P31" s="270">
        <f t="shared" si="7"/>
        <v>22504</v>
      </c>
      <c r="Q31" s="270">
        <f t="shared" si="7"/>
        <v>90470</v>
      </c>
      <c r="R31" s="270">
        <f t="shared" si="7"/>
        <v>24239</v>
      </c>
      <c r="S31" s="342">
        <f t="shared" si="7"/>
        <v>24987</v>
      </c>
      <c r="T31" s="342">
        <f t="shared" si="7"/>
        <v>25210</v>
      </c>
      <c r="U31" s="270">
        <f t="shared" ref="U31:AE31" si="8">SUM(U7:U30)</f>
        <v>29362</v>
      </c>
      <c r="V31" s="270">
        <f t="shared" si="8"/>
        <v>103798</v>
      </c>
      <c r="W31" s="270">
        <f t="shared" si="8"/>
        <v>24972</v>
      </c>
      <c r="X31" s="342">
        <f t="shared" si="8"/>
        <v>17639</v>
      </c>
      <c r="Y31" s="342">
        <f t="shared" si="8"/>
        <v>38826</v>
      </c>
      <c r="Z31" s="270">
        <f t="shared" si="8"/>
        <v>31102</v>
      </c>
      <c r="AA31" s="270">
        <f t="shared" si="8"/>
        <v>112539</v>
      </c>
      <c r="AB31" s="270">
        <f t="shared" si="8"/>
        <v>29238</v>
      </c>
      <c r="AC31" s="270">
        <f t="shared" si="8"/>
        <v>28927</v>
      </c>
      <c r="AD31" s="270">
        <f t="shared" si="8"/>
        <v>28328</v>
      </c>
      <c r="AE31" s="270">
        <f t="shared" si="8"/>
        <v>32547</v>
      </c>
      <c r="AF31" s="353">
        <f t="shared" si="4"/>
        <v>119040</v>
      </c>
      <c r="AG31" s="353">
        <f>SUM(AG7:AG30)</f>
        <v>28917</v>
      </c>
      <c r="AH31" s="353">
        <f>SUM(AH7:AH30)</f>
        <v>32137</v>
      </c>
      <c r="AI31" s="353">
        <f>SUM(AI7:AI30)</f>
        <v>32092</v>
      </c>
      <c r="AJ31" s="353">
        <f>SUM(AJ7:AJ30)</f>
        <v>35103</v>
      </c>
      <c r="AK31" s="353">
        <f>SUM(AG31:AJ31)</f>
        <v>128249</v>
      </c>
      <c r="AL31" s="353">
        <f>SUM(AL7:AL30)</f>
        <v>32036</v>
      </c>
      <c r="AM31" s="353">
        <v>34042</v>
      </c>
      <c r="AN31" s="353">
        <v>33271</v>
      </c>
      <c r="AO31" s="353">
        <v>36933</v>
      </c>
      <c r="AP31" s="353">
        <v>136282</v>
      </c>
      <c r="AQ31" s="353">
        <v>35068</v>
      </c>
      <c r="AR31" s="353">
        <v>35805</v>
      </c>
      <c r="AS31" s="353">
        <v>34586</v>
      </c>
      <c r="AT31" s="353">
        <v>39165</v>
      </c>
      <c r="AU31" s="353">
        <v>144624</v>
      </c>
      <c r="AV31" s="353">
        <v>37219</v>
      </c>
      <c r="AW31" s="353">
        <v>39155</v>
      </c>
      <c r="AX31" s="353">
        <v>37866</v>
      </c>
    </row>
    <row r="32" spans="1:50" s="52" customFormat="1" ht="15.95" customHeight="1" thickBot="1" x14ac:dyDescent="0.2">
      <c r="A32" s="51"/>
      <c r="B32" s="157" t="s">
        <v>74</v>
      </c>
      <c r="C32" s="210">
        <v>72868981</v>
      </c>
      <c r="D32" s="210">
        <v>68247853.915609747</v>
      </c>
      <c r="E32" s="211">
        <v>72605019.799999997</v>
      </c>
      <c r="F32" s="295">
        <v>66255359</v>
      </c>
      <c r="G32" s="213">
        <v>81913238</v>
      </c>
      <c r="H32" s="210">
        <v>21306641</v>
      </c>
      <c r="I32" s="210">
        <v>22683574.859999999</v>
      </c>
      <c r="J32" s="210">
        <v>23146791.210000001</v>
      </c>
      <c r="K32" s="210">
        <v>25258105.510000002</v>
      </c>
      <c r="L32" s="212">
        <f>SUM(H32:K32)</f>
        <v>92395112.579999998</v>
      </c>
      <c r="M32" s="210">
        <v>24703417.359999999</v>
      </c>
      <c r="N32" s="250">
        <v>26202087.740000002</v>
      </c>
      <c r="O32" s="250">
        <v>26438637.829999998</v>
      </c>
      <c r="P32" s="304">
        <v>25391993.190000001</v>
      </c>
      <c r="Q32" s="273">
        <f>SUM(M32:P32)</f>
        <v>102736136.12</v>
      </c>
      <c r="R32" s="250">
        <v>27663462.109999999</v>
      </c>
      <c r="S32" s="343">
        <v>27663462.109999999</v>
      </c>
      <c r="T32" s="343">
        <f>'[20]Fee Schedule '!$C$14</f>
        <v>28754640.229999997</v>
      </c>
      <c r="U32" s="304">
        <v>33460019.202380951</v>
      </c>
      <c r="V32" s="273">
        <f>SUM(R32:U32)</f>
        <v>117541583.65238094</v>
      </c>
      <c r="W32" s="250">
        <v>28733529.41</v>
      </c>
      <c r="X32" s="343">
        <v>21947553.169999998</v>
      </c>
      <c r="Y32" s="343">
        <v>49588920.289999992</v>
      </c>
      <c r="Z32" s="304">
        <v>36559915.640000001</v>
      </c>
      <c r="AA32" s="273">
        <f>SUM(W32:Z32)</f>
        <v>136829918.50999999</v>
      </c>
      <c r="AB32" s="250">
        <v>34067889.040000007</v>
      </c>
      <c r="AC32" s="250">
        <v>39829588.450000003</v>
      </c>
      <c r="AD32" s="250">
        <v>33299629.07</v>
      </c>
      <c r="AE32" s="250">
        <v>38542029.100000001</v>
      </c>
      <c r="AF32" s="212">
        <f>SUM(AB32:AE32)</f>
        <v>145739135.66</v>
      </c>
      <c r="AG32" s="366">
        <v>34623545.909999996</v>
      </c>
      <c r="AH32" s="366">
        <v>38059606.890000001</v>
      </c>
      <c r="AI32" s="366">
        <v>38196387.479999997</v>
      </c>
      <c r="AJ32" s="366">
        <v>41540120.30780448</v>
      </c>
      <c r="AK32" s="212">
        <f>SUM(AG32:AJ32)</f>
        <v>152419660.5878045</v>
      </c>
      <c r="AL32" s="366">
        <v>38160144.60121908</v>
      </c>
      <c r="AM32" s="366">
        <v>40086884.475853398</v>
      </c>
      <c r="AN32" s="366">
        <v>38847823.478780113</v>
      </c>
      <c r="AO32" s="366">
        <v>43097326.289999999</v>
      </c>
      <c r="AP32" s="212">
        <v>160192178.84585258</v>
      </c>
      <c r="AQ32" s="366">
        <v>41186695.444877587</v>
      </c>
      <c r="AR32" s="366">
        <v>42405184.4752381</v>
      </c>
      <c r="AS32" s="366">
        <v>40933533.975105703</v>
      </c>
      <c r="AT32" s="366">
        <v>43940730.671428576</v>
      </c>
      <c r="AU32" s="212">
        <v>168466144.56664997</v>
      </c>
      <c r="AV32" s="366">
        <v>41959382.874285713</v>
      </c>
      <c r="AW32" s="366">
        <v>47864972.252380952</v>
      </c>
      <c r="AX32" s="366">
        <v>45590581.890952379</v>
      </c>
    </row>
    <row r="33" spans="1:50" s="53" customFormat="1" ht="15.95" customHeight="1" thickBot="1" x14ac:dyDescent="0.25">
      <c r="A33" s="51"/>
      <c r="B33" s="16"/>
      <c r="R33" s="292"/>
      <c r="S33" s="292"/>
      <c r="T33" s="292"/>
      <c r="W33" s="292"/>
      <c r="X33" s="292"/>
      <c r="Y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</row>
    <row r="34" spans="1:50" s="55" customFormat="1" ht="15.95" customHeight="1" thickBot="1" x14ac:dyDescent="0.25">
      <c r="A34" s="51"/>
      <c r="B34" s="58" t="s">
        <v>69</v>
      </c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59"/>
      <c r="N34" s="59"/>
      <c r="O34" s="59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237"/>
      <c r="AJ34" s="237"/>
      <c r="AK34" s="237"/>
      <c r="AL34" s="378"/>
      <c r="AM34" s="378"/>
      <c r="AN34" s="378"/>
      <c r="AO34" s="237"/>
      <c r="AP34" s="237"/>
      <c r="AQ34" s="59"/>
      <c r="AR34" s="59"/>
      <c r="AS34" s="59"/>
      <c r="AT34" s="59"/>
      <c r="AU34" s="378"/>
      <c r="AV34" s="80"/>
      <c r="AW34" s="82"/>
      <c r="AX34" s="82"/>
    </row>
    <row r="35" spans="1:50" s="55" customFormat="1" ht="15.95" customHeight="1" thickBot="1" x14ac:dyDescent="0.25">
      <c r="A35" s="51"/>
      <c r="B35" s="234" t="s">
        <v>75</v>
      </c>
      <c r="C35" s="235"/>
      <c r="D35" s="235"/>
      <c r="E35" s="235"/>
      <c r="F35" s="235"/>
      <c r="G35" s="235"/>
      <c r="H35" s="235"/>
      <c r="I35" s="235"/>
      <c r="J35" s="235"/>
      <c r="K35" s="235"/>
      <c r="L35" s="235"/>
      <c r="M35" s="235"/>
      <c r="N35" s="235"/>
      <c r="O35" s="235"/>
      <c r="P35" s="240"/>
      <c r="Q35" s="240"/>
      <c r="R35" s="291"/>
      <c r="S35" s="291"/>
      <c r="T35" s="291"/>
      <c r="U35" s="240"/>
      <c r="V35" s="240"/>
      <c r="W35" s="291"/>
      <c r="X35" s="291"/>
      <c r="Y35" s="291"/>
      <c r="Z35" s="240"/>
      <c r="AA35" s="240"/>
      <c r="AB35" s="291"/>
      <c r="AC35" s="291"/>
      <c r="AD35" s="291"/>
      <c r="AE35" s="291"/>
      <c r="AF35" s="291"/>
      <c r="AG35" s="291"/>
      <c r="AH35" s="291"/>
      <c r="AI35" s="291"/>
      <c r="AJ35" s="291"/>
      <c r="AK35" s="291"/>
      <c r="AL35" s="382"/>
      <c r="AM35" s="382"/>
      <c r="AN35" s="382"/>
      <c r="AO35" s="291"/>
      <c r="AP35" s="291"/>
      <c r="AQ35" s="603"/>
      <c r="AR35" s="603"/>
      <c r="AS35" s="603"/>
      <c r="AT35" s="603"/>
      <c r="AU35" s="382"/>
      <c r="AV35" s="603"/>
      <c r="AW35" s="603"/>
      <c r="AX35" s="382"/>
    </row>
    <row r="36" spans="1:50" ht="15.95" customHeight="1" thickBot="1" x14ac:dyDescent="0.25">
      <c r="A36" s="51"/>
      <c r="B36" s="158" t="s">
        <v>71</v>
      </c>
      <c r="C36" s="78" t="s">
        <v>8</v>
      </c>
      <c r="D36" s="79" t="s">
        <v>9</v>
      </c>
      <c r="E36" s="78" t="s">
        <v>10</v>
      </c>
      <c r="F36" s="78" t="s">
        <v>11</v>
      </c>
      <c r="G36" s="74" t="s">
        <v>12</v>
      </c>
      <c r="H36" s="75" t="s">
        <v>13</v>
      </c>
      <c r="I36" s="75" t="s">
        <v>14</v>
      </c>
      <c r="J36" s="75" t="s">
        <v>99</v>
      </c>
      <c r="K36" s="75" t="s">
        <v>102</v>
      </c>
      <c r="L36" s="76" t="s">
        <v>103</v>
      </c>
      <c r="M36" s="75" t="s">
        <v>105</v>
      </c>
      <c r="N36" s="236" t="s">
        <v>108</v>
      </c>
      <c r="O36" s="75" t="s">
        <v>109</v>
      </c>
      <c r="P36" s="75" t="s">
        <v>110</v>
      </c>
      <c r="Q36" s="76" t="s">
        <v>111</v>
      </c>
      <c r="R36" s="75" t="s">
        <v>112</v>
      </c>
      <c r="S36" s="75" t="s">
        <v>119</v>
      </c>
      <c r="T36" s="75" t="s">
        <v>118</v>
      </c>
      <c r="U36" s="75" t="s">
        <v>127</v>
      </c>
      <c r="V36" s="76" t="s">
        <v>131</v>
      </c>
      <c r="W36" s="75" t="s">
        <v>132</v>
      </c>
      <c r="X36" s="75" t="s">
        <v>133</v>
      </c>
      <c r="Y36" s="75" t="s">
        <v>134</v>
      </c>
      <c r="Z36" s="75" t="s">
        <v>128</v>
      </c>
      <c r="AA36" s="76" t="s">
        <v>135</v>
      </c>
      <c r="AB36" s="75" t="s">
        <v>136</v>
      </c>
      <c r="AC36" s="75" t="s">
        <v>140</v>
      </c>
      <c r="AD36" s="75" t="s">
        <v>141</v>
      </c>
      <c r="AE36" s="75" t="s">
        <v>143</v>
      </c>
      <c r="AF36" s="351" t="s">
        <v>144</v>
      </c>
      <c r="AG36" s="75" t="s">
        <v>147</v>
      </c>
      <c r="AH36" s="75" t="s">
        <v>149</v>
      </c>
      <c r="AI36" s="75" t="s">
        <v>151</v>
      </c>
      <c r="AJ36" s="75" t="s">
        <v>157</v>
      </c>
      <c r="AK36" s="351" t="s">
        <v>158</v>
      </c>
      <c r="AL36" s="75" t="s">
        <v>161</v>
      </c>
      <c r="AM36" s="75" t="s">
        <v>165</v>
      </c>
      <c r="AN36" s="75" t="s">
        <v>167</v>
      </c>
      <c r="AO36" s="75" t="s">
        <v>169</v>
      </c>
      <c r="AP36" s="351" t="s">
        <v>170</v>
      </c>
      <c r="AQ36" s="75" t="s">
        <v>178</v>
      </c>
      <c r="AR36" s="75" t="s">
        <v>257</v>
      </c>
      <c r="AS36" s="75" t="s">
        <v>258</v>
      </c>
      <c r="AT36" s="75" t="s">
        <v>259</v>
      </c>
      <c r="AU36" s="351" t="s">
        <v>260</v>
      </c>
      <c r="AV36" s="75" t="s">
        <v>261</v>
      </c>
      <c r="AW36" s="75" t="s">
        <v>262</v>
      </c>
      <c r="AX36" s="75" t="s">
        <v>263</v>
      </c>
    </row>
    <row r="37" spans="1:50" s="52" customFormat="1" ht="14.1" customHeight="1" x14ac:dyDescent="0.15">
      <c r="A37" s="51"/>
      <c r="B37" s="146" t="s">
        <v>15</v>
      </c>
      <c r="C37" s="214">
        <v>447533</v>
      </c>
      <c r="D37" s="159">
        <v>454785</v>
      </c>
      <c r="E37" s="160">
        <v>426955</v>
      </c>
      <c r="F37" s="296">
        <v>426390</v>
      </c>
      <c r="G37" s="161">
        <v>459307</v>
      </c>
      <c r="H37" s="162">
        <v>116389</v>
      </c>
      <c r="I37" s="162">
        <v>128105</v>
      </c>
      <c r="J37" s="162">
        <v>117713</v>
      </c>
      <c r="K37" s="162">
        <v>123267</v>
      </c>
      <c r="L37" s="163">
        <f>SUM(H37:K37)</f>
        <v>485474</v>
      </c>
      <c r="M37" s="162">
        <v>119014</v>
      </c>
      <c r="N37" s="252">
        <v>120448</v>
      </c>
      <c r="O37" s="162">
        <v>116951</v>
      </c>
      <c r="P37" s="162">
        <v>127568</v>
      </c>
      <c r="Q37" s="163">
        <f>SUM(M37:P37)</f>
        <v>483981</v>
      </c>
      <c r="R37" s="162">
        <v>121087</v>
      </c>
      <c r="S37" s="162">
        <f>'[21]Fee Schedule '!$E$37</f>
        <v>123023</v>
      </c>
      <c r="T37" s="162">
        <f>'[20]Fee Schedule '!$E$37</f>
        <v>117783</v>
      </c>
      <c r="U37" s="162">
        <v>125484</v>
      </c>
      <c r="V37" s="163">
        <f>SUM(R37:U37)</f>
        <v>487377</v>
      </c>
      <c r="W37" s="162">
        <v>118278</v>
      </c>
      <c r="X37" s="147">
        <v>49411</v>
      </c>
      <c r="Y37" s="147">
        <v>118222</v>
      </c>
      <c r="Z37" s="147">
        <v>119945</v>
      </c>
      <c r="AA37" s="163">
        <f>SUM(W37:Z37)</f>
        <v>405856</v>
      </c>
      <c r="AB37" s="147">
        <v>112009</v>
      </c>
      <c r="AC37" s="147">
        <v>111112</v>
      </c>
      <c r="AD37" s="147">
        <v>107569</v>
      </c>
      <c r="AE37" s="147">
        <v>115690</v>
      </c>
      <c r="AF37" s="163">
        <f>SUM(AB37:AE37)</f>
        <v>446380</v>
      </c>
      <c r="AG37" s="162">
        <v>108068</v>
      </c>
      <c r="AH37" s="162">
        <v>119630</v>
      </c>
      <c r="AI37" s="162">
        <v>115402</v>
      </c>
      <c r="AJ37" s="162">
        <v>125312</v>
      </c>
      <c r="AK37" s="163">
        <f>SUM(AG37:AJ37)</f>
        <v>468412</v>
      </c>
      <c r="AL37" s="162">
        <v>113738</v>
      </c>
      <c r="AM37" s="162">
        <v>116930</v>
      </c>
      <c r="AN37" s="162">
        <v>111759</v>
      </c>
      <c r="AO37" s="162">
        <v>120255</v>
      </c>
      <c r="AP37" s="163">
        <v>462682</v>
      </c>
      <c r="AQ37" s="162">
        <v>116781</v>
      </c>
      <c r="AR37" s="162">
        <v>117513</v>
      </c>
      <c r="AS37" s="162">
        <v>108315</v>
      </c>
      <c r="AT37" s="162">
        <v>115405</v>
      </c>
      <c r="AU37" s="163">
        <v>458014</v>
      </c>
      <c r="AV37" s="162">
        <v>110529</v>
      </c>
      <c r="AW37" s="162">
        <v>111796</v>
      </c>
      <c r="AX37" s="162">
        <v>104522</v>
      </c>
    </row>
    <row r="38" spans="1:50" s="51" customFormat="1" ht="14.1" customHeight="1" x14ac:dyDescent="0.15">
      <c r="B38" s="151" t="s">
        <v>16</v>
      </c>
      <c r="C38" s="215">
        <v>43267</v>
      </c>
      <c r="D38" s="159">
        <v>45477</v>
      </c>
      <c r="E38" s="160">
        <v>48961</v>
      </c>
      <c r="F38" s="296">
        <v>47031</v>
      </c>
      <c r="G38" s="161">
        <v>51497</v>
      </c>
      <c r="H38" s="162">
        <v>13857</v>
      </c>
      <c r="I38" s="162">
        <v>14184</v>
      </c>
      <c r="J38" s="162">
        <v>14607</v>
      </c>
      <c r="K38" s="162">
        <v>14577</v>
      </c>
      <c r="L38" s="163">
        <f t="shared" ref="L38:L60" si="9">SUM(H38:K38)</f>
        <v>57225</v>
      </c>
      <c r="M38" s="162">
        <v>14555</v>
      </c>
      <c r="N38" s="252">
        <v>15235</v>
      </c>
      <c r="O38" s="162">
        <v>14965</v>
      </c>
      <c r="P38" s="162">
        <v>15798</v>
      </c>
      <c r="Q38" s="163">
        <f t="shared" ref="Q38:Q60" si="10">SUM(M38:P38)</f>
        <v>60553</v>
      </c>
      <c r="R38" s="162">
        <v>15537</v>
      </c>
      <c r="S38" s="162">
        <f>'[21]Fee Schedule '!$F$37</f>
        <v>15882</v>
      </c>
      <c r="T38" s="162">
        <f>'[20]Fee Schedule '!$F$37</f>
        <v>15704</v>
      </c>
      <c r="U38" s="162">
        <v>16720</v>
      </c>
      <c r="V38" s="163">
        <f t="shared" ref="V38:V60" si="11">SUM(R38:U38)</f>
        <v>63843</v>
      </c>
      <c r="W38" s="162">
        <v>14841</v>
      </c>
      <c r="X38" s="147">
        <v>6419</v>
      </c>
      <c r="Y38" s="147">
        <v>14450</v>
      </c>
      <c r="Z38" s="147">
        <v>15423</v>
      </c>
      <c r="AA38" s="163">
        <f t="shared" ref="AA38:AA60" si="12">SUM(W38:Z38)</f>
        <v>51133</v>
      </c>
      <c r="AB38" s="147">
        <v>14058</v>
      </c>
      <c r="AC38" s="147">
        <v>13475</v>
      </c>
      <c r="AD38" s="147">
        <v>14837</v>
      </c>
      <c r="AE38" s="147">
        <v>14948</v>
      </c>
      <c r="AF38" s="163">
        <f t="shared" ref="AF38:AF60" si="13">SUM(AB38:AE38)</f>
        <v>57318</v>
      </c>
      <c r="AG38" s="162">
        <v>13609</v>
      </c>
      <c r="AH38" s="162">
        <v>14800</v>
      </c>
      <c r="AI38" s="162">
        <v>14278</v>
      </c>
      <c r="AJ38" s="162">
        <v>14854</v>
      </c>
      <c r="AK38" s="163">
        <f t="shared" ref="AK38:AK60" si="14">SUM(AG38:AJ38)</f>
        <v>57541</v>
      </c>
      <c r="AL38" s="162">
        <v>13991</v>
      </c>
      <c r="AM38" s="162">
        <v>12926</v>
      </c>
      <c r="AN38" s="162">
        <v>12833</v>
      </c>
      <c r="AO38" s="162">
        <v>13209</v>
      </c>
      <c r="AP38" s="163">
        <v>52959</v>
      </c>
      <c r="AQ38" s="162">
        <v>12798</v>
      </c>
      <c r="AR38" s="162">
        <v>13060</v>
      </c>
      <c r="AS38" s="162">
        <v>12278</v>
      </c>
      <c r="AT38" s="162">
        <v>12616</v>
      </c>
      <c r="AU38" s="163">
        <v>50752</v>
      </c>
      <c r="AV38" s="162">
        <v>11740</v>
      </c>
      <c r="AW38" s="162">
        <v>12132</v>
      </c>
      <c r="AX38" s="162">
        <v>11557</v>
      </c>
    </row>
    <row r="39" spans="1:50" s="51" customFormat="1" ht="14.1" customHeight="1" x14ac:dyDescent="0.15">
      <c r="B39" s="151" t="s">
        <v>17</v>
      </c>
      <c r="C39" s="215">
        <v>55824</v>
      </c>
      <c r="D39" s="159">
        <v>55080</v>
      </c>
      <c r="E39" s="160">
        <v>59114</v>
      </c>
      <c r="F39" s="296">
        <v>56504</v>
      </c>
      <c r="G39" s="161">
        <v>66871</v>
      </c>
      <c r="H39" s="162">
        <v>17218</v>
      </c>
      <c r="I39" s="162">
        <v>17462</v>
      </c>
      <c r="J39" s="162">
        <v>18478</v>
      </c>
      <c r="K39" s="162">
        <v>19193</v>
      </c>
      <c r="L39" s="163">
        <f t="shared" si="9"/>
        <v>72351</v>
      </c>
      <c r="M39" s="162">
        <v>19011</v>
      </c>
      <c r="N39" s="252">
        <v>19602</v>
      </c>
      <c r="O39" s="162">
        <v>20041</v>
      </c>
      <c r="P39" s="162">
        <v>21157</v>
      </c>
      <c r="Q39" s="163">
        <f t="shared" si="10"/>
        <v>79811</v>
      </c>
      <c r="R39" s="162">
        <v>20592</v>
      </c>
      <c r="S39" s="162">
        <f>'[21]Fee Schedule '!$G$37</f>
        <v>20706</v>
      </c>
      <c r="T39" s="162">
        <f>'[20]Fee Schedule '!$G$37</f>
        <v>21509</v>
      </c>
      <c r="U39" s="162">
        <v>22582</v>
      </c>
      <c r="V39" s="163">
        <f t="shared" si="11"/>
        <v>85389</v>
      </c>
      <c r="W39" s="162">
        <v>20896</v>
      </c>
      <c r="X39" s="147">
        <v>6589</v>
      </c>
      <c r="Y39" s="147">
        <v>15614</v>
      </c>
      <c r="Z39" s="147">
        <v>18077</v>
      </c>
      <c r="AA39" s="163">
        <f t="shared" si="12"/>
        <v>61176</v>
      </c>
      <c r="AB39" s="147">
        <v>17401</v>
      </c>
      <c r="AC39" s="147">
        <v>17631</v>
      </c>
      <c r="AD39" s="147">
        <v>17943</v>
      </c>
      <c r="AE39" s="147">
        <v>19051</v>
      </c>
      <c r="AF39" s="163">
        <f t="shared" si="13"/>
        <v>72026</v>
      </c>
      <c r="AG39" s="162">
        <v>17975</v>
      </c>
      <c r="AH39" s="162">
        <v>18568</v>
      </c>
      <c r="AI39" s="162">
        <v>19977</v>
      </c>
      <c r="AJ39" s="162">
        <v>20581</v>
      </c>
      <c r="AK39" s="163">
        <f t="shared" si="14"/>
        <v>77101</v>
      </c>
      <c r="AL39" s="162">
        <v>19474</v>
      </c>
      <c r="AM39" s="162">
        <v>18465</v>
      </c>
      <c r="AN39" s="162">
        <v>18421</v>
      </c>
      <c r="AO39" s="162">
        <v>18418</v>
      </c>
      <c r="AP39" s="163">
        <v>74778</v>
      </c>
      <c r="AQ39" s="162">
        <v>17029</v>
      </c>
      <c r="AR39" s="162">
        <v>16733</v>
      </c>
      <c r="AS39" s="162">
        <v>16366</v>
      </c>
      <c r="AT39" s="162">
        <v>16248</v>
      </c>
      <c r="AU39" s="163">
        <v>66376</v>
      </c>
      <c r="AV39" s="162">
        <v>14724</v>
      </c>
      <c r="AW39" s="162">
        <v>14517</v>
      </c>
      <c r="AX39" s="162">
        <v>14714</v>
      </c>
    </row>
    <row r="40" spans="1:50" s="51" customFormat="1" ht="14.1" customHeight="1" x14ac:dyDescent="0.15">
      <c r="B40" s="151" t="s">
        <v>18</v>
      </c>
      <c r="C40" s="215">
        <v>9922</v>
      </c>
      <c r="D40" s="159">
        <v>9856</v>
      </c>
      <c r="E40" s="160">
        <v>9582</v>
      </c>
      <c r="F40" s="296">
        <v>8291</v>
      </c>
      <c r="G40" s="161">
        <v>11030</v>
      </c>
      <c r="H40" s="162">
        <v>3075</v>
      </c>
      <c r="I40" s="162">
        <v>3150</v>
      </c>
      <c r="J40" s="162">
        <v>3071</v>
      </c>
      <c r="K40" s="162">
        <v>3126</v>
      </c>
      <c r="L40" s="163">
        <f t="shared" si="9"/>
        <v>12422</v>
      </c>
      <c r="M40" s="162">
        <v>3014</v>
      </c>
      <c r="N40" s="252">
        <v>3061</v>
      </c>
      <c r="O40" s="162">
        <v>2853</v>
      </c>
      <c r="P40" s="162">
        <v>3154</v>
      </c>
      <c r="Q40" s="163">
        <f t="shared" si="10"/>
        <v>12082</v>
      </c>
      <c r="R40" s="162">
        <v>2902</v>
      </c>
      <c r="S40" s="162">
        <f>'[21]Fee Schedule '!$H$37</f>
        <v>3161</v>
      </c>
      <c r="T40" s="162">
        <f>'[20]Fee Schedule '!$H$37</f>
        <v>3056</v>
      </c>
      <c r="U40" s="162">
        <v>3078</v>
      </c>
      <c r="V40" s="163">
        <f t="shared" si="11"/>
        <v>12197</v>
      </c>
      <c r="W40" s="162">
        <v>2738</v>
      </c>
      <c r="X40" s="147">
        <v>912</v>
      </c>
      <c r="Y40" s="147">
        <v>2228</v>
      </c>
      <c r="Z40" s="147">
        <v>2470</v>
      </c>
      <c r="AA40" s="163">
        <f t="shared" si="12"/>
        <v>8348</v>
      </c>
      <c r="AB40" s="147">
        <v>2146</v>
      </c>
      <c r="AC40" s="147">
        <v>2131</v>
      </c>
      <c r="AD40" s="147">
        <v>2254</v>
      </c>
      <c r="AE40" s="147">
        <v>2326</v>
      </c>
      <c r="AF40" s="163">
        <f t="shared" si="13"/>
        <v>8857</v>
      </c>
      <c r="AG40" s="162">
        <v>2251</v>
      </c>
      <c r="AH40" s="162">
        <v>2335</v>
      </c>
      <c r="AI40" s="162">
        <v>2348</v>
      </c>
      <c r="AJ40" s="162">
        <v>2618</v>
      </c>
      <c r="AK40" s="163">
        <f t="shared" si="14"/>
        <v>9552</v>
      </c>
      <c r="AL40" s="162">
        <v>2391</v>
      </c>
      <c r="AM40" s="162">
        <v>2457</v>
      </c>
      <c r="AN40" s="162">
        <v>2357</v>
      </c>
      <c r="AO40" s="162">
        <v>2432</v>
      </c>
      <c r="AP40" s="163">
        <v>9637</v>
      </c>
      <c r="AQ40" s="162">
        <v>2213</v>
      </c>
      <c r="AR40" s="162">
        <v>2418</v>
      </c>
      <c r="AS40" s="162">
        <v>2308</v>
      </c>
      <c r="AT40" s="162">
        <v>2395</v>
      </c>
      <c r="AU40" s="163">
        <v>9334</v>
      </c>
      <c r="AV40" s="162">
        <v>2241</v>
      </c>
      <c r="AW40" s="162">
        <v>2236</v>
      </c>
      <c r="AX40" s="162">
        <v>2297</v>
      </c>
    </row>
    <row r="41" spans="1:50" s="51" customFormat="1" ht="14.1" customHeight="1" x14ac:dyDescent="0.15">
      <c r="B41" s="152" t="s">
        <v>19</v>
      </c>
      <c r="C41" s="215">
        <v>10616</v>
      </c>
      <c r="D41" s="159">
        <v>10755</v>
      </c>
      <c r="E41" s="160">
        <v>9455</v>
      </c>
      <c r="F41" s="296">
        <v>10472</v>
      </c>
      <c r="G41" s="161">
        <v>12112</v>
      </c>
      <c r="H41" s="162">
        <v>3234</v>
      </c>
      <c r="I41" s="162">
        <v>3303</v>
      </c>
      <c r="J41" s="162">
        <v>3552</v>
      </c>
      <c r="K41" s="162">
        <v>3519</v>
      </c>
      <c r="L41" s="163">
        <f t="shared" si="9"/>
        <v>13608</v>
      </c>
      <c r="M41" s="162">
        <v>3600</v>
      </c>
      <c r="N41" s="252">
        <v>3744</v>
      </c>
      <c r="O41" s="162">
        <v>3802</v>
      </c>
      <c r="P41" s="162">
        <v>4079</v>
      </c>
      <c r="Q41" s="163">
        <f t="shared" si="10"/>
        <v>15225</v>
      </c>
      <c r="R41" s="162">
        <v>4283</v>
      </c>
      <c r="S41" s="162">
        <f>'[21]Fee Schedule '!$I$37</f>
        <v>4732</v>
      </c>
      <c r="T41" s="162">
        <f>'[20]Fee Schedule '!$I$37</f>
        <v>4646</v>
      </c>
      <c r="U41" s="162">
        <v>5166</v>
      </c>
      <c r="V41" s="163">
        <f t="shared" si="11"/>
        <v>18827</v>
      </c>
      <c r="W41" s="162">
        <v>4905</v>
      </c>
      <c r="X41" s="147">
        <v>2211</v>
      </c>
      <c r="Y41" s="147">
        <v>4818</v>
      </c>
      <c r="Z41" s="147">
        <v>5230</v>
      </c>
      <c r="AA41" s="163">
        <f t="shared" si="12"/>
        <v>17164</v>
      </c>
      <c r="AB41" s="147">
        <v>4635</v>
      </c>
      <c r="AC41" s="147">
        <v>3916</v>
      </c>
      <c r="AD41" s="147">
        <v>5120</v>
      </c>
      <c r="AE41" s="147">
        <v>5461</v>
      </c>
      <c r="AF41" s="163">
        <f t="shared" si="13"/>
        <v>19132</v>
      </c>
      <c r="AG41" s="162">
        <v>5134</v>
      </c>
      <c r="AH41" s="162">
        <v>5711</v>
      </c>
      <c r="AI41" s="162">
        <v>6003</v>
      </c>
      <c r="AJ41" s="162">
        <v>6296</v>
      </c>
      <c r="AK41" s="163">
        <f t="shared" si="14"/>
        <v>23144</v>
      </c>
      <c r="AL41" s="162">
        <v>6408</v>
      </c>
      <c r="AM41" s="162">
        <v>5915</v>
      </c>
      <c r="AN41" s="162">
        <v>5816</v>
      </c>
      <c r="AO41" s="162">
        <v>6070</v>
      </c>
      <c r="AP41" s="163">
        <v>24209</v>
      </c>
      <c r="AQ41" s="162">
        <v>6031</v>
      </c>
      <c r="AR41" s="162">
        <v>6124</v>
      </c>
      <c r="AS41" s="162">
        <v>5582</v>
      </c>
      <c r="AT41" s="162">
        <v>5778</v>
      </c>
      <c r="AU41" s="163">
        <v>23515</v>
      </c>
      <c r="AV41" s="162">
        <v>5823</v>
      </c>
      <c r="AW41" s="162">
        <v>6005</v>
      </c>
      <c r="AX41" s="162">
        <v>5798</v>
      </c>
    </row>
    <row r="42" spans="1:50" s="51" customFormat="1" ht="14.1" customHeight="1" x14ac:dyDescent="0.15">
      <c r="B42" s="152" t="s">
        <v>20</v>
      </c>
      <c r="C42" s="215">
        <v>8293</v>
      </c>
      <c r="D42" s="159">
        <v>7403</v>
      </c>
      <c r="E42" s="160">
        <v>6874</v>
      </c>
      <c r="F42" s="296">
        <v>5393</v>
      </c>
      <c r="G42" s="161">
        <v>6658</v>
      </c>
      <c r="H42" s="162">
        <v>1735</v>
      </c>
      <c r="I42" s="162">
        <v>1785</v>
      </c>
      <c r="J42" s="162">
        <v>1747</v>
      </c>
      <c r="K42" s="162">
        <v>1786</v>
      </c>
      <c r="L42" s="163">
        <f t="shared" si="9"/>
        <v>7053</v>
      </c>
      <c r="M42" s="162">
        <v>1611</v>
      </c>
      <c r="N42" s="252">
        <v>1738</v>
      </c>
      <c r="O42" s="162">
        <v>1668</v>
      </c>
      <c r="P42" s="162">
        <v>1995</v>
      </c>
      <c r="Q42" s="163">
        <f t="shared" si="10"/>
        <v>7012</v>
      </c>
      <c r="R42" s="162">
        <v>1834</v>
      </c>
      <c r="S42" s="162">
        <f>'[21]Fee Schedule '!$J$37</f>
        <v>1892</v>
      </c>
      <c r="T42" s="162">
        <f>'[20]Fee Schedule '!$J$37</f>
        <v>1769</v>
      </c>
      <c r="U42" s="162">
        <v>1944</v>
      </c>
      <c r="V42" s="163">
        <f t="shared" si="11"/>
        <v>7439</v>
      </c>
      <c r="W42" s="162">
        <v>1871</v>
      </c>
      <c r="X42" s="147">
        <v>765</v>
      </c>
      <c r="Y42" s="147">
        <v>1628</v>
      </c>
      <c r="Z42" s="147">
        <v>2169</v>
      </c>
      <c r="AA42" s="163">
        <f t="shared" si="12"/>
        <v>6433</v>
      </c>
      <c r="AB42" s="147">
        <v>1802</v>
      </c>
      <c r="AC42" s="147">
        <v>1738</v>
      </c>
      <c r="AD42" s="147">
        <v>1794</v>
      </c>
      <c r="AE42" s="147">
        <v>1725</v>
      </c>
      <c r="AF42" s="163">
        <f t="shared" si="13"/>
        <v>7059</v>
      </c>
      <c r="AG42" s="162">
        <v>1528</v>
      </c>
      <c r="AH42" s="162">
        <v>1654</v>
      </c>
      <c r="AI42" s="162">
        <v>1759</v>
      </c>
      <c r="AJ42" s="162">
        <v>2042</v>
      </c>
      <c r="AK42" s="163">
        <f t="shared" si="14"/>
        <v>6983</v>
      </c>
      <c r="AL42" s="162">
        <v>1887</v>
      </c>
      <c r="AM42" s="162">
        <v>1844</v>
      </c>
      <c r="AN42" s="162">
        <v>1799</v>
      </c>
      <c r="AO42" s="162">
        <v>1844</v>
      </c>
      <c r="AP42" s="163">
        <v>7374</v>
      </c>
      <c r="AQ42" s="162">
        <v>1800</v>
      </c>
      <c r="AR42" s="162">
        <v>1881</v>
      </c>
      <c r="AS42" s="162">
        <v>1741</v>
      </c>
      <c r="AT42" s="162">
        <v>1934</v>
      </c>
      <c r="AU42" s="163">
        <v>7356</v>
      </c>
      <c r="AV42" s="162">
        <v>1695</v>
      </c>
      <c r="AW42" s="162">
        <v>1428</v>
      </c>
      <c r="AX42" s="162">
        <v>1552</v>
      </c>
    </row>
    <row r="43" spans="1:50" s="51" customFormat="1" ht="14.1" customHeight="1" x14ac:dyDescent="0.15">
      <c r="B43" s="152" t="s">
        <v>21</v>
      </c>
      <c r="C43" s="215">
        <v>4461</v>
      </c>
      <c r="D43" s="159">
        <v>4241</v>
      </c>
      <c r="E43" s="160">
        <v>3805</v>
      </c>
      <c r="F43" s="296">
        <v>3011</v>
      </c>
      <c r="G43" s="161">
        <v>3781</v>
      </c>
      <c r="H43" s="162">
        <v>895</v>
      </c>
      <c r="I43" s="162">
        <v>836</v>
      </c>
      <c r="J43" s="162">
        <v>916</v>
      </c>
      <c r="K43" s="162">
        <v>909</v>
      </c>
      <c r="L43" s="163">
        <f t="shared" si="9"/>
        <v>3556</v>
      </c>
      <c r="M43" s="162">
        <v>892</v>
      </c>
      <c r="N43" s="252">
        <v>803</v>
      </c>
      <c r="O43" s="162">
        <v>866</v>
      </c>
      <c r="P43" s="162">
        <v>1041</v>
      </c>
      <c r="Q43" s="163">
        <f t="shared" si="10"/>
        <v>3602</v>
      </c>
      <c r="R43" s="162">
        <v>950</v>
      </c>
      <c r="S43" s="162">
        <f>'[21]Fee Schedule '!$K$37</f>
        <v>1008</v>
      </c>
      <c r="T43" s="162">
        <f>'[20]Fee Schedule '!$K$37</f>
        <v>932</v>
      </c>
      <c r="U43" s="162">
        <v>1228</v>
      </c>
      <c r="V43" s="163">
        <f t="shared" si="11"/>
        <v>4118</v>
      </c>
      <c r="W43" s="162">
        <v>1092</v>
      </c>
      <c r="X43" s="147">
        <v>494</v>
      </c>
      <c r="Y43" s="147">
        <v>1179</v>
      </c>
      <c r="Z43" s="147">
        <v>1256</v>
      </c>
      <c r="AA43" s="163">
        <f t="shared" si="12"/>
        <v>4021</v>
      </c>
      <c r="AB43" s="147">
        <v>997</v>
      </c>
      <c r="AC43" s="147">
        <v>1005</v>
      </c>
      <c r="AD43" s="147">
        <v>957</v>
      </c>
      <c r="AE43" s="147">
        <v>1010</v>
      </c>
      <c r="AF43" s="163">
        <f t="shared" si="13"/>
        <v>3969</v>
      </c>
      <c r="AG43" s="162">
        <v>891</v>
      </c>
      <c r="AH43" s="162">
        <v>1001</v>
      </c>
      <c r="AI43" s="162">
        <v>904</v>
      </c>
      <c r="AJ43" s="162">
        <v>961</v>
      </c>
      <c r="AK43" s="163">
        <f t="shared" si="14"/>
        <v>3757</v>
      </c>
      <c r="AL43" s="162">
        <v>938</v>
      </c>
      <c r="AM43" s="162">
        <v>834</v>
      </c>
      <c r="AN43" s="162">
        <v>864</v>
      </c>
      <c r="AO43" s="162">
        <v>901</v>
      </c>
      <c r="AP43" s="163">
        <v>3537</v>
      </c>
      <c r="AQ43" s="162">
        <v>770</v>
      </c>
      <c r="AR43" s="162">
        <v>778</v>
      </c>
      <c r="AS43" s="162">
        <v>671</v>
      </c>
      <c r="AT43" s="162">
        <v>724</v>
      </c>
      <c r="AU43" s="163">
        <v>2943</v>
      </c>
      <c r="AV43" s="162">
        <v>610</v>
      </c>
      <c r="AW43" s="162">
        <v>591</v>
      </c>
      <c r="AX43" s="162">
        <v>516</v>
      </c>
    </row>
    <row r="44" spans="1:50" s="51" customFormat="1" ht="14.1" customHeight="1" x14ac:dyDescent="0.15">
      <c r="B44" s="152" t="s">
        <v>22</v>
      </c>
      <c r="C44" s="215">
        <v>1156</v>
      </c>
      <c r="D44" s="159">
        <v>1044</v>
      </c>
      <c r="E44" s="160">
        <v>1043</v>
      </c>
      <c r="F44" s="296">
        <v>992</v>
      </c>
      <c r="G44" s="161">
        <v>1081</v>
      </c>
      <c r="H44" s="162">
        <v>271</v>
      </c>
      <c r="I44" s="162">
        <v>271</v>
      </c>
      <c r="J44" s="162">
        <v>319</v>
      </c>
      <c r="K44" s="162">
        <v>353</v>
      </c>
      <c r="L44" s="163">
        <f t="shared" si="9"/>
        <v>1214</v>
      </c>
      <c r="M44" s="162">
        <v>252</v>
      </c>
      <c r="N44" s="252">
        <v>231</v>
      </c>
      <c r="O44" s="162">
        <v>214</v>
      </c>
      <c r="P44" s="162">
        <v>202</v>
      </c>
      <c r="Q44" s="163">
        <f t="shared" si="10"/>
        <v>899</v>
      </c>
      <c r="R44" s="162">
        <v>156</v>
      </c>
      <c r="S44" s="162">
        <f>'[21]Fee Schedule '!$L$37</f>
        <v>195</v>
      </c>
      <c r="T44" s="162">
        <f>'[20]Fee Schedule '!$L$37</f>
        <v>186</v>
      </c>
      <c r="U44" s="162">
        <v>227</v>
      </c>
      <c r="V44" s="163">
        <f t="shared" si="11"/>
        <v>764</v>
      </c>
      <c r="W44" s="162">
        <v>238</v>
      </c>
      <c r="X44" s="147">
        <v>123</v>
      </c>
      <c r="Y44" s="147">
        <v>282</v>
      </c>
      <c r="Z44" s="147">
        <v>345</v>
      </c>
      <c r="AA44" s="163">
        <f t="shared" si="12"/>
        <v>988</v>
      </c>
      <c r="AB44" s="147">
        <v>243</v>
      </c>
      <c r="AC44" s="147">
        <v>257</v>
      </c>
      <c r="AD44" s="147">
        <v>323</v>
      </c>
      <c r="AE44" s="147">
        <v>330</v>
      </c>
      <c r="AF44" s="163">
        <f t="shared" si="13"/>
        <v>1153</v>
      </c>
      <c r="AG44" s="162">
        <v>279</v>
      </c>
      <c r="AH44" s="162">
        <v>353</v>
      </c>
      <c r="AI44" s="162">
        <v>297</v>
      </c>
      <c r="AJ44" s="162">
        <v>396</v>
      </c>
      <c r="AK44" s="163">
        <f t="shared" si="14"/>
        <v>1325</v>
      </c>
      <c r="AL44" s="162">
        <v>343</v>
      </c>
      <c r="AM44" s="162">
        <v>354</v>
      </c>
      <c r="AN44" s="162">
        <v>330</v>
      </c>
      <c r="AO44" s="162">
        <v>361</v>
      </c>
      <c r="AP44" s="163">
        <v>1388</v>
      </c>
      <c r="AQ44" s="162">
        <v>311</v>
      </c>
      <c r="AR44" s="162">
        <v>312</v>
      </c>
      <c r="AS44" s="162">
        <v>362</v>
      </c>
      <c r="AT44" s="162">
        <v>393</v>
      </c>
      <c r="AU44" s="163">
        <v>1378</v>
      </c>
      <c r="AV44" s="162">
        <v>363</v>
      </c>
      <c r="AW44" s="162">
        <v>373</v>
      </c>
      <c r="AX44" s="162">
        <v>357</v>
      </c>
    </row>
    <row r="45" spans="1:50" s="51" customFormat="1" ht="14.1" customHeight="1" x14ac:dyDescent="0.15">
      <c r="B45" s="152" t="s">
        <v>23</v>
      </c>
      <c r="C45" s="215">
        <v>1189</v>
      </c>
      <c r="D45" s="159">
        <v>1132</v>
      </c>
      <c r="E45" s="160">
        <v>1343</v>
      </c>
      <c r="F45" s="296">
        <v>1231</v>
      </c>
      <c r="G45" s="161">
        <v>1291</v>
      </c>
      <c r="H45" s="162">
        <v>324</v>
      </c>
      <c r="I45" s="162">
        <v>355</v>
      </c>
      <c r="J45" s="162">
        <v>347</v>
      </c>
      <c r="K45" s="162">
        <v>329</v>
      </c>
      <c r="L45" s="163">
        <f t="shared" si="9"/>
        <v>1355</v>
      </c>
      <c r="M45" s="162">
        <v>416</v>
      </c>
      <c r="N45" s="252">
        <v>393</v>
      </c>
      <c r="O45" s="162">
        <v>432</v>
      </c>
      <c r="P45" s="162">
        <v>508</v>
      </c>
      <c r="Q45" s="163">
        <f t="shared" si="10"/>
        <v>1749</v>
      </c>
      <c r="R45" s="162">
        <v>613</v>
      </c>
      <c r="S45" s="162">
        <f>'[21]Fee Schedule '!$E$43</f>
        <v>558</v>
      </c>
      <c r="T45" s="162">
        <f>'[20]Fee Schedule '!$E$43</f>
        <v>523</v>
      </c>
      <c r="U45" s="162">
        <v>618</v>
      </c>
      <c r="V45" s="163">
        <f t="shared" si="11"/>
        <v>2312</v>
      </c>
      <c r="W45" s="162">
        <v>514</v>
      </c>
      <c r="X45" s="147">
        <v>157</v>
      </c>
      <c r="Y45" s="147">
        <v>427</v>
      </c>
      <c r="Z45" s="147">
        <v>461</v>
      </c>
      <c r="AA45" s="163">
        <f t="shared" si="12"/>
        <v>1559</v>
      </c>
      <c r="AB45" s="147">
        <v>419</v>
      </c>
      <c r="AC45" s="147">
        <v>314</v>
      </c>
      <c r="AD45" s="147">
        <v>380</v>
      </c>
      <c r="AE45" s="147">
        <v>386</v>
      </c>
      <c r="AF45" s="163">
        <f t="shared" si="13"/>
        <v>1499</v>
      </c>
      <c r="AG45" s="162">
        <v>402</v>
      </c>
      <c r="AH45" s="162">
        <v>443</v>
      </c>
      <c r="AI45" s="162">
        <v>350</v>
      </c>
      <c r="AJ45" s="162">
        <v>361</v>
      </c>
      <c r="AK45" s="163">
        <f t="shared" si="14"/>
        <v>1556</v>
      </c>
      <c r="AL45" s="162">
        <v>348</v>
      </c>
      <c r="AM45" s="162">
        <v>307</v>
      </c>
      <c r="AN45" s="162">
        <v>211</v>
      </c>
      <c r="AO45" s="162">
        <v>256</v>
      </c>
      <c r="AP45" s="163">
        <v>1122</v>
      </c>
      <c r="AQ45" s="162">
        <v>229</v>
      </c>
      <c r="AR45" s="162">
        <v>201</v>
      </c>
      <c r="AS45" s="162">
        <v>151</v>
      </c>
      <c r="AT45" s="162">
        <v>167</v>
      </c>
      <c r="AU45" s="163">
        <v>748</v>
      </c>
      <c r="AV45" s="162">
        <v>146</v>
      </c>
      <c r="AW45" s="162">
        <v>143</v>
      </c>
      <c r="AX45" s="162">
        <v>108</v>
      </c>
    </row>
    <row r="46" spans="1:50" s="51" customFormat="1" ht="14.1" customHeight="1" x14ac:dyDescent="0.15">
      <c r="B46" s="152" t="s">
        <v>24</v>
      </c>
      <c r="C46" s="215">
        <v>1824</v>
      </c>
      <c r="D46" s="159">
        <v>1839</v>
      </c>
      <c r="E46" s="160">
        <v>2437</v>
      </c>
      <c r="F46" s="296">
        <v>1857</v>
      </c>
      <c r="G46" s="161">
        <v>2100</v>
      </c>
      <c r="H46" s="162">
        <v>606</v>
      </c>
      <c r="I46" s="162">
        <v>782</v>
      </c>
      <c r="J46" s="162">
        <v>631</v>
      </c>
      <c r="K46" s="162">
        <v>728</v>
      </c>
      <c r="L46" s="163">
        <f t="shared" si="9"/>
        <v>2747</v>
      </c>
      <c r="M46" s="162">
        <v>595</v>
      </c>
      <c r="N46" s="252">
        <v>673</v>
      </c>
      <c r="O46" s="162">
        <v>698</v>
      </c>
      <c r="P46" s="162">
        <v>769</v>
      </c>
      <c r="Q46" s="163">
        <f t="shared" si="10"/>
        <v>2735</v>
      </c>
      <c r="R46" s="162">
        <v>704</v>
      </c>
      <c r="S46" s="162">
        <f>'[21]Fee Schedule '!$F$43</f>
        <v>713</v>
      </c>
      <c r="T46" s="162">
        <f>'[20]Fee Schedule '!$F$43</f>
        <v>613</v>
      </c>
      <c r="U46" s="162">
        <v>760</v>
      </c>
      <c r="V46" s="163">
        <f t="shared" si="11"/>
        <v>2790</v>
      </c>
      <c r="W46" s="162">
        <v>645</v>
      </c>
      <c r="X46" s="147">
        <v>163</v>
      </c>
      <c r="Y46" s="147">
        <v>522</v>
      </c>
      <c r="Z46" s="147">
        <v>539</v>
      </c>
      <c r="AA46" s="163">
        <f t="shared" si="12"/>
        <v>1869</v>
      </c>
      <c r="AB46" s="147">
        <v>461</v>
      </c>
      <c r="AC46" s="147">
        <v>510</v>
      </c>
      <c r="AD46" s="147">
        <v>537</v>
      </c>
      <c r="AE46" s="147">
        <v>582</v>
      </c>
      <c r="AF46" s="163">
        <f t="shared" si="13"/>
        <v>2090</v>
      </c>
      <c r="AG46" s="162">
        <v>465</v>
      </c>
      <c r="AH46" s="162">
        <v>533</v>
      </c>
      <c r="AI46" s="162">
        <v>493</v>
      </c>
      <c r="AJ46" s="162">
        <v>507</v>
      </c>
      <c r="AK46" s="163">
        <f t="shared" si="14"/>
        <v>1998</v>
      </c>
      <c r="AL46" s="162">
        <v>521</v>
      </c>
      <c r="AM46" s="162">
        <v>481</v>
      </c>
      <c r="AN46" s="162">
        <v>461</v>
      </c>
      <c r="AO46" s="162">
        <v>585</v>
      </c>
      <c r="AP46" s="163">
        <v>2048</v>
      </c>
      <c r="AQ46" s="162">
        <v>504</v>
      </c>
      <c r="AR46" s="162">
        <v>514</v>
      </c>
      <c r="AS46" s="162">
        <v>476</v>
      </c>
      <c r="AT46" s="162">
        <v>596</v>
      </c>
      <c r="AU46" s="163">
        <v>2090</v>
      </c>
      <c r="AV46" s="162">
        <v>435</v>
      </c>
      <c r="AW46" s="162">
        <v>436</v>
      </c>
      <c r="AX46" s="162">
        <v>534</v>
      </c>
    </row>
    <row r="47" spans="1:50" s="51" customFormat="1" ht="14.1" customHeight="1" x14ac:dyDescent="0.15">
      <c r="B47" s="152" t="s">
        <v>25</v>
      </c>
      <c r="C47" s="215">
        <v>21693</v>
      </c>
      <c r="D47" s="159">
        <v>24113</v>
      </c>
      <c r="E47" s="160">
        <v>33800</v>
      </c>
      <c r="F47" s="296">
        <v>22750</v>
      </c>
      <c r="G47" s="161">
        <v>27903</v>
      </c>
      <c r="H47" s="162">
        <v>6350</v>
      </c>
      <c r="I47" s="162">
        <v>6944</v>
      </c>
      <c r="J47" s="162">
        <v>7691</v>
      </c>
      <c r="K47" s="162">
        <v>7447</v>
      </c>
      <c r="L47" s="163">
        <f t="shared" si="9"/>
        <v>28432</v>
      </c>
      <c r="M47" s="162">
        <v>6437</v>
      </c>
      <c r="N47" s="252">
        <v>6842</v>
      </c>
      <c r="O47" s="162">
        <v>7567</v>
      </c>
      <c r="P47" s="162">
        <v>8005</v>
      </c>
      <c r="Q47" s="163">
        <f t="shared" si="10"/>
        <v>28851</v>
      </c>
      <c r="R47" s="162">
        <v>6417</v>
      </c>
      <c r="S47" s="162">
        <f>'[21]Fee Schedule '!$G$43</f>
        <v>7039</v>
      </c>
      <c r="T47" s="162">
        <f>'[20]Fee Schedule '!$G$43</f>
        <v>7764</v>
      </c>
      <c r="U47" s="162">
        <v>7824</v>
      </c>
      <c r="V47" s="163">
        <f t="shared" si="11"/>
        <v>29044</v>
      </c>
      <c r="W47" s="162">
        <v>6052</v>
      </c>
      <c r="X47" s="147">
        <v>2132</v>
      </c>
      <c r="Y47" s="147">
        <v>5800</v>
      </c>
      <c r="Z47" s="147">
        <v>6648</v>
      </c>
      <c r="AA47" s="163">
        <f t="shared" si="12"/>
        <v>20632</v>
      </c>
      <c r="AB47" s="147">
        <v>4996</v>
      </c>
      <c r="AC47" s="147">
        <v>5182</v>
      </c>
      <c r="AD47" s="147">
        <v>5576</v>
      </c>
      <c r="AE47" s="147">
        <v>5913</v>
      </c>
      <c r="AF47" s="163">
        <f t="shared" si="13"/>
        <v>21667</v>
      </c>
      <c r="AG47" s="162">
        <v>4723</v>
      </c>
      <c r="AH47" s="162">
        <v>5296</v>
      </c>
      <c r="AI47" s="162">
        <v>5648</v>
      </c>
      <c r="AJ47" s="162">
        <v>6202</v>
      </c>
      <c r="AK47" s="163">
        <f t="shared" si="14"/>
        <v>21869</v>
      </c>
      <c r="AL47" s="162">
        <v>5301</v>
      </c>
      <c r="AM47" s="162">
        <v>5610</v>
      </c>
      <c r="AN47" s="162">
        <v>6141</v>
      </c>
      <c r="AO47" s="162">
        <v>6622</v>
      </c>
      <c r="AP47" s="163">
        <v>23674</v>
      </c>
      <c r="AQ47" s="162">
        <v>5771</v>
      </c>
      <c r="AR47" s="162">
        <v>6041</v>
      </c>
      <c r="AS47" s="162">
        <v>6077</v>
      </c>
      <c r="AT47" s="162">
        <v>6508</v>
      </c>
      <c r="AU47" s="163">
        <v>24397</v>
      </c>
      <c r="AV47" s="162">
        <v>5284</v>
      </c>
      <c r="AW47" s="162">
        <v>5293</v>
      </c>
      <c r="AX47" s="162">
        <v>5245</v>
      </c>
    </row>
    <row r="48" spans="1:50" s="51" customFormat="1" ht="14.1" customHeight="1" x14ac:dyDescent="0.15">
      <c r="B48" s="152" t="s">
        <v>26</v>
      </c>
      <c r="C48" s="215">
        <v>0</v>
      </c>
      <c r="D48" s="159">
        <v>1722</v>
      </c>
      <c r="E48" s="160">
        <v>2115</v>
      </c>
      <c r="F48" s="296">
        <v>2158</v>
      </c>
      <c r="G48" s="161">
        <v>2620</v>
      </c>
      <c r="H48" s="162">
        <v>642</v>
      </c>
      <c r="I48" s="162">
        <v>634</v>
      </c>
      <c r="J48" s="162">
        <v>628</v>
      </c>
      <c r="K48" s="162">
        <v>669</v>
      </c>
      <c r="L48" s="163">
        <f t="shared" si="9"/>
        <v>2573</v>
      </c>
      <c r="M48" s="162">
        <v>610</v>
      </c>
      <c r="N48" s="252">
        <v>640</v>
      </c>
      <c r="O48" s="162">
        <v>678</v>
      </c>
      <c r="P48" s="162">
        <v>795</v>
      </c>
      <c r="Q48" s="163">
        <f t="shared" si="10"/>
        <v>2723</v>
      </c>
      <c r="R48" s="162">
        <v>746</v>
      </c>
      <c r="S48" s="162">
        <f>'[21]Fee Schedule '!$H$43</f>
        <v>756</v>
      </c>
      <c r="T48" s="162">
        <f>'[20]Fee Schedule '!$H$43</f>
        <v>753</v>
      </c>
      <c r="U48" s="162">
        <v>817</v>
      </c>
      <c r="V48" s="163">
        <f t="shared" si="11"/>
        <v>3072</v>
      </c>
      <c r="W48" s="162">
        <v>695</v>
      </c>
      <c r="X48" s="147">
        <v>206</v>
      </c>
      <c r="Y48" s="147">
        <v>547</v>
      </c>
      <c r="Z48" s="147">
        <v>645</v>
      </c>
      <c r="AA48" s="163">
        <f t="shared" si="12"/>
        <v>2093</v>
      </c>
      <c r="AB48" s="147">
        <v>463</v>
      </c>
      <c r="AC48" s="147">
        <v>550</v>
      </c>
      <c r="AD48" s="147">
        <v>582</v>
      </c>
      <c r="AE48" s="147">
        <v>642</v>
      </c>
      <c r="AF48" s="163">
        <f t="shared" si="13"/>
        <v>2237</v>
      </c>
      <c r="AG48" s="162">
        <v>513</v>
      </c>
      <c r="AH48" s="162">
        <v>636</v>
      </c>
      <c r="AI48" s="162">
        <v>635</v>
      </c>
      <c r="AJ48" s="162">
        <v>692</v>
      </c>
      <c r="AK48" s="163">
        <f t="shared" si="14"/>
        <v>2476</v>
      </c>
      <c r="AL48" s="162">
        <v>588</v>
      </c>
      <c r="AM48" s="162">
        <v>613</v>
      </c>
      <c r="AN48" s="162">
        <v>647</v>
      </c>
      <c r="AO48" s="162">
        <v>767</v>
      </c>
      <c r="AP48" s="163">
        <v>2615</v>
      </c>
      <c r="AQ48" s="162">
        <v>775</v>
      </c>
      <c r="AR48" s="162">
        <v>727</v>
      </c>
      <c r="AS48" s="162">
        <v>742</v>
      </c>
      <c r="AT48" s="162">
        <v>880</v>
      </c>
      <c r="AU48" s="163">
        <v>3124</v>
      </c>
      <c r="AV48" s="162">
        <v>780</v>
      </c>
      <c r="AW48" s="162">
        <v>738</v>
      </c>
      <c r="AX48" s="162">
        <v>692</v>
      </c>
    </row>
    <row r="49" spans="1:50" s="51" customFormat="1" ht="14.1" customHeight="1" x14ac:dyDescent="0.15">
      <c r="B49" s="152" t="s">
        <v>28</v>
      </c>
      <c r="C49" s="215">
        <v>0</v>
      </c>
      <c r="D49" s="159">
        <v>1880</v>
      </c>
      <c r="E49" s="160">
        <v>1621</v>
      </c>
      <c r="F49" s="296">
        <v>1231</v>
      </c>
      <c r="G49" s="161">
        <v>1683</v>
      </c>
      <c r="H49" s="162">
        <v>491</v>
      </c>
      <c r="I49" s="162">
        <v>521</v>
      </c>
      <c r="J49" s="162">
        <v>481</v>
      </c>
      <c r="K49" s="162">
        <v>522</v>
      </c>
      <c r="L49" s="163">
        <f t="shared" si="9"/>
        <v>2015</v>
      </c>
      <c r="M49" s="162">
        <v>493</v>
      </c>
      <c r="N49" s="252">
        <v>535</v>
      </c>
      <c r="O49" s="162">
        <v>620</v>
      </c>
      <c r="P49" s="162">
        <v>641</v>
      </c>
      <c r="Q49" s="163">
        <f t="shared" si="10"/>
        <v>2289</v>
      </c>
      <c r="R49" s="162">
        <v>632</v>
      </c>
      <c r="S49" s="162">
        <f>'[21]Fee Schedule '!$I$43</f>
        <v>619</v>
      </c>
      <c r="T49" s="162">
        <f>'[20]Fee Schedule '!$I$43</f>
        <v>709</v>
      </c>
      <c r="U49" s="162">
        <v>728</v>
      </c>
      <c r="V49" s="163">
        <f t="shared" si="11"/>
        <v>2688</v>
      </c>
      <c r="W49" s="162">
        <v>621</v>
      </c>
      <c r="X49" s="147">
        <v>272</v>
      </c>
      <c r="Y49" s="147">
        <v>545</v>
      </c>
      <c r="Z49" s="147">
        <v>592</v>
      </c>
      <c r="AA49" s="163">
        <f t="shared" si="12"/>
        <v>2030</v>
      </c>
      <c r="AB49" s="147">
        <v>553</v>
      </c>
      <c r="AC49" s="147">
        <v>439</v>
      </c>
      <c r="AD49" s="147">
        <v>498</v>
      </c>
      <c r="AE49" s="147">
        <v>525</v>
      </c>
      <c r="AF49" s="163">
        <f t="shared" si="13"/>
        <v>2015</v>
      </c>
      <c r="AG49" s="162">
        <v>467</v>
      </c>
      <c r="AH49" s="162">
        <v>551</v>
      </c>
      <c r="AI49" s="162">
        <v>552</v>
      </c>
      <c r="AJ49" s="162">
        <v>610</v>
      </c>
      <c r="AK49" s="163">
        <f t="shared" si="14"/>
        <v>2180</v>
      </c>
      <c r="AL49" s="162">
        <v>533</v>
      </c>
      <c r="AM49" s="162">
        <v>490</v>
      </c>
      <c r="AN49" s="162">
        <v>439</v>
      </c>
      <c r="AO49" s="162">
        <v>492</v>
      </c>
      <c r="AP49" s="163">
        <v>1954</v>
      </c>
      <c r="AQ49" s="162">
        <v>453</v>
      </c>
      <c r="AR49" s="162">
        <v>469</v>
      </c>
      <c r="AS49" s="162">
        <v>429</v>
      </c>
      <c r="AT49" s="162">
        <v>407</v>
      </c>
      <c r="AU49" s="163">
        <v>1758</v>
      </c>
      <c r="AV49" s="162">
        <v>363</v>
      </c>
      <c r="AW49" s="162">
        <v>419</v>
      </c>
      <c r="AX49" s="162">
        <v>383</v>
      </c>
    </row>
    <row r="50" spans="1:50" s="51" customFormat="1" ht="14.1" customHeight="1" x14ac:dyDescent="0.15">
      <c r="B50" s="152" t="s">
        <v>29</v>
      </c>
      <c r="C50" s="215">
        <v>0</v>
      </c>
      <c r="D50" s="159">
        <v>663</v>
      </c>
      <c r="E50" s="160">
        <v>679</v>
      </c>
      <c r="F50" s="296">
        <v>480</v>
      </c>
      <c r="G50" s="161">
        <v>574</v>
      </c>
      <c r="H50" s="162">
        <v>151</v>
      </c>
      <c r="I50" s="162">
        <v>149</v>
      </c>
      <c r="J50" s="162">
        <v>185</v>
      </c>
      <c r="K50" s="162">
        <v>230</v>
      </c>
      <c r="L50" s="163">
        <f t="shared" si="9"/>
        <v>715</v>
      </c>
      <c r="M50" s="162">
        <v>170</v>
      </c>
      <c r="N50" s="252">
        <v>200</v>
      </c>
      <c r="O50" s="162">
        <v>194</v>
      </c>
      <c r="P50" s="162">
        <v>223</v>
      </c>
      <c r="Q50" s="163">
        <f t="shared" si="10"/>
        <v>787</v>
      </c>
      <c r="R50" s="162">
        <v>208</v>
      </c>
      <c r="S50" s="162">
        <f>'[21]Fee Schedule '!$J$43</f>
        <v>210</v>
      </c>
      <c r="T50" s="162">
        <f>'[20]Fee Schedule '!$J$43</f>
        <v>223</v>
      </c>
      <c r="U50" s="162">
        <v>212</v>
      </c>
      <c r="V50" s="163">
        <f t="shared" si="11"/>
        <v>853</v>
      </c>
      <c r="W50" s="162">
        <v>167</v>
      </c>
      <c r="X50" s="147">
        <v>76</v>
      </c>
      <c r="Y50" s="147">
        <v>188</v>
      </c>
      <c r="Z50" s="147">
        <v>183</v>
      </c>
      <c r="AA50" s="163">
        <f t="shared" si="12"/>
        <v>614</v>
      </c>
      <c r="AB50" s="147">
        <v>101</v>
      </c>
      <c r="AC50" s="147">
        <v>116</v>
      </c>
      <c r="AD50" s="147">
        <v>148</v>
      </c>
      <c r="AE50" s="147">
        <v>138</v>
      </c>
      <c r="AF50" s="163">
        <f t="shared" si="13"/>
        <v>503</v>
      </c>
      <c r="AG50" s="162">
        <v>129</v>
      </c>
      <c r="AH50" s="162">
        <v>119</v>
      </c>
      <c r="AI50" s="162">
        <v>138</v>
      </c>
      <c r="AJ50" s="162">
        <v>143</v>
      </c>
      <c r="AK50" s="163">
        <f t="shared" si="14"/>
        <v>529</v>
      </c>
      <c r="AL50" s="162">
        <v>114</v>
      </c>
      <c r="AM50" s="162">
        <v>96</v>
      </c>
      <c r="AN50" s="162">
        <v>97</v>
      </c>
      <c r="AO50" s="162">
        <v>120</v>
      </c>
      <c r="AP50" s="163">
        <v>427</v>
      </c>
      <c r="AQ50" s="162">
        <v>113</v>
      </c>
      <c r="AR50" s="162">
        <v>112</v>
      </c>
      <c r="AS50" s="162">
        <v>123</v>
      </c>
      <c r="AT50" s="162">
        <v>138</v>
      </c>
      <c r="AU50" s="163">
        <v>486</v>
      </c>
      <c r="AV50" s="162">
        <v>137</v>
      </c>
      <c r="AW50" s="162">
        <v>133</v>
      </c>
      <c r="AX50" s="162">
        <v>105</v>
      </c>
    </row>
    <row r="51" spans="1:50" s="51" customFormat="1" ht="14.1" customHeight="1" x14ac:dyDescent="0.15">
      <c r="B51" s="152" t="s">
        <v>30</v>
      </c>
      <c r="C51" s="215">
        <v>0</v>
      </c>
      <c r="D51" s="159">
        <v>1148</v>
      </c>
      <c r="E51" s="160">
        <v>810</v>
      </c>
      <c r="F51" s="296">
        <v>646</v>
      </c>
      <c r="G51" s="161">
        <v>796</v>
      </c>
      <c r="H51" s="162">
        <v>189</v>
      </c>
      <c r="I51" s="162">
        <v>221</v>
      </c>
      <c r="J51" s="162">
        <v>276</v>
      </c>
      <c r="K51" s="162">
        <v>264</v>
      </c>
      <c r="L51" s="163">
        <f t="shared" si="9"/>
        <v>950</v>
      </c>
      <c r="M51" s="162">
        <v>291</v>
      </c>
      <c r="N51" s="252">
        <v>254</v>
      </c>
      <c r="O51" s="162">
        <v>249</v>
      </c>
      <c r="P51" s="162">
        <v>270</v>
      </c>
      <c r="Q51" s="163">
        <f t="shared" si="10"/>
        <v>1064</v>
      </c>
      <c r="R51" s="162">
        <v>263</v>
      </c>
      <c r="S51" s="162">
        <f>'[21]Fee Schedule '!$K$43</f>
        <v>282</v>
      </c>
      <c r="T51" s="162">
        <f>'[20]Fee Schedule '!$K$43</f>
        <v>206</v>
      </c>
      <c r="U51" s="162">
        <v>253</v>
      </c>
      <c r="V51" s="163">
        <f t="shared" si="11"/>
        <v>1004</v>
      </c>
      <c r="W51" s="162">
        <v>215</v>
      </c>
      <c r="X51" s="147">
        <v>94</v>
      </c>
      <c r="Y51" s="147">
        <v>239</v>
      </c>
      <c r="Z51" s="147">
        <v>214</v>
      </c>
      <c r="AA51" s="163">
        <f t="shared" si="12"/>
        <v>762</v>
      </c>
      <c r="AB51" s="147">
        <v>169</v>
      </c>
      <c r="AC51" s="147">
        <v>176</v>
      </c>
      <c r="AD51" s="147">
        <v>207</v>
      </c>
      <c r="AE51" s="147">
        <v>240</v>
      </c>
      <c r="AF51" s="163">
        <f t="shared" si="13"/>
        <v>792</v>
      </c>
      <c r="AG51" s="162">
        <v>208</v>
      </c>
      <c r="AH51" s="162">
        <v>216</v>
      </c>
      <c r="AI51" s="162">
        <v>214</v>
      </c>
      <c r="AJ51" s="162">
        <v>209</v>
      </c>
      <c r="AK51" s="163">
        <f t="shared" si="14"/>
        <v>847</v>
      </c>
      <c r="AL51" s="162">
        <v>196</v>
      </c>
      <c r="AM51" s="162">
        <v>156</v>
      </c>
      <c r="AN51" s="162">
        <v>169</v>
      </c>
      <c r="AO51" s="162">
        <v>222</v>
      </c>
      <c r="AP51" s="163">
        <v>743</v>
      </c>
      <c r="AQ51" s="162">
        <v>252</v>
      </c>
      <c r="AR51" s="162">
        <v>270</v>
      </c>
      <c r="AS51" s="162">
        <v>272</v>
      </c>
      <c r="AT51" s="162">
        <v>342</v>
      </c>
      <c r="AU51" s="163">
        <v>1136</v>
      </c>
      <c r="AV51" s="162">
        <v>374</v>
      </c>
      <c r="AW51" s="162">
        <v>416</v>
      </c>
      <c r="AX51" s="162">
        <v>400</v>
      </c>
    </row>
    <row r="52" spans="1:50" s="51" customFormat="1" ht="14.1" customHeight="1" x14ac:dyDescent="0.15">
      <c r="B52" s="152" t="s">
        <v>31</v>
      </c>
      <c r="C52" s="194" t="s">
        <v>27</v>
      </c>
      <c r="D52" s="194" t="s">
        <v>27</v>
      </c>
      <c r="E52" s="194" t="s">
        <v>27</v>
      </c>
      <c r="F52" s="194" t="s">
        <v>27</v>
      </c>
      <c r="G52" s="195" t="s">
        <v>27</v>
      </c>
      <c r="H52" s="216">
        <v>231</v>
      </c>
      <c r="I52" s="216">
        <v>376</v>
      </c>
      <c r="J52" s="216">
        <v>376</v>
      </c>
      <c r="K52" s="216">
        <v>366</v>
      </c>
      <c r="L52" s="163">
        <f t="shared" si="9"/>
        <v>1349</v>
      </c>
      <c r="M52" s="162">
        <v>380</v>
      </c>
      <c r="N52" s="252">
        <v>357</v>
      </c>
      <c r="O52" s="162">
        <v>323</v>
      </c>
      <c r="P52" s="162">
        <v>390</v>
      </c>
      <c r="Q52" s="163">
        <f t="shared" si="10"/>
        <v>1450</v>
      </c>
      <c r="R52" s="162">
        <v>324</v>
      </c>
      <c r="S52" s="162">
        <f>'[21]Fee Schedule '!$L$43</f>
        <v>398</v>
      </c>
      <c r="T52" s="162">
        <f>'[20]Fee Schedule '!$L$43</f>
        <v>411</v>
      </c>
      <c r="U52" s="162">
        <v>445</v>
      </c>
      <c r="V52" s="163">
        <f t="shared" si="11"/>
        <v>1578</v>
      </c>
      <c r="W52" s="162">
        <v>410</v>
      </c>
      <c r="X52" s="147">
        <v>181</v>
      </c>
      <c r="Y52" s="147">
        <v>453</v>
      </c>
      <c r="Z52" s="147">
        <v>463</v>
      </c>
      <c r="AA52" s="163">
        <f t="shared" si="12"/>
        <v>1507</v>
      </c>
      <c r="AB52" s="147">
        <v>371</v>
      </c>
      <c r="AC52" s="147">
        <v>438</v>
      </c>
      <c r="AD52" s="147">
        <v>453</v>
      </c>
      <c r="AE52" s="147">
        <v>445</v>
      </c>
      <c r="AF52" s="163">
        <f t="shared" si="13"/>
        <v>1707</v>
      </c>
      <c r="AG52" s="162">
        <v>346</v>
      </c>
      <c r="AH52" s="162">
        <v>374</v>
      </c>
      <c r="AI52" s="162">
        <v>410</v>
      </c>
      <c r="AJ52" s="162">
        <v>436</v>
      </c>
      <c r="AK52" s="163">
        <f t="shared" si="14"/>
        <v>1566</v>
      </c>
      <c r="AL52" s="162">
        <v>376</v>
      </c>
      <c r="AM52" s="162">
        <v>412</v>
      </c>
      <c r="AN52" s="162">
        <v>421</v>
      </c>
      <c r="AO52" s="162">
        <v>383</v>
      </c>
      <c r="AP52" s="163">
        <v>1592</v>
      </c>
      <c r="AQ52" s="162">
        <v>367</v>
      </c>
      <c r="AR52" s="162">
        <v>348</v>
      </c>
      <c r="AS52" s="162">
        <v>365</v>
      </c>
      <c r="AT52" s="162">
        <v>347</v>
      </c>
      <c r="AU52" s="163">
        <v>1427</v>
      </c>
      <c r="AV52" s="162">
        <v>345</v>
      </c>
      <c r="AW52" s="162">
        <v>376</v>
      </c>
      <c r="AX52" s="162">
        <v>355</v>
      </c>
    </row>
    <row r="53" spans="1:50" s="51" customFormat="1" ht="14.1" customHeight="1" x14ac:dyDescent="0.15">
      <c r="B53" s="152" t="s">
        <v>32</v>
      </c>
      <c r="C53" s="194" t="s">
        <v>27</v>
      </c>
      <c r="D53" s="194" t="s">
        <v>27</v>
      </c>
      <c r="E53" s="194" t="s">
        <v>27</v>
      </c>
      <c r="F53" s="194" t="s">
        <v>27</v>
      </c>
      <c r="G53" s="195" t="s">
        <v>27</v>
      </c>
      <c r="H53" s="216">
        <v>69</v>
      </c>
      <c r="I53" s="216">
        <v>120</v>
      </c>
      <c r="J53" s="216">
        <v>116</v>
      </c>
      <c r="K53" s="216">
        <v>133</v>
      </c>
      <c r="L53" s="163">
        <f t="shared" si="9"/>
        <v>438</v>
      </c>
      <c r="M53" s="162">
        <v>124</v>
      </c>
      <c r="N53" s="252">
        <v>143</v>
      </c>
      <c r="O53" s="162">
        <v>125</v>
      </c>
      <c r="P53" s="162">
        <v>137</v>
      </c>
      <c r="Q53" s="163">
        <f t="shared" si="10"/>
        <v>529</v>
      </c>
      <c r="R53" s="162">
        <v>106</v>
      </c>
      <c r="S53" s="162">
        <f>'[21]Fee Schedule '!$E$49</f>
        <v>113</v>
      </c>
      <c r="T53" s="162">
        <f>'[20]Fee Schedule '!$E$49</f>
        <v>93</v>
      </c>
      <c r="U53" s="162">
        <v>110</v>
      </c>
      <c r="V53" s="163">
        <f t="shared" si="11"/>
        <v>422</v>
      </c>
      <c r="W53" s="162">
        <v>36</v>
      </c>
      <c r="X53" s="147">
        <v>9</v>
      </c>
      <c r="Y53" s="147">
        <v>55</v>
      </c>
      <c r="Z53" s="147">
        <v>60</v>
      </c>
      <c r="AA53" s="163">
        <f t="shared" si="12"/>
        <v>160</v>
      </c>
      <c r="AB53" s="147">
        <v>54</v>
      </c>
      <c r="AC53" s="147">
        <v>19</v>
      </c>
      <c r="AD53" s="147">
        <v>25</v>
      </c>
      <c r="AE53" s="147">
        <v>26</v>
      </c>
      <c r="AF53" s="163">
        <f t="shared" si="13"/>
        <v>124</v>
      </c>
      <c r="AG53" s="162">
        <v>19</v>
      </c>
      <c r="AH53" s="162">
        <v>23</v>
      </c>
      <c r="AI53" s="162">
        <v>37</v>
      </c>
      <c r="AJ53" s="162">
        <v>31</v>
      </c>
      <c r="AK53" s="163">
        <f t="shared" si="14"/>
        <v>110</v>
      </c>
      <c r="AL53" s="162">
        <v>36</v>
      </c>
      <c r="AM53" s="162">
        <v>30</v>
      </c>
      <c r="AN53" s="162">
        <v>31</v>
      </c>
      <c r="AO53" s="162">
        <v>36</v>
      </c>
      <c r="AP53" s="163">
        <v>133</v>
      </c>
      <c r="AQ53" s="162">
        <v>33</v>
      </c>
      <c r="AR53" s="162">
        <v>30</v>
      </c>
      <c r="AS53" s="162">
        <v>25</v>
      </c>
      <c r="AT53" s="162">
        <v>31</v>
      </c>
      <c r="AU53" s="163">
        <v>119</v>
      </c>
      <c r="AV53" s="162">
        <v>28</v>
      </c>
      <c r="AW53" s="162">
        <v>28</v>
      </c>
      <c r="AX53" s="162">
        <v>23</v>
      </c>
    </row>
    <row r="54" spans="1:50" s="51" customFormat="1" ht="14.1" customHeight="1" x14ac:dyDescent="0.15">
      <c r="B54" s="152" t="s">
        <v>33</v>
      </c>
      <c r="C54" s="194" t="s">
        <v>27</v>
      </c>
      <c r="D54" s="194" t="s">
        <v>27</v>
      </c>
      <c r="E54" s="194" t="s">
        <v>27</v>
      </c>
      <c r="F54" s="194" t="s">
        <v>27</v>
      </c>
      <c r="G54" s="195" t="s">
        <v>27</v>
      </c>
      <c r="H54" s="216">
        <v>1197</v>
      </c>
      <c r="I54" s="216">
        <v>1494</v>
      </c>
      <c r="J54" s="216">
        <v>1614</v>
      </c>
      <c r="K54" s="216">
        <v>1945</v>
      </c>
      <c r="L54" s="163">
        <f t="shared" si="9"/>
        <v>6250</v>
      </c>
      <c r="M54" s="162">
        <v>1910</v>
      </c>
      <c r="N54" s="252">
        <v>2100</v>
      </c>
      <c r="O54" s="162">
        <v>2097</v>
      </c>
      <c r="P54" s="162">
        <v>2384</v>
      </c>
      <c r="Q54" s="163">
        <f t="shared" si="10"/>
        <v>8491</v>
      </c>
      <c r="R54" s="162">
        <v>2470</v>
      </c>
      <c r="S54" s="162">
        <f>'[21]Fee Schedule '!$F$49</f>
        <v>2701</v>
      </c>
      <c r="T54" s="162">
        <f>'[20]Fee Schedule '!$F$49</f>
        <v>2486</v>
      </c>
      <c r="U54" s="162">
        <v>2059</v>
      </c>
      <c r="V54" s="163">
        <f t="shared" si="11"/>
        <v>9716</v>
      </c>
      <c r="W54" s="162">
        <v>1165</v>
      </c>
      <c r="X54" s="244">
        <v>0</v>
      </c>
      <c r="Y54" s="244">
        <v>0</v>
      </c>
      <c r="Z54" s="244">
        <v>0</v>
      </c>
      <c r="AA54" s="163">
        <f t="shared" si="12"/>
        <v>1165</v>
      </c>
      <c r="AB54" s="361">
        <v>0</v>
      </c>
      <c r="AC54" s="361">
        <v>0</v>
      </c>
      <c r="AD54" s="361">
        <v>0</v>
      </c>
      <c r="AE54" s="361">
        <v>0</v>
      </c>
      <c r="AF54" s="362">
        <f t="shared" si="13"/>
        <v>0</v>
      </c>
      <c r="AG54" s="361">
        <v>0</v>
      </c>
      <c r="AH54" s="361">
        <v>0</v>
      </c>
      <c r="AI54" s="361">
        <v>0</v>
      </c>
      <c r="AJ54" s="361">
        <v>0</v>
      </c>
      <c r="AK54" s="163">
        <f t="shared" si="14"/>
        <v>0</v>
      </c>
      <c r="AL54" s="361">
        <v>0</v>
      </c>
      <c r="AM54" s="361">
        <v>0</v>
      </c>
      <c r="AN54" s="361">
        <v>0</v>
      </c>
      <c r="AO54" s="361">
        <v>0</v>
      </c>
      <c r="AP54" s="163">
        <v>0</v>
      </c>
      <c r="AQ54" s="361">
        <v>0</v>
      </c>
      <c r="AR54" s="361">
        <v>0</v>
      </c>
      <c r="AS54" s="361">
        <v>0</v>
      </c>
      <c r="AT54" s="361">
        <v>0</v>
      </c>
      <c r="AU54" s="362">
        <v>0</v>
      </c>
      <c r="AV54" s="361">
        <v>0</v>
      </c>
      <c r="AW54" s="361">
        <v>0</v>
      </c>
      <c r="AX54" s="361">
        <v>0</v>
      </c>
    </row>
    <row r="55" spans="1:50" s="51" customFormat="1" ht="14.1" customHeight="1" x14ac:dyDescent="0.15">
      <c r="B55" s="152" t="s">
        <v>34</v>
      </c>
      <c r="C55" s="194" t="s">
        <v>27</v>
      </c>
      <c r="D55" s="194" t="s">
        <v>27</v>
      </c>
      <c r="E55" s="194" t="s">
        <v>27</v>
      </c>
      <c r="F55" s="194" t="s">
        <v>27</v>
      </c>
      <c r="G55" s="195" t="s">
        <v>27</v>
      </c>
      <c r="H55" s="216">
        <v>207</v>
      </c>
      <c r="I55" s="216">
        <v>245</v>
      </c>
      <c r="J55" s="216">
        <v>255</v>
      </c>
      <c r="K55" s="216">
        <v>274</v>
      </c>
      <c r="L55" s="163">
        <f t="shared" si="9"/>
        <v>981</v>
      </c>
      <c r="M55" s="162">
        <v>266</v>
      </c>
      <c r="N55" s="252">
        <v>278</v>
      </c>
      <c r="O55" s="162">
        <v>266</v>
      </c>
      <c r="P55" s="162">
        <v>302</v>
      </c>
      <c r="Q55" s="163">
        <f t="shared" si="10"/>
        <v>1112</v>
      </c>
      <c r="R55" s="162">
        <v>362</v>
      </c>
      <c r="S55" s="162">
        <f>'[21]Fee Schedule '!$G$49</f>
        <v>415</v>
      </c>
      <c r="T55" s="162">
        <f>'[20]Fee Schedule '!$G$49</f>
        <v>353</v>
      </c>
      <c r="U55" s="162">
        <v>409</v>
      </c>
      <c r="V55" s="163">
        <f t="shared" si="11"/>
        <v>1539</v>
      </c>
      <c r="W55" s="162">
        <v>463</v>
      </c>
      <c r="X55" s="147">
        <v>126</v>
      </c>
      <c r="Y55" s="147">
        <v>284</v>
      </c>
      <c r="Z55" s="147">
        <v>341</v>
      </c>
      <c r="AA55" s="163">
        <f t="shared" si="12"/>
        <v>1214</v>
      </c>
      <c r="AB55" s="147">
        <v>336</v>
      </c>
      <c r="AC55" s="147">
        <v>328</v>
      </c>
      <c r="AD55" s="147">
        <v>357</v>
      </c>
      <c r="AE55" s="147">
        <v>393</v>
      </c>
      <c r="AF55" s="163">
        <f t="shared" si="13"/>
        <v>1414</v>
      </c>
      <c r="AG55" s="162">
        <v>364</v>
      </c>
      <c r="AH55" s="162">
        <v>402</v>
      </c>
      <c r="AI55" s="162">
        <v>415</v>
      </c>
      <c r="AJ55" s="162">
        <v>487</v>
      </c>
      <c r="AK55" s="163">
        <f t="shared" si="14"/>
        <v>1668</v>
      </c>
      <c r="AL55" s="162">
        <v>429</v>
      </c>
      <c r="AM55" s="162">
        <v>329</v>
      </c>
      <c r="AN55" s="162">
        <v>184</v>
      </c>
      <c r="AO55" s="162">
        <v>186</v>
      </c>
      <c r="AP55" s="163">
        <v>1128</v>
      </c>
      <c r="AQ55" s="162">
        <v>129</v>
      </c>
      <c r="AR55" s="162">
        <v>82</v>
      </c>
      <c r="AS55" s="162">
        <v>82</v>
      </c>
      <c r="AT55" s="162">
        <v>99</v>
      </c>
      <c r="AU55" s="163">
        <v>392</v>
      </c>
      <c r="AV55" s="162">
        <v>99</v>
      </c>
      <c r="AW55" s="162">
        <v>116</v>
      </c>
      <c r="AX55" s="162">
        <v>103</v>
      </c>
    </row>
    <row r="56" spans="1:50" s="51" customFormat="1" ht="14.1" customHeight="1" x14ac:dyDescent="0.15">
      <c r="B56" s="152" t="s">
        <v>35</v>
      </c>
      <c r="C56" s="194" t="s">
        <v>27</v>
      </c>
      <c r="D56" s="194" t="s">
        <v>27</v>
      </c>
      <c r="E56" s="194" t="s">
        <v>27</v>
      </c>
      <c r="F56" s="194" t="s">
        <v>27</v>
      </c>
      <c r="G56" s="195" t="s">
        <v>27</v>
      </c>
      <c r="H56" s="216">
        <v>325</v>
      </c>
      <c r="I56" s="216">
        <v>352</v>
      </c>
      <c r="J56" s="216">
        <v>354</v>
      </c>
      <c r="K56" s="216">
        <v>359</v>
      </c>
      <c r="L56" s="163">
        <f t="shared" si="9"/>
        <v>1390</v>
      </c>
      <c r="M56" s="162">
        <v>326</v>
      </c>
      <c r="N56" s="252">
        <v>295</v>
      </c>
      <c r="O56" s="162">
        <v>316</v>
      </c>
      <c r="P56" s="162">
        <v>464</v>
      </c>
      <c r="Q56" s="163">
        <f t="shared" si="10"/>
        <v>1401</v>
      </c>
      <c r="R56" s="162">
        <v>543</v>
      </c>
      <c r="S56" s="162">
        <f>'[21]Fee Schedule '!$H$49</f>
        <v>542</v>
      </c>
      <c r="T56" s="162">
        <f>'[20]Fee Schedule '!$H$49</f>
        <v>497</v>
      </c>
      <c r="U56" s="162">
        <v>502</v>
      </c>
      <c r="V56" s="163">
        <f t="shared" si="11"/>
        <v>2084</v>
      </c>
      <c r="W56" s="162">
        <v>478</v>
      </c>
      <c r="X56" s="147">
        <v>215</v>
      </c>
      <c r="Y56" s="147">
        <v>476</v>
      </c>
      <c r="Z56" s="147">
        <v>564</v>
      </c>
      <c r="AA56" s="163">
        <f t="shared" si="12"/>
        <v>1733</v>
      </c>
      <c r="AB56" s="147">
        <v>522</v>
      </c>
      <c r="AC56" s="147">
        <v>567</v>
      </c>
      <c r="AD56" s="147">
        <v>523</v>
      </c>
      <c r="AE56" s="147">
        <v>516</v>
      </c>
      <c r="AF56" s="163">
        <f t="shared" si="13"/>
        <v>2128</v>
      </c>
      <c r="AG56" s="162">
        <v>441</v>
      </c>
      <c r="AH56" s="162">
        <v>457</v>
      </c>
      <c r="AI56" s="162">
        <v>515</v>
      </c>
      <c r="AJ56" s="162">
        <v>528</v>
      </c>
      <c r="AK56" s="163">
        <f t="shared" si="14"/>
        <v>1941</v>
      </c>
      <c r="AL56" s="162">
        <v>472</v>
      </c>
      <c r="AM56" s="162">
        <v>442</v>
      </c>
      <c r="AN56" s="162">
        <v>455</v>
      </c>
      <c r="AO56" s="162">
        <v>564</v>
      </c>
      <c r="AP56" s="163">
        <v>1933</v>
      </c>
      <c r="AQ56" s="162">
        <v>485</v>
      </c>
      <c r="AR56" s="162">
        <v>475</v>
      </c>
      <c r="AS56" s="162">
        <v>344</v>
      </c>
      <c r="AT56" s="162">
        <v>337</v>
      </c>
      <c r="AU56" s="163">
        <v>1641</v>
      </c>
      <c r="AV56" s="162">
        <v>295</v>
      </c>
      <c r="AW56" s="162">
        <v>236</v>
      </c>
      <c r="AX56" s="162">
        <v>210</v>
      </c>
    </row>
    <row r="57" spans="1:50" s="51" customFormat="1" ht="14.1" customHeight="1" x14ac:dyDescent="0.15">
      <c r="B57" s="152" t="s">
        <v>36</v>
      </c>
      <c r="C57" s="194" t="s">
        <v>27</v>
      </c>
      <c r="D57" s="194" t="s">
        <v>27</v>
      </c>
      <c r="E57" s="194" t="s">
        <v>27</v>
      </c>
      <c r="F57" s="194" t="s">
        <v>27</v>
      </c>
      <c r="G57" s="195" t="s">
        <v>27</v>
      </c>
      <c r="H57" s="216">
        <v>51</v>
      </c>
      <c r="I57" s="216">
        <v>137</v>
      </c>
      <c r="J57" s="216">
        <v>149</v>
      </c>
      <c r="K57" s="216">
        <v>147</v>
      </c>
      <c r="L57" s="163">
        <f t="shared" si="9"/>
        <v>484</v>
      </c>
      <c r="M57" s="162">
        <v>202</v>
      </c>
      <c r="N57" s="252">
        <v>262</v>
      </c>
      <c r="O57" s="162">
        <v>264</v>
      </c>
      <c r="P57" s="162">
        <v>296</v>
      </c>
      <c r="Q57" s="163">
        <f t="shared" si="10"/>
        <v>1024</v>
      </c>
      <c r="R57" s="162">
        <v>302</v>
      </c>
      <c r="S57" s="162">
        <f>'[21]Fee Schedule '!$I$49</f>
        <v>307</v>
      </c>
      <c r="T57" s="162">
        <f>'[20]Fee Schedule '!$I$49</f>
        <v>287</v>
      </c>
      <c r="U57" s="162">
        <v>305</v>
      </c>
      <c r="V57" s="163">
        <f t="shared" si="11"/>
        <v>1201</v>
      </c>
      <c r="W57" s="162">
        <v>282</v>
      </c>
      <c r="X57" s="147">
        <v>76</v>
      </c>
      <c r="Y57" s="147">
        <v>189</v>
      </c>
      <c r="Z57" s="147">
        <v>245</v>
      </c>
      <c r="AA57" s="163">
        <f t="shared" si="12"/>
        <v>792</v>
      </c>
      <c r="AB57" s="147">
        <v>250</v>
      </c>
      <c r="AC57" s="147">
        <v>161</v>
      </c>
      <c r="AD57" s="147">
        <v>218</v>
      </c>
      <c r="AE57" s="147">
        <v>263</v>
      </c>
      <c r="AF57" s="163">
        <f t="shared" si="13"/>
        <v>892</v>
      </c>
      <c r="AG57" s="162">
        <v>202</v>
      </c>
      <c r="AH57" s="162">
        <v>258</v>
      </c>
      <c r="AI57" s="162">
        <v>285</v>
      </c>
      <c r="AJ57" s="162">
        <v>290</v>
      </c>
      <c r="AK57" s="163">
        <f t="shared" si="14"/>
        <v>1035</v>
      </c>
      <c r="AL57" s="162">
        <v>325</v>
      </c>
      <c r="AM57" s="162">
        <v>291</v>
      </c>
      <c r="AN57" s="162">
        <v>207</v>
      </c>
      <c r="AO57" s="162">
        <v>222</v>
      </c>
      <c r="AP57" s="163">
        <v>1045</v>
      </c>
      <c r="AQ57" s="162">
        <v>194</v>
      </c>
      <c r="AR57" s="162">
        <v>162</v>
      </c>
      <c r="AS57" s="162">
        <v>144</v>
      </c>
      <c r="AT57" s="162">
        <v>134</v>
      </c>
      <c r="AU57" s="163">
        <v>634</v>
      </c>
      <c r="AV57" s="162">
        <v>133</v>
      </c>
      <c r="AW57" s="162">
        <v>129</v>
      </c>
      <c r="AX57" s="162">
        <v>106</v>
      </c>
    </row>
    <row r="58" spans="1:50" s="51" customFormat="1" ht="14.1" customHeight="1" x14ac:dyDescent="0.15">
      <c r="B58" s="152" t="s">
        <v>37</v>
      </c>
      <c r="C58" s="194" t="s">
        <v>27</v>
      </c>
      <c r="D58" s="194" t="s">
        <v>27</v>
      </c>
      <c r="E58" s="194" t="s">
        <v>27</v>
      </c>
      <c r="F58" s="194" t="s">
        <v>27</v>
      </c>
      <c r="G58" s="195" t="s">
        <v>27</v>
      </c>
      <c r="H58" s="216">
        <v>197</v>
      </c>
      <c r="I58" s="216">
        <v>181</v>
      </c>
      <c r="J58" s="216">
        <v>156</v>
      </c>
      <c r="K58" s="216">
        <v>171</v>
      </c>
      <c r="L58" s="163">
        <f t="shared" si="9"/>
        <v>705</v>
      </c>
      <c r="M58" s="162">
        <v>192</v>
      </c>
      <c r="N58" s="252">
        <v>195</v>
      </c>
      <c r="O58" s="162">
        <v>188</v>
      </c>
      <c r="P58" s="162">
        <v>211</v>
      </c>
      <c r="Q58" s="163">
        <f t="shared" si="10"/>
        <v>786</v>
      </c>
      <c r="R58" s="162">
        <v>225</v>
      </c>
      <c r="S58" s="162">
        <f>'[21]Fee Schedule '!$J$49</f>
        <v>236</v>
      </c>
      <c r="T58" s="162">
        <f>'[20]Fee Schedule '!$J$49</f>
        <v>214</v>
      </c>
      <c r="U58" s="162">
        <v>246</v>
      </c>
      <c r="V58" s="163">
        <f t="shared" si="11"/>
        <v>921</v>
      </c>
      <c r="W58" s="162">
        <v>237</v>
      </c>
      <c r="X58" s="147">
        <v>80</v>
      </c>
      <c r="Y58" s="147">
        <v>138</v>
      </c>
      <c r="Z58" s="147">
        <v>156</v>
      </c>
      <c r="AA58" s="163">
        <f t="shared" si="12"/>
        <v>611</v>
      </c>
      <c r="AB58" s="147">
        <v>134</v>
      </c>
      <c r="AC58" s="147">
        <v>145</v>
      </c>
      <c r="AD58" s="147">
        <v>116</v>
      </c>
      <c r="AE58" s="147">
        <v>114</v>
      </c>
      <c r="AF58" s="163">
        <f t="shared" si="13"/>
        <v>509</v>
      </c>
      <c r="AG58" s="162">
        <v>131</v>
      </c>
      <c r="AH58" s="162">
        <v>164</v>
      </c>
      <c r="AI58" s="162">
        <v>175</v>
      </c>
      <c r="AJ58" s="162">
        <v>200</v>
      </c>
      <c r="AK58" s="163">
        <f t="shared" si="14"/>
        <v>670</v>
      </c>
      <c r="AL58" s="162">
        <v>261</v>
      </c>
      <c r="AM58" s="162">
        <v>205</v>
      </c>
      <c r="AN58" s="162">
        <v>170</v>
      </c>
      <c r="AO58" s="162">
        <v>210</v>
      </c>
      <c r="AP58" s="163">
        <v>846</v>
      </c>
      <c r="AQ58" s="162">
        <v>193</v>
      </c>
      <c r="AR58" s="162">
        <v>182</v>
      </c>
      <c r="AS58" s="162">
        <v>147</v>
      </c>
      <c r="AT58" s="162">
        <v>167</v>
      </c>
      <c r="AU58" s="163">
        <v>689</v>
      </c>
      <c r="AV58" s="162">
        <v>148</v>
      </c>
      <c r="AW58" s="162">
        <v>149</v>
      </c>
      <c r="AX58" s="162">
        <v>137</v>
      </c>
    </row>
    <row r="59" spans="1:50" s="51" customFormat="1" ht="14.1" customHeight="1" x14ac:dyDescent="0.15">
      <c r="B59" s="152" t="s">
        <v>101</v>
      </c>
      <c r="C59" s="194" t="s">
        <v>27</v>
      </c>
      <c r="D59" s="194" t="s">
        <v>27</v>
      </c>
      <c r="E59" s="194" t="s">
        <v>27</v>
      </c>
      <c r="F59" s="194" t="s">
        <v>27</v>
      </c>
      <c r="G59" s="195" t="s">
        <v>27</v>
      </c>
      <c r="H59" s="216">
        <v>80</v>
      </c>
      <c r="I59" s="216">
        <v>113</v>
      </c>
      <c r="J59" s="216">
        <v>123</v>
      </c>
      <c r="K59" s="216">
        <v>132</v>
      </c>
      <c r="L59" s="163">
        <f t="shared" si="9"/>
        <v>448</v>
      </c>
      <c r="M59" s="162">
        <v>128</v>
      </c>
      <c r="N59" s="252">
        <v>126</v>
      </c>
      <c r="O59" s="162">
        <v>89</v>
      </c>
      <c r="P59" s="162">
        <v>121</v>
      </c>
      <c r="Q59" s="163">
        <f t="shared" si="10"/>
        <v>464</v>
      </c>
      <c r="R59" s="162">
        <v>156</v>
      </c>
      <c r="S59" s="162">
        <f>'[21]Fee Schedule '!$K$49</f>
        <v>167</v>
      </c>
      <c r="T59" s="162">
        <f>'[20]Fee Schedule '!$K$49</f>
        <v>153</v>
      </c>
      <c r="U59" s="162">
        <v>212</v>
      </c>
      <c r="V59" s="163">
        <f t="shared" si="11"/>
        <v>688</v>
      </c>
      <c r="W59" s="162">
        <v>203</v>
      </c>
      <c r="X59" s="147">
        <v>73</v>
      </c>
      <c r="Y59" s="147">
        <v>180</v>
      </c>
      <c r="Z59" s="147">
        <v>203</v>
      </c>
      <c r="AA59" s="163">
        <f t="shared" si="12"/>
        <v>659</v>
      </c>
      <c r="AB59" s="147">
        <v>154</v>
      </c>
      <c r="AC59" s="147">
        <v>181</v>
      </c>
      <c r="AD59" s="147">
        <v>250</v>
      </c>
      <c r="AE59" s="147">
        <v>67</v>
      </c>
      <c r="AF59" s="163">
        <f t="shared" si="13"/>
        <v>652</v>
      </c>
      <c r="AG59" s="162">
        <v>213</v>
      </c>
      <c r="AH59" s="162">
        <v>206</v>
      </c>
      <c r="AI59" s="162">
        <v>225</v>
      </c>
      <c r="AJ59" s="162">
        <v>300</v>
      </c>
      <c r="AK59" s="163">
        <f t="shared" si="14"/>
        <v>944</v>
      </c>
      <c r="AL59" s="162">
        <v>369</v>
      </c>
      <c r="AM59" s="162">
        <v>307</v>
      </c>
      <c r="AN59" s="162">
        <v>304</v>
      </c>
      <c r="AO59" s="162">
        <v>339</v>
      </c>
      <c r="AP59" s="163">
        <v>1319</v>
      </c>
      <c r="AQ59" s="162">
        <v>328</v>
      </c>
      <c r="AR59" s="162">
        <v>362</v>
      </c>
      <c r="AS59" s="162">
        <v>401</v>
      </c>
      <c r="AT59" s="162">
        <v>483</v>
      </c>
      <c r="AU59" s="163">
        <v>1574</v>
      </c>
      <c r="AV59" s="162">
        <v>499</v>
      </c>
      <c r="AW59" s="162">
        <v>523</v>
      </c>
      <c r="AX59" s="162">
        <v>450</v>
      </c>
    </row>
    <row r="60" spans="1:50" s="52" customFormat="1" ht="14.1" customHeight="1" thickBot="1" x14ac:dyDescent="0.2">
      <c r="A60" s="51"/>
      <c r="B60" s="153" t="s">
        <v>38</v>
      </c>
      <c r="C60" s="217">
        <v>23918</v>
      </c>
      <c r="D60" s="217">
        <v>20007</v>
      </c>
      <c r="E60" s="217">
        <v>13293</v>
      </c>
      <c r="F60" s="297">
        <v>17228</v>
      </c>
      <c r="G60" s="164">
        <v>20574</v>
      </c>
      <c r="H60" s="165">
        <v>3466</v>
      </c>
      <c r="I60" s="165">
        <v>3083</v>
      </c>
      <c r="J60" s="165">
        <v>3128</v>
      </c>
      <c r="K60" s="165">
        <v>3259</v>
      </c>
      <c r="L60" s="164">
        <f t="shared" si="9"/>
        <v>12936</v>
      </c>
      <c r="M60" s="165">
        <v>3215</v>
      </c>
      <c r="N60" s="251">
        <v>3293</v>
      </c>
      <c r="O60" s="165">
        <v>2887</v>
      </c>
      <c r="P60" s="165">
        <v>3350</v>
      </c>
      <c r="Q60" s="164">
        <f t="shared" si="10"/>
        <v>12745</v>
      </c>
      <c r="R60" s="165">
        <v>3318</v>
      </c>
      <c r="S60" s="165">
        <f>'[21]Fee Schedule '!$L$49</f>
        <v>3409</v>
      </c>
      <c r="T60" s="165">
        <f>'[20]Fee Schedule '!$L$49</f>
        <v>3218</v>
      </c>
      <c r="U60" s="162">
        <v>4050</v>
      </c>
      <c r="V60" s="164">
        <f t="shared" si="11"/>
        <v>13995</v>
      </c>
      <c r="W60" s="162">
        <v>3413</v>
      </c>
      <c r="X60" s="147">
        <v>1444</v>
      </c>
      <c r="Y60" s="147">
        <v>3309</v>
      </c>
      <c r="Z60" s="147">
        <v>3238</v>
      </c>
      <c r="AA60" s="164">
        <f t="shared" si="12"/>
        <v>11404</v>
      </c>
      <c r="AB60" s="147">
        <v>2867</v>
      </c>
      <c r="AC60" s="147">
        <v>2860</v>
      </c>
      <c r="AD60" s="147">
        <v>2872</v>
      </c>
      <c r="AE60" s="147">
        <v>3317</v>
      </c>
      <c r="AF60" s="354">
        <f t="shared" si="13"/>
        <v>11916</v>
      </c>
      <c r="AG60" s="162">
        <v>2607</v>
      </c>
      <c r="AH60" s="162">
        <v>2831</v>
      </c>
      <c r="AI60" s="162">
        <v>2949</v>
      </c>
      <c r="AJ60" s="162">
        <v>3437</v>
      </c>
      <c r="AK60" s="163">
        <f t="shared" si="14"/>
        <v>11824</v>
      </c>
      <c r="AL60" s="162">
        <v>3149</v>
      </c>
      <c r="AM60" s="162">
        <v>2880</v>
      </c>
      <c r="AN60" s="162">
        <v>2394</v>
      </c>
      <c r="AO60" s="162">
        <v>2737</v>
      </c>
      <c r="AP60" s="163">
        <v>11160</v>
      </c>
      <c r="AQ60" s="162">
        <v>3049</v>
      </c>
      <c r="AR60" s="162">
        <v>2738</v>
      </c>
      <c r="AS60" s="162">
        <v>2940</v>
      </c>
      <c r="AT60" s="162">
        <v>3101</v>
      </c>
      <c r="AU60" s="354">
        <v>11828</v>
      </c>
      <c r="AV60" s="162">
        <v>2917</v>
      </c>
      <c r="AW60" s="162">
        <v>3004</v>
      </c>
      <c r="AX60" s="162">
        <v>2607</v>
      </c>
    </row>
    <row r="61" spans="1:50" s="52" customFormat="1" ht="18.95" customHeight="1" thickBot="1" x14ac:dyDescent="0.2">
      <c r="B61" s="156" t="s">
        <v>73</v>
      </c>
      <c r="C61" s="218">
        <f>SUM(C37:C60)</f>
        <v>629696</v>
      </c>
      <c r="D61" s="219">
        <f>SUM(D37:D60)</f>
        <v>641145</v>
      </c>
      <c r="E61" s="218">
        <f>SUM(E37:E60)</f>
        <v>621887</v>
      </c>
      <c r="F61" s="220">
        <v>605665</v>
      </c>
      <c r="G61" s="218">
        <f>SUM(G37:G60)</f>
        <v>669878</v>
      </c>
      <c r="H61" s="218">
        <f>SUM(H37:H60)</f>
        <v>171250</v>
      </c>
      <c r="I61" s="218">
        <f t="shared" ref="I61:N61" si="15">SUM(I37:I60)</f>
        <v>184803</v>
      </c>
      <c r="J61" s="218">
        <f t="shared" si="15"/>
        <v>176913</v>
      </c>
      <c r="K61" s="218">
        <f t="shared" si="15"/>
        <v>183705</v>
      </c>
      <c r="L61" s="218">
        <f t="shared" si="15"/>
        <v>716671</v>
      </c>
      <c r="M61" s="218">
        <f t="shared" si="15"/>
        <v>177704</v>
      </c>
      <c r="N61" s="218">
        <f t="shared" si="15"/>
        <v>181448</v>
      </c>
      <c r="O61" s="275">
        <f t="shared" ref="O61:T61" si="16">SUM(O37:O60)</f>
        <v>178353</v>
      </c>
      <c r="P61" s="275">
        <f t="shared" si="16"/>
        <v>193860</v>
      </c>
      <c r="Q61" s="275">
        <f t="shared" si="16"/>
        <v>731365</v>
      </c>
      <c r="R61" s="275">
        <f t="shared" si="16"/>
        <v>184730</v>
      </c>
      <c r="S61" s="344">
        <f>SUM(S37:S60)</f>
        <v>189064</v>
      </c>
      <c r="T61" s="344">
        <f t="shared" si="16"/>
        <v>184088</v>
      </c>
      <c r="U61" s="275">
        <f t="shared" ref="U61:AJ61" si="17">SUM(U37:U60)</f>
        <v>195979</v>
      </c>
      <c r="V61" s="275">
        <f t="shared" si="17"/>
        <v>753861</v>
      </c>
      <c r="W61" s="275">
        <f t="shared" si="17"/>
        <v>180455</v>
      </c>
      <c r="X61" s="344">
        <f t="shared" si="17"/>
        <v>72228</v>
      </c>
      <c r="Y61" s="344">
        <f t="shared" si="17"/>
        <v>171773</v>
      </c>
      <c r="Z61" s="275">
        <f t="shared" si="17"/>
        <v>179467</v>
      </c>
      <c r="AA61" s="275">
        <f t="shared" si="17"/>
        <v>603923</v>
      </c>
      <c r="AB61" s="275">
        <f t="shared" si="17"/>
        <v>165141</v>
      </c>
      <c r="AC61" s="275">
        <f t="shared" si="17"/>
        <v>163251</v>
      </c>
      <c r="AD61" s="275">
        <f t="shared" si="17"/>
        <v>163539</v>
      </c>
      <c r="AE61" s="355">
        <f t="shared" si="17"/>
        <v>174108</v>
      </c>
      <c r="AF61" s="355">
        <f t="shared" si="17"/>
        <v>666039</v>
      </c>
      <c r="AG61" s="355">
        <f t="shared" si="17"/>
        <v>160965</v>
      </c>
      <c r="AH61" s="355">
        <f t="shared" si="17"/>
        <v>176561</v>
      </c>
      <c r="AI61" s="355">
        <f t="shared" si="17"/>
        <v>174009</v>
      </c>
      <c r="AJ61" s="355">
        <f t="shared" si="17"/>
        <v>187493</v>
      </c>
      <c r="AK61" s="355">
        <f>SUM(AG61:AJ61)</f>
        <v>699028</v>
      </c>
      <c r="AL61" s="353">
        <f>SUM(AL37:AL60)</f>
        <v>172188</v>
      </c>
      <c r="AM61" s="353">
        <v>172374</v>
      </c>
      <c r="AN61" s="353">
        <v>166510</v>
      </c>
      <c r="AO61" s="355">
        <v>177231</v>
      </c>
      <c r="AP61" s="355">
        <v>688303</v>
      </c>
      <c r="AQ61" s="355">
        <v>170608</v>
      </c>
      <c r="AR61" s="355">
        <v>171532</v>
      </c>
      <c r="AS61" s="355">
        <v>160341</v>
      </c>
      <c r="AT61" s="355">
        <v>169230</v>
      </c>
      <c r="AU61" s="355">
        <v>671711</v>
      </c>
      <c r="AV61" s="355">
        <v>159708</v>
      </c>
      <c r="AW61" s="355">
        <v>161217</v>
      </c>
      <c r="AX61" s="355">
        <v>152771</v>
      </c>
    </row>
    <row r="62" spans="1:50" s="51" customFormat="1" ht="15.95" customHeight="1" thickBot="1" x14ac:dyDescent="0.2">
      <c r="B62" s="157" t="s">
        <v>76</v>
      </c>
      <c r="C62" s="221">
        <v>105860228</v>
      </c>
      <c r="D62" s="222">
        <v>106387178.20658496</v>
      </c>
      <c r="E62" s="222">
        <v>107306175.17999999</v>
      </c>
      <c r="F62" s="298">
        <v>103290506</v>
      </c>
      <c r="G62" s="223">
        <v>117427576</v>
      </c>
      <c r="H62" s="221">
        <v>29756900</v>
      </c>
      <c r="I62" s="221">
        <v>30877042.170000002</v>
      </c>
      <c r="J62" s="221">
        <v>31770849.850000001</v>
      </c>
      <c r="K62" s="221">
        <v>32923804.960000001</v>
      </c>
      <c r="L62" s="223">
        <f>SUM(H62:K62)</f>
        <v>125328596.98000002</v>
      </c>
      <c r="M62" s="221">
        <v>31057514.010000005</v>
      </c>
      <c r="N62" s="253">
        <v>32670524.490000002</v>
      </c>
      <c r="O62" s="253">
        <v>32519928.23</v>
      </c>
      <c r="P62" s="303">
        <v>35848583.090000004</v>
      </c>
      <c r="Q62" s="268">
        <f>SUM(M62:P62)</f>
        <v>132096549.82000001</v>
      </c>
      <c r="R62" s="253">
        <v>34648946.759999998</v>
      </c>
      <c r="S62" s="345">
        <f>'[21]Fee Schedule '!$C$37</f>
        <v>35990317.090000004</v>
      </c>
      <c r="T62" s="345">
        <f>'[20]Fee Schedule '!$C$37</f>
        <v>35872317.109999999</v>
      </c>
      <c r="U62" s="303">
        <v>39010042.857142858</v>
      </c>
      <c r="V62" s="268">
        <f>SUM(R62:U62)</f>
        <v>145521623.81714284</v>
      </c>
      <c r="W62" s="253">
        <v>34854284.910000004</v>
      </c>
      <c r="X62" s="345">
        <v>15997926.039999999</v>
      </c>
      <c r="Y62" s="345">
        <v>36427594.439999998</v>
      </c>
      <c r="Z62" s="303">
        <v>37556016.18</v>
      </c>
      <c r="AA62" s="268">
        <f>SUM(W62:Z62)</f>
        <v>124835821.56999999</v>
      </c>
      <c r="AB62" s="253">
        <v>33570672.119999997</v>
      </c>
      <c r="AC62" s="253">
        <v>28345264.219999999</v>
      </c>
      <c r="AD62" s="253">
        <v>33674586.310000002</v>
      </c>
      <c r="AE62" s="221">
        <v>36825834.870000005</v>
      </c>
      <c r="AF62" s="223">
        <f>SUM(AB62:AE62)</f>
        <v>132416357.52000001</v>
      </c>
      <c r="AG62" s="221">
        <v>34326840.939999998</v>
      </c>
      <c r="AH62" s="221">
        <v>37768604.229341581</v>
      </c>
      <c r="AI62" s="221">
        <v>37703001.68</v>
      </c>
      <c r="AJ62" s="221">
        <v>40666662.627312049</v>
      </c>
      <c r="AK62" s="223">
        <f>SUM(AG62:AJ62)</f>
        <v>150465109.47665364</v>
      </c>
      <c r="AL62" s="221">
        <v>37425952.001701638</v>
      </c>
      <c r="AM62" s="221">
        <v>37324832.93316564</v>
      </c>
      <c r="AN62" s="221">
        <v>36436210.926342502</v>
      </c>
      <c r="AO62" s="221">
        <v>38981821.090000004</v>
      </c>
      <c r="AP62" s="223">
        <v>150168816.95120978</v>
      </c>
      <c r="AQ62" s="221">
        <v>36903706.694960952</v>
      </c>
      <c r="AR62" s="221">
        <v>37259442.663333334</v>
      </c>
      <c r="AS62" s="221">
        <v>35181228.201239005</v>
      </c>
      <c r="AT62" s="221">
        <v>40448567.758571431</v>
      </c>
      <c r="AU62" s="223">
        <v>149792945.31810471</v>
      </c>
      <c r="AV62" s="221">
        <v>33029952.465714283</v>
      </c>
      <c r="AW62" s="221">
        <v>35514926.565238103</v>
      </c>
      <c r="AX62" s="221">
        <v>34023254.430000007</v>
      </c>
    </row>
    <row r="63" spans="1:50" s="51" customFormat="1" ht="15.95" customHeight="1" thickBot="1" x14ac:dyDescent="0.2">
      <c r="B63" s="157" t="s">
        <v>77</v>
      </c>
      <c r="C63" s="224">
        <f>C62+C32</f>
        <v>178729209</v>
      </c>
      <c r="D63" s="224">
        <f>D62+D32</f>
        <v>174635032.12219471</v>
      </c>
      <c r="E63" s="224">
        <f t="shared" ref="E63:L63" si="18">E32+E62</f>
        <v>179911194.97999999</v>
      </c>
      <c r="F63" s="299">
        <f t="shared" si="18"/>
        <v>169545865</v>
      </c>
      <c r="G63" s="225">
        <v>199340814</v>
      </c>
      <c r="H63" s="224">
        <f t="shared" si="18"/>
        <v>51063541</v>
      </c>
      <c r="I63" s="224">
        <f t="shared" si="18"/>
        <v>53560617.030000001</v>
      </c>
      <c r="J63" s="224">
        <f t="shared" si="18"/>
        <v>54917641.060000002</v>
      </c>
      <c r="K63" s="224">
        <f t="shared" si="18"/>
        <v>58181910.469999999</v>
      </c>
      <c r="L63" s="225">
        <f t="shared" si="18"/>
        <v>217723709.56</v>
      </c>
      <c r="M63" s="224">
        <f t="shared" ref="M63:AE63" si="19">M32+M62</f>
        <v>55760931.370000005</v>
      </c>
      <c r="N63" s="224">
        <f t="shared" si="19"/>
        <v>58872612.230000004</v>
      </c>
      <c r="O63" s="279">
        <f t="shared" si="19"/>
        <v>58958566.060000002</v>
      </c>
      <c r="P63" s="279">
        <f t="shared" si="19"/>
        <v>61240576.280000001</v>
      </c>
      <c r="Q63" s="277">
        <f t="shared" si="19"/>
        <v>234832685.94</v>
      </c>
      <c r="R63" s="279">
        <f t="shared" si="19"/>
        <v>62312408.869999997</v>
      </c>
      <c r="S63" s="346">
        <f t="shared" si="19"/>
        <v>63653779.200000003</v>
      </c>
      <c r="T63" s="346">
        <f t="shared" si="19"/>
        <v>64626957.339999996</v>
      </c>
      <c r="U63" s="279">
        <f t="shared" si="19"/>
        <v>72470062.059523806</v>
      </c>
      <c r="V63" s="277">
        <f t="shared" si="19"/>
        <v>263063207.46952379</v>
      </c>
      <c r="W63" s="279">
        <f t="shared" si="19"/>
        <v>63587814.320000008</v>
      </c>
      <c r="X63" s="346">
        <f t="shared" si="19"/>
        <v>37945479.209999993</v>
      </c>
      <c r="Y63" s="346">
        <f t="shared" si="19"/>
        <v>86016514.729999989</v>
      </c>
      <c r="Z63" s="279">
        <f t="shared" si="19"/>
        <v>74115931.819999993</v>
      </c>
      <c r="AA63" s="277">
        <f t="shared" si="19"/>
        <v>261665740.07999998</v>
      </c>
      <c r="AB63" s="279">
        <f t="shared" si="19"/>
        <v>67638561.159999996</v>
      </c>
      <c r="AC63" s="279">
        <f t="shared" si="19"/>
        <v>68174852.670000002</v>
      </c>
      <c r="AD63" s="279">
        <f t="shared" si="19"/>
        <v>66974215.380000003</v>
      </c>
      <c r="AE63" s="279">
        <f t="shared" si="19"/>
        <v>75367863.969999999</v>
      </c>
      <c r="AF63" s="225">
        <f>+AF62+AF32</f>
        <v>278155493.18000001</v>
      </c>
      <c r="AG63" s="224">
        <f t="shared" ref="AG63:AL63" si="20">AG32+AG62</f>
        <v>68950386.849999994</v>
      </c>
      <c r="AH63" s="224">
        <f t="shared" si="20"/>
        <v>75828211.119341582</v>
      </c>
      <c r="AI63" s="224">
        <f t="shared" si="20"/>
        <v>75899389.159999996</v>
      </c>
      <c r="AJ63" s="224">
        <f t="shared" si="20"/>
        <v>82206782.935116529</v>
      </c>
      <c r="AK63" s="225">
        <f t="shared" si="20"/>
        <v>302884770.06445813</v>
      </c>
      <c r="AL63" s="224">
        <f t="shared" si="20"/>
        <v>75586096.602920711</v>
      </c>
      <c r="AM63" s="224">
        <v>77411717.409019038</v>
      </c>
      <c r="AN63" s="224">
        <v>75284034.405122608</v>
      </c>
      <c r="AO63" s="224">
        <v>82079147.379999995</v>
      </c>
      <c r="AP63" s="225">
        <v>310360995.7970624</v>
      </c>
      <c r="AQ63" s="224">
        <v>78090402.139838547</v>
      </c>
      <c r="AR63" s="224">
        <v>79664627.138571441</v>
      </c>
      <c r="AS63" s="224">
        <v>76114762.176344708</v>
      </c>
      <c r="AT63" s="224">
        <v>84389298.430000007</v>
      </c>
      <c r="AU63" s="225">
        <v>318259089.88475466</v>
      </c>
      <c r="AV63" s="224">
        <v>74989335.340000004</v>
      </c>
      <c r="AW63" s="224">
        <v>83379898.817619056</v>
      </c>
      <c r="AX63" s="224">
        <v>79613836.320952386</v>
      </c>
    </row>
    <row r="64" spans="1:50" s="51" customFormat="1" ht="14.1" customHeight="1" x14ac:dyDescent="0.2">
      <c r="B64" s="227" t="s">
        <v>78</v>
      </c>
      <c r="C64" s="232"/>
      <c r="D64" s="232"/>
      <c r="H64" s="232"/>
      <c r="R64" s="50"/>
      <c r="S64" s="50"/>
      <c r="T64" s="50"/>
      <c r="W64" s="50"/>
      <c r="X64" s="50"/>
      <c r="Y64" s="50"/>
      <c r="AB64" s="50"/>
      <c r="AC64" s="50"/>
    </row>
    <row r="65" spans="2:29" s="2" customFormat="1" ht="14.1" customHeight="1" x14ac:dyDescent="0.2">
      <c r="B65" s="91" t="s">
        <v>79</v>
      </c>
      <c r="R65" s="50"/>
      <c r="S65" s="50"/>
      <c r="T65" s="50"/>
      <c r="W65" s="50"/>
      <c r="X65" s="50"/>
      <c r="Y65" s="50"/>
      <c r="AB65" s="50"/>
      <c r="AC65" s="50"/>
    </row>
    <row r="66" spans="2:29" ht="14.1" customHeight="1" x14ac:dyDescent="0.2">
      <c r="B66" s="91" t="s">
        <v>42</v>
      </c>
    </row>
    <row r="67" spans="2:29" ht="15.95" customHeight="1" x14ac:dyDescent="0.2">
      <c r="B67" s="233"/>
    </row>
  </sheetData>
  <sheetProtection algorithmName="SHA-512" hashValue="cwGS5aOz3Gj4W2ExrP07cwrxjVD+sKWX2uGxxYBUkrGwM6ISA/EzYdxVKGXVFy+mQysP+3wVHFRIDE/Dk+RFqw==" saltValue="r6lJWMpXoRAVYgyOvGvsKw==" spinCount="100000" sheet="1" objects="1" scenarios="1"/>
  <phoneticPr fontId="51" type="noConversion"/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M63"/>
  <sheetViews>
    <sheetView topLeftCell="J21" workbookViewId="0">
      <selection activeCell="S36" sqref="S36:S58"/>
    </sheetView>
  </sheetViews>
  <sheetFormatPr defaultRowHeight="15" x14ac:dyDescent="0.25"/>
  <cols>
    <col min="1" max="1" width="23.7109375" bestFit="1" customWidth="1"/>
    <col min="2" max="4" width="13.140625" customWidth="1"/>
    <col min="5" max="8" width="11.5703125" hidden="1" customWidth="1"/>
    <col min="9" max="9" width="10.7109375" bestFit="1" customWidth="1"/>
    <col min="11" max="11" width="23.7109375" bestFit="1" customWidth="1"/>
    <col min="12" max="14" width="14.85546875" bestFit="1" customWidth="1"/>
    <col min="15" max="18" width="11.5703125" hidden="1" customWidth="1"/>
    <col min="19" max="19" width="10.7109375" bestFit="1" customWidth="1"/>
    <col min="21" max="21" width="27.42578125" bestFit="1" customWidth="1"/>
    <col min="22" max="23" width="14.28515625" customWidth="1"/>
    <col min="24" max="24" width="17.28515625" bestFit="1" customWidth="1"/>
    <col min="25" max="28" width="13.140625" hidden="1" customWidth="1"/>
    <col min="29" max="29" width="10.7109375" bestFit="1" customWidth="1"/>
    <col min="31" max="31" width="23.7109375" bestFit="1" customWidth="1"/>
    <col min="32" max="34" width="14.85546875" style="2" customWidth="1"/>
    <col min="35" max="35" width="12.85546875" hidden="1" customWidth="1"/>
    <col min="36" max="38" width="11.5703125" hidden="1" customWidth="1"/>
    <col min="39" max="39" width="10.7109375" bestFit="1" customWidth="1"/>
  </cols>
  <sheetData>
    <row r="1" spans="1:39" x14ac:dyDescent="0.25">
      <c r="A1" s="1"/>
      <c r="B1" s="54"/>
      <c r="C1" s="54"/>
      <c r="D1" s="50"/>
      <c r="E1" s="1"/>
      <c r="F1" s="1"/>
      <c r="G1" s="1"/>
      <c r="H1" s="1"/>
      <c r="I1" s="258">
        <v>1</v>
      </c>
      <c r="K1" s="1"/>
      <c r="L1" s="54"/>
      <c r="M1" s="54"/>
      <c r="N1" s="50"/>
      <c r="O1" s="1"/>
      <c r="P1" s="1"/>
      <c r="Q1" s="1"/>
      <c r="R1" s="1"/>
      <c r="S1" s="258">
        <v>1</v>
      </c>
      <c r="U1" s="1"/>
      <c r="V1" s="50"/>
      <c r="W1" s="50"/>
      <c r="X1" s="50"/>
      <c r="Y1" s="1"/>
      <c r="Z1" s="1"/>
      <c r="AA1" s="1"/>
      <c r="AB1" s="1"/>
      <c r="AC1" s="258">
        <v>1</v>
      </c>
      <c r="AE1" s="1"/>
      <c r="AI1" s="1"/>
      <c r="AJ1" s="1"/>
      <c r="AK1" s="1"/>
      <c r="AL1" s="1"/>
      <c r="AM1" s="258">
        <v>1</v>
      </c>
    </row>
    <row r="2" spans="1:39" x14ac:dyDescent="0.25">
      <c r="A2" s="1"/>
      <c r="B2" s="54" t="s">
        <v>86</v>
      </c>
      <c r="C2" s="54"/>
      <c r="D2" s="50"/>
      <c r="E2" s="1"/>
      <c r="F2" s="1"/>
      <c r="G2" s="1"/>
      <c r="H2" s="1"/>
      <c r="I2" s="259">
        <v>2</v>
      </c>
      <c r="K2" s="1"/>
      <c r="L2" s="54" t="s">
        <v>87</v>
      </c>
      <c r="M2" s="54"/>
      <c r="N2" s="50"/>
      <c r="O2" s="1"/>
      <c r="P2" s="1"/>
      <c r="Q2" s="1"/>
      <c r="R2" s="1"/>
      <c r="S2" s="259">
        <v>2</v>
      </c>
      <c r="U2" s="1"/>
      <c r="V2" s="50" t="s">
        <v>106</v>
      </c>
      <c r="W2" s="50"/>
      <c r="X2" s="50"/>
      <c r="Y2" s="1"/>
      <c r="Z2" s="1"/>
      <c r="AA2" s="1"/>
      <c r="AB2" s="1"/>
      <c r="AC2" s="259">
        <v>2</v>
      </c>
      <c r="AE2" s="1"/>
      <c r="AF2" s="2" t="s">
        <v>107</v>
      </c>
      <c r="AI2" s="1"/>
      <c r="AJ2" s="1"/>
      <c r="AK2" s="1"/>
      <c r="AL2" s="1"/>
      <c r="AM2" s="259">
        <v>2</v>
      </c>
    </row>
    <row r="3" spans="1:39" ht="15.75" thickBot="1" x14ac:dyDescent="0.3">
      <c r="A3" s="1"/>
      <c r="B3" s="54"/>
      <c r="C3" s="54"/>
      <c r="D3" s="50"/>
      <c r="E3" s="1"/>
      <c r="F3" s="1"/>
      <c r="G3" s="1"/>
      <c r="H3" s="1"/>
      <c r="I3" s="260">
        <v>3</v>
      </c>
      <c r="K3" s="1"/>
      <c r="L3" s="54"/>
      <c r="M3" s="54"/>
      <c r="N3" s="50"/>
      <c r="O3" s="1"/>
      <c r="P3" s="1"/>
      <c r="Q3" s="1"/>
      <c r="R3" s="1"/>
      <c r="S3" s="260">
        <v>3</v>
      </c>
      <c r="U3" s="1"/>
      <c r="V3" s="50"/>
      <c r="W3" s="50"/>
      <c r="X3" s="50"/>
      <c r="Y3" s="1"/>
      <c r="Z3" s="1"/>
      <c r="AA3" s="1"/>
      <c r="AB3" s="1"/>
      <c r="AC3" s="260">
        <v>3</v>
      </c>
      <c r="AE3" s="1"/>
      <c r="AI3" s="1"/>
      <c r="AJ3" s="1"/>
      <c r="AK3" s="1"/>
      <c r="AL3" s="1"/>
      <c r="AM3" s="260">
        <v>3</v>
      </c>
    </row>
    <row r="4" spans="1:39" ht="15.75" thickBot="1" x14ac:dyDescent="0.3">
      <c r="A4" s="1"/>
      <c r="B4" s="54"/>
      <c r="C4" s="54"/>
      <c r="D4" s="50"/>
      <c r="E4" s="1"/>
      <c r="F4" s="1"/>
      <c r="G4" s="1"/>
      <c r="H4" s="1"/>
      <c r="I4" s="261">
        <v>4</v>
      </c>
      <c r="K4" s="1"/>
      <c r="L4" s="54"/>
      <c r="M4" s="54"/>
      <c r="N4" s="50"/>
      <c r="O4" s="1"/>
      <c r="P4" s="1"/>
      <c r="Q4" s="1"/>
      <c r="R4" s="1"/>
      <c r="S4" s="261">
        <v>4</v>
      </c>
      <c r="U4" s="1"/>
      <c r="V4" s="238"/>
      <c r="W4" s="238"/>
      <c r="X4" s="238"/>
      <c r="Y4" s="306"/>
      <c r="Z4" s="329"/>
      <c r="AA4" s="329"/>
      <c r="AB4" s="329"/>
      <c r="AC4" s="261">
        <v>4</v>
      </c>
      <c r="AE4" s="1"/>
      <c r="AF4" s="80"/>
      <c r="AG4" s="82"/>
      <c r="AH4" s="82"/>
      <c r="AI4" s="327"/>
      <c r="AJ4" s="328"/>
      <c r="AK4" s="328"/>
      <c r="AL4" s="328"/>
      <c r="AM4" s="261">
        <v>4</v>
      </c>
    </row>
    <row r="5" spans="1:39" ht="15.75" thickBot="1" x14ac:dyDescent="0.3">
      <c r="A5" s="1"/>
      <c r="B5" s="54"/>
      <c r="C5" s="54"/>
      <c r="D5" s="50"/>
      <c r="E5" s="1"/>
      <c r="F5" s="1"/>
      <c r="G5" s="1"/>
      <c r="H5" s="1"/>
      <c r="I5" s="263"/>
      <c r="K5" s="1"/>
      <c r="L5" s="54"/>
      <c r="M5" s="54"/>
      <c r="N5" s="50"/>
      <c r="O5" s="1"/>
      <c r="P5" s="1"/>
      <c r="Q5" s="1"/>
      <c r="R5" s="1"/>
      <c r="S5" s="263"/>
      <c r="U5" s="1"/>
      <c r="V5" s="291"/>
      <c r="W5" s="291"/>
      <c r="X5" s="291"/>
      <c r="Y5" s="314"/>
      <c r="Z5" s="315"/>
      <c r="AA5" s="315"/>
      <c r="AB5" s="315"/>
      <c r="AC5" s="262">
        <v>5</v>
      </c>
      <c r="AE5" s="1"/>
      <c r="AF5" s="383" t="s">
        <v>167</v>
      </c>
      <c r="AG5" s="383" t="s">
        <v>258</v>
      </c>
      <c r="AH5" s="387" t="s">
        <v>263</v>
      </c>
      <c r="AI5" s="63" t="s">
        <v>114</v>
      </c>
      <c r="AJ5" s="63" t="s">
        <v>115</v>
      </c>
      <c r="AK5" s="63"/>
      <c r="AL5" s="63"/>
      <c r="AM5" s="262">
        <v>5</v>
      </c>
    </row>
    <row r="6" spans="1:39" ht="15.75" thickBot="1" x14ac:dyDescent="0.3">
      <c r="A6" s="1"/>
      <c r="B6" s="60"/>
      <c r="C6" s="59"/>
      <c r="D6" s="237"/>
      <c r="E6" s="306"/>
      <c r="F6" s="307"/>
      <c r="G6" s="307"/>
      <c r="H6" s="307"/>
      <c r="I6" s="263"/>
      <c r="K6" s="1"/>
      <c r="L6" s="60"/>
      <c r="M6" s="60"/>
      <c r="N6" s="237"/>
      <c r="O6" s="306"/>
      <c r="P6" s="307"/>
      <c r="Q6" s="307"/>
      <c r="R6" s="307"/>
      <c r="S6" s="263"/>
      <c r="U6" s="145" t="s">
        <v>71</v>
      </c>
      <c r="V6" s="383" t="s">
        <v>167</v>
      </c>
      <c r="W6" s="383" t="s">
        <v>258</v>
      </c>
      <c r="X6" s="387" t="s">
        <v>263</v>
      </c>
      <c r="Y6" s="63" t="s">
        <v>114</v>
      </c>
      <c r="Z6" s="63" t="s">
        <v>115</v>
      </c>
      <c r="AA6" s="63"/>
      <c r="AB6" s="63"/>
      <c r="AC6" s="263"/>
      <c r="AE6" s="1"/>
      <c r="AF6" s="168">
        <v>7018</v>
      </c>
      <c r="AG6" s="168">
        <v>6954</v>
      </c>
      <c r="AH6" s="168">
        <v>6366</v>
      </c>
      <c r="AI6" s="337">
        <f>AG6-AF6</f>
        <v>-64</v>
      </c>
      <c r="AJ6" s="337">
        <f>AH6-AG6</f>
        <v>-588</v>
      </c>
      <c r="AK6" s="336">
        <f>AI6/AF6</f>
        <v>-9.119407238529496E-3</v>
      </c>
      <c r="AL6" s="336">
        <f>AJ6/AG6</f>
        <v>-8.4555651423641076E-2</v>
      </c>
      <c r="AM6" s="263"/>
    </row>
    <row r="7" spans="1:39" ht="15.75" thickBot="1" x14ac:dyDescent="0.3">
      <c r="A7" s="94" t="s">
        <v>7</v>
      </c>
      <c r="B7" s="389" t="s">
        <v>167</v>
      </c>
      <c r="C7" s="389" t="s">
        <v>258</v>
      </c>
      <c r="D7" s="390" t="s">
        <v>263</v>
      </c>
      <c r="E7" s="63" t="s">
        <v>114</v>
      </c>
      <c r="F7" s="63" t="s">
        <v>115</v>
      </c>
      <c r="G7" s="63"/>
      <c r="H7" s="63"/>
      <c r="I7" s="263"/>
      <c r="K7" s="69" t="s">
        <v>7</v>
      </c>
      <c r="L7" s="389" t="s">
        <v>167</v>
      </c>
      <c r="M7" s="389" t="s">
        <v>258</v>
      </c>
      <c r="N7" s="390" t="s">
        <v>263</v>
      </c>
      <c r="O7" s="63" t="s">
        <v>114</v>
      </c>
      <c r="P7" s="63" t="s">
        <v>115</v>
      </c>
      <c r="Q7" s="63"/>
      <c r="R7" s="63"/>
      <c r="S7" s="263"/>
      <c r="U7" s="373" t="s">
        <v>15</v>
      </c>
      <c r="V7" s="147">
        <v>19103</v>
      </c>
      <c r="W7" s="147">
        <v>20320</v>
      </c>
      <c r="X7" s="147">
        <v>22131</v>
      </c>
      <c r="Y7" s="316">
        <f>W7-V7</f>
        <v>1217</v>
      </c>
      <c r="Z7" s="316">
        <f>X7-W7</f>
        <v>1811</v>
      </c>
      <c r="AA7" s="336">
        <f>Y7/V7</f>
        <v>6.3707271109249855E-2</v>
      </c>
      <c r="AB7" s="336">
        <f>Z7/W7</f>
        <v>8.9124015748031499E-2</v>
      </c>
      <c r="AC7" s="349">
        <f t="shared" ref="AC7:AC29" si="0">_xlfn.RANK.EQ(V7,V$7:V$29,0)</f>
        <v>1</v>
      </c>
      <c r="AE7" s="1"/>
      <c r="AF7" s="17"/>
      <c r="AG7" s="17"/>
      <c r="AH7" s="17"/>
      <c r="AI7" s="1"/>
      <c r="AJ7" s="1"/>
      <c r="AK7" s="1"/>
      <c r="AL7" s="1"/>
      <c r="AM7" s="263"/>
    </row>
    <row r="8" spans="1:39" ht="15.75" thickBot="1" x14ac:dyDescent="0.3">
      <c r="A8" s="373" t="s">
        <v>15</v>
      </c>
      <c r="B8" s="368">
        <v>45607079.783169195</v>
      </c>
      <c r="C8" s="380">
        <v>46933758.015609145</v>
      </c>
      <c r="D8" s="368">
        <v>49027405.527619049</v>
      </c>
      <c r="E8" s="308">
        <f>C8-B8</f>
        <v>1326678.2324399501</v>
      </c>
      <c r="F8" s="308">
        <f>D8-C8</f>
        <v>2093647.5120099038</v>
      </c>
      <c r="G8" s="336">
        <f>E8/B8</f>
        <v>2.9089304527880482E-2</v>
      </c>
      <c r="H8" s="336">
        <f>F8/C8</f>
        <v>4.4608563228915148E-2</v>
      </c>
      <c r="I8" s="349">
        <f t="shared" ref="I8:I30" si="1">_xlfn.RANK.EQ(B8,B$8:B$30,0)</f>
        <v>1</v>
      </c>
      <c r="K8" s="370" t="s">
        <v>15</v>
      </c>
      <c r="L8" s="244">
        <v>384203.80414634134</v>
      </c>
      <c r="M8" s="244">
        <v>358001.21006968647</v>
      </c>
      <c r="N8" s="244">
        <v>338239.64571428573</v>
      </c>
      <c r="O8" s="308">
        <f>M8-L8</f>
        <v>-26202.594076654874</v>
      </c>
      <c r="P8" s="311">
        <f>N8-M8</f>
        <v>-19761.56435540074</v>
      </c>
      <c r="Q8" s="336">
        <f>O8/L8</f>
        <v>-6.8199725754600898E-2</v>
      </c>
      <c r="R8" s="336">
        <f>P8/M8</f>
        <v>-5.5199713854470124E-2</v>
      </c>
      <c r="S8" s="349">
        <f t="shared" ref="S8:S30" si="2">_xlfn.RANK.EQ(L8,L$8:L$30,0)</f>
        <v>2</v>
      </c>
      <c r="U8" s="372" t="s">
        <v>16</v>
      </c>
      <c r="V8" s="147">
        <v>2122</v>
      </c>
      <c r="W8" s="147">
        <v>2377</v>
      </c>
      <c r="X8" s="147">
        <v>2694</v>
      </c>
      <c r="Y8" s="316">
        <f t="shared" ref="Y8:Y32" si="3">W8-V8</f>
        <v>255</v>
      </c>
      <c r="Z8" s="316">
        <f t="shared" ref="Z8:Z32" si="4">X8-W8</f>
        <v>317</v>
      </c>
      <c r="AA8" s="336">
        <f t="shared" ref="AA8:AA31" si="5">Y8/V8</f>
        <v>0.12016965127238455</v>
      </c>
      <c r="AB8" s="336">
        <f t="shared" ref="AB8:AB31" si="6">Z8/W8</f>
        <v>0.13336137989061841</v>
      </c>
      <c r="AC8" s="349">
        <f t="shared" si="0"/>
        <v>3</v>
      </c>
      <c r="AE8" s="1"/>
      <c r="AF8" s="80"/>
      <c r="AG8" s="82"/>
      <c r="AH8" s="82"/>
      <c r="AI8" s="327"/>
      <c r="AJ8" s="328"/>
      <c r="AK8" s="328"/>
      <c r="AL8" s="328"/>
      <c r="AM8" s="263"/>
    </row>
    <row r="9" spans="1:39" ht="15.75" thickBot="1" x14ac:dyDescent="0.3">
      <c r="A9" s="372" t="s">
        <v>16</v>
      </c>
      <c r="B9" s="368">
        <v>5239346.0678048767</v>
      </c>
      <c r="C9" s="380">
        <v>5397356.5716143828</v>
      </c>
      <c r="D9" s="368">
        <v>5621685.3399999999</v>
      </c>
      <c r="E9" s="308">
        <f t="shared" ref="E9:E32" si="7">C9-B9</f>
        <v>158010.50380950607</v>
      </c>
      <c r="F9" s="308">
        <f t="shared" ref="F9:F32" si="8">D9-C9</f>
        <v>224328.76838561706</v>
      </c>
      <c r="G9" s="336">
        <f t="shared" ref="G9:G32" si="9">E9/B9</f>
        <v>3.0158439958845391E-2</v>
      </c>
      <c r="H9" s="336">
        <f t="shared" ref="H9:H32" si="10">F9/C9</f>
        <v>4.1562710450778861E-2</v>
      </c>
      <c r="I9" s="349">
        <f t="shared" si="1"/>
        <v>3</v>
      </c>
      <c r="K9" s="102" t="s">
        <v>16</v>
      </c>
      <c r="L9" s="244">
        <v>34322.46</v>
      </c>
      <c r="M9" s="244">
        <v>29351.147619047617</v>
      </c>
      <c r="N9" s="244">
        <v>31388.926666666666</v>
      </c>
      <c r="O9" s="308">
        <f t="shared" ref="O9:O32" si="11">M9-L9</f>
        <v>-4971.3123809523822</v>
      </c>
      <c r="P9" s="311">
        <f t="shared" ref="P9:P32" si="12">N9-M9</f>
        <v>2037.7790476190494</v>
      </c>
      <c r="Q9" s="336">
        <f t="shared" ref="Q9:Q32" si="13">O9/L9</f>
        <v>-0.14484137736492031</v>
      </c>
      <c r="R9" s="336">
        <f t="shared" ref="R9:R32" si="14">P9/M9</f>
        <v>6.9427576531849791E-2</v>
      </c>
      <c r="S9" s="349">
        <f t="shared" si="2"/>
        <v>6</v>
      </c>
      <c r="U9" s="370" t="s">
        <v>17</v>
      </c>
      <c r="V9" s="147">
        <v>6618</v>
      </c>
      <c r="W9" s="147">
        <v>6110</v>
      </c>
      <c r="X9" s="147">
        <v>6764</v>
      </c>
      <c r="Y9" s="316">
        <f t="shared" si="3"/>
        <v>-508</v>
      </c>
      <c r="Z9" s="316">
        <f t="shared" si="4"/>
        <v>654</v>
      </c>
      <c r="AA9" s="336">
        <f t="shared" si="5"/>
        <v>-7.67603505590813E-2</v>
      </c>
      <c r="AB9" s="336">
        <f t="shared" si="6"/>
        <v>0.10703764320785597</v>
      </c>
      <c r="AC9" s="349">
        <f t="shared" si="0"/>
        <v>2</v>
      </c>
      <c r="AE9" s="1"/>
      <c r="AF9" s="89"/>
      <c r="AG9" s="239"/>
      <c r="AH9" s="239"/>
      <c r="AI9" s="326"/>
      <c r="AJ9" s="326"/>
      <c r="AK9" s="326"/>
      <c r="AL9" s="326"/>
      <c r="AM9" s="263"/>
    </row>
    <row r="10" spans="1:39" ht="15.75" thickBot="1" x14ac:dyDescent="0.3">
      <c r="A10" s="370" t="s">
        <v>17</v>
      </c>
      <c r="B10" s="368">
        <v>12234584.302439028</v>
      </c>
      <c r="C10" s="380">
        <v>11169651.970882701</v>
      </c>
      <c r="D10" s="368">
        <v>11862659.391904762</v>
      </c>
      <c r="E10" s="308">
        <f t="shared" si="7"/>
        <v>-1064932.3315563276</v>
      </c>
      <c r="F10" s="308">
        <f t="shared" si="8"/>
        <v>693007.42102206126</v>
      </c>
      <c r="G10" s="336">
        <f t="shared" si="9"/>
        <v>-8.7042788314763406E-2</v>
      </c>
      <c r="H10" s="336">
        <f t="shared" si="10"/>
        <v>6.2043779235790741E-2</v>
      </c>
      <c r="I10" s="349">
        <f t="shared" si="1"/>
        <v>2</v>
      </c>
      <c r="K10" s="102" t="s">
        <v>17</v>
      </c>
      <c r="L10" s="244">
        <v>68950.429999999993</v>
      </c>
      <c r="M10" s="244">
        <v>60463.650952380951</v>
      </c>
      <c r="N10" s="244">
        <v>36644.46</v>
      </c>
      <c r="O10" s="308">
        <f t="shared" si="11"/>
        <v>-8486.7790476190421</v>
      </c>
      <c r="P10" s="311">
        <f t="shared" si="12"/>
        <v>-23819.190952380952</v>
      </c>
      <c r="Q10" s="336">
        <f t="shared" si="13"/>
        <v>-0.12308522292927024</v>
      </c>
      <c r="R10" s="336">
        <f t="shared" si="14"/>
        <v>-0.39394232033953935</v>
      </c>
      <c r="S10" s="349">
        <f t="shared" si="2"/>
        <v>5</v>
      </c>
      <c r="U10" s="374" t="s">
        <v>18</v>
      </c>
      <c r="V10" s="147">
        <v>777</v>
      </c>
      <c r="W10" s="147">
        <v>974</v>
      </c>
      <c r="X10" s="147">
        <v>1171</v>
      </c>
      <c r="Y10" s="316">
        <f t="shared" si="3"/>
        <v>197</v>
      </c>
      <c r="Z10" s="316">
        <f t="shared" si="4"/>
        <v>197</v>
      </c>
      <c r="AA10" s="336">
        <f t="shared" si="5"/>
        <v>0.25353925353925355</v>
      </c>
      <c r="AB10" s="336">
        <f t="shared" si="6"/>
        <v>0.20225872689938398</v>
      </c>
      <c r="AC10" s="349">
        <f t="shared" si="0"/>
        <v>5</v>
      </c>
      <c r="AE10" s="71" t="s">
        <v>71</v>
      </c>
      <c r="AF10" s="383" t="s">
        <v>147</v>
      </c>
      <c r="AG10" s="383" t="s">
        <v>161</v>
      </c>
      <c r="AH10" s="387" t="s">
        <v>178</v>
      </c>
      <c r="AI10" s="63" t="s">
        <v>114</v>
      </c>
      <c r="AJ10" s="63" t="s">
        <v>115</v>
      </c>
      <c r="AK10" s="63"/>
      <c r="AL10" s="63"/>
      <c r="AM10" s="263"/>
    </row>
    <row r="11" spans="1:39" x14ac:dyDescent="0.25">
      <c r="A11" s="102" t="s">
        <v>18</v>
      </c>
      <c r="B11" s="368">
        <v>1545498.7263414634</v>
      </c>
      <c r="C11" s="380">
        <v>1858049.137049942</v>
      </c>
      <c r="D11" s="368">
        <v>2202160.7057142858</v>
      </c>
      <c r="E11" s="308">
        <f t="shared" si="7"/>
        <v>312550.41070847865</v>
      </c>
      <c r="F11" s="308">
        <f t="shared" si="8"/>
        <v>344111.56866434379</v>
      </c>
      <c r="G11" s="336">
        <f t="shared" si="9"/>
        <v>0.20223271969194984</v>
      </c>
      <c r="H11" s="336">
        <f t="shared" si="10"/>
        <v>0.18520046741643006</v>
      </c>
      <c r="I11" s="349">
        <f t="shared" si="1"/>
        <v>6</v>
      </c>
      <c r="K11" s="102" t="s">
        <v>18</v>
      </c>
      <c r="L11" s="244">
        <v>10637.810000000001</v>
      </c>
      <c r="M11" s="244">
        <v>9381.27</v>
      </c>
      <c r="N11" s="244">
        <v>17707.34</v>
      </c>
      <c r="O11" s="308">
        <f t="shared" si="11"/>
        <v>-1256.5400000000009</v>
      </c>
      <c r="P11" s="311">
        <f t="shared" si="12"/>
        <v>8326.07</v>
      </c>
      <c r="Q11" s="336">
        <f t="shared" si="13"/>
        <v>-0.11812017699131688</v>
      </c>
      <c r="R11" s="336">
        <f t="shared" si="14"/>
        <v>0.88752055958308407</v>
      </c>
      <c r="S11" s="349">
        <f t="shared" si="2"/>
        <v>7</v>
      </c>
      <c r="U11" s="152" t="s">
        <v>19</v>
      </c>
      <c r="V11" s="147">
        <v>686</v>
      </c>
      <c r="W11" s="147">
        <v>768</v>
      </c>
      <c r="X11" s="147">
        <v>897</v>
      </c>
      <c r="Y11" s="316">
        <f t="shared" si="3"/>
        <v>82</v>
      </c>
      <c r="Z11" s="316">
        <f t="shared" si="4"/>
        <v>129</v>
      </c>
      <c r="AA11" s="336">
        <f t="shared" si="5"/>
        <v>0.119533527696793</v>
      </c>
      <c r="AB11" s="336">
        <f t="shared" si="6"/>
        <v>0.16796875</v>
      </c>
      <c r="AC11" s="349">
        <f t="shared" si="0"/>
        <v>6</v>
      </c>
      <c r="AE11" s="370" t="s">
        <v>15</v>
      </c>
      <c r="AF11" s="365">
        <v>384203.80414634134</v>
      </c>
      <c r="AG11" s="365">
        <v>358001.21006968647</v>
      </c>
      <c r="AH11" s="244">
        <v>338239.64571428573</v>
      </c>
      <c r="AI11" s="330">
        <f>AG11-AF11</f>
        <v>-26202.594076654874</v>
      </c>
      <c r="AJ11" s="331">
        <f>AH11-AG11</f>
        <v>-19761.56435540074</v>
      </c>
      <c r="AK11" s="336">
        <f>AI11/AF11</f>
        <v>-6.8199725754600898E-2</v>
      </c>
      <c r="AL11" s="336">
        <f>AJ11/AG11</f>
        <v>-5.5199713854470124E-2</v>
      </c>
      <c r="AM11" s="349">
        <f t="shared" ref="AM11:AM33" si="15">_xlfn.RANK.EQ(AF11,AF$11:AF$33,0)</f>
        <v>2</v>
      </c>
    </row>
    <row r="12" spans="1:39" x14ac:dyDescent="0.25">
      <c r="A12" s="108" t="s">
        <v>19</v>
      </c>
      <c r="B12" s="368">
        <v>2030677.1114634152</v>
      </c>
      <c r="C12" s="380">
        <v>2041158.1968292678</v>
      </c>
      <c r="D12" s="368">
        <v>2186663.33</v>
      </c>
      <c r="E12" s="308">
        <f t="shared" si="7"/>
        <v>10481.085365852574</v>
      </c>
      <c r="F12" s="308">
        <f t="shared" si="8"/>
        <v>145505.1331707323</v>
      </c>
      <c r="G12" s="336">
        <f t="shared" si="9"/>
        <v>5.1613746502019416E-3</v>
      </c>
      <c r="H12" s="336">
        <f t="shared" si="10"/>
        <v>7.1285573747669223E-2</v>
      </c>
      <c r="I12" s="349">
        <f t="shared" si="1"/>
        <v>5</v>
      </c>
      <c r="K12" s="108" t="s">
        <v>19</v>
      </c>
      <c r="L12" s="244">
        <v>5611.75</v>
      </c>
      <c r="M12" s="244">
        <v>10408.040000000001</v>
      </c>
      <c r="N12" s="244">
        <v>13190.45</v>
      </c>
      <c r="O12" s="308">
        <f t="shared" si="11"/>
        <v>4796.2900000000009</v>
      </c>
      <c r="P12" s="311">
        <f t="shared" si="12"/>
        <v>2782.41</v>
      </c>
      <c r="Q12" s="336">
        <f t="shared" si="13"/>
        <v>0.85468704058448808</v>
      </c>
      <c r="R12" s="336">
        <f t="shared" si="14"/>
        <v>0.26733275429379594</v>
      </c>
      <c r="S12" s="349">
        <f t="shared" si="2"/>
        <v>11</v>
      </c>
      <c r="U12" s="152" t="s">
        <v>72</v>
      </c>
      <c r="V12" s="147">
        <v>334</v>
      </c>
      <c r="W12" s="147">
        <v>316</v>
      </c>
      <c r="X12" s="147">
        <v>387</v>
      </c>
      <c r="Y12" s="316">
        <f t="shared" si="3"/>
        <v>-18</v>
      </c>
      <c r="Z12" s="316">
        <f t="shared" si="4"/>
        <v>71</v>
      </c>
      <c r="AA12" s="336">
        <f t="shared" si="5"/>
        <v>-5.3892215568862277E-2</v>
      </c>
      <c r="AB12" s="336">
        <f t="shared" si="6"/>
        <v>0.22468354430379747</v>
      </c>
      <c r="AC12" s="349">
        <f t="shared" si="0"/>
        <v>7</v>
      </c>
      <c r="AE12" s="174" t="s">
        <v>16</v>
      </c>
      <c r="AF12" s="365">
        <v>34322.46</v>
      </c>
      <c r="AG12" s="365">
        <v>29351.147619047617</v>
      </c>
      <c r="AH12" s="244">
        <v>31388.926666666666</v>
      </c>
      <c r="AI12" s="332">
        <f t="shared" ref="AI12:AI35" si="16">AG12-AF12</f>
        <v>-4971.3123809523822</v>
      </c>
      <c r="AJ12" s="333">
        <f t="shared" ref="AJ12:AJ35" si="17">AH12-AG12</f>
        <v>2037.7790476190494</v>
      </c>
      <c r="AK12" s="336">
        <f t="shared" ref="AK12:AK35" si="18">AI12/AF12</f>
        <v>-0.14484137736492031</v>
      </c>
      <c r="AL12" s="336">
        <f t="shared" ref="AL12:AL35" si="19">AJ12/AG12</f>
        <v>6.9427576531849791E-2</v>
      </c>
      <c r="AM12" s="349">
        <f t="shared" si="15"/>
        <v>6</v>
      </c>
    </row>
    <row r="13" spans="1:39" x14ac:dyDescent="0.25">
      <c r="A13" s="108" t="s">
        <v>20</v>
      </c>
      <c r="B13" s="368">
        <v>805741.15024390235</v>
      </c>
      <c r="C13" s="380">
        <v>738522.74730545864</v>
      </c>
      <c r="D13" s="368">
        <v>772416.85761904763</v>
      </c>
      <c r="E13" s="308">
        <f t="shared" si="7"/>
        <v>-67218.402938443702</v>
      </c>
      <c r="F13" s="308">
        <f t="shared" si="8"/>
        <v>33894.110313588986</v>
      </c>
      <c r="G13" s="336">
        <f t="shared" si="9"/>
        <v>-8.3424314270279382E-2</v>
      </c>
      <c r="H13" s="336">
        <f t="shared" si="10"/>
        <v>4.5894470329117872E-2</v>
      </c>
      <c r="I13" s="349">
        <f t="shared" si="1"/>
        <v>7</v>
      </c>
      <c r="K13" s="108" t="s">
        <v>20</v>
      </c>
      <c r="L13" s="244">
        <v>3951.16</v>
      </c>
      <c r="M13" s="244">
        <v>4835.7199999999993</v>
      </c>
      <c r="N13" s="244">
        <v>8011.1671428571435</v>
      </c>
      <c r="O13" s="308">
        <f t="shared" si="11"/>
        <v>884.55999999999949</v>
      </c>
      <c r="P13" s="311">
        <f t="shared" si="12"/>
        <v>3175.4471428571442</v>
      </c>
      <c r="Q13" s="336">
        <f t="shared" si="13"/>
        <v>0.22387349537857223</v>
      </c>
      <c r="R13" s="336">
        <f t="shared" si="14"/>
        <v>0.65666480748619538</v>
      </c>
      <c r="S13" s="349">
        <f t="shared" si="2"/>
        <v>15</v>
      </c>
      <c r="U13" s="152" t="s">
        <v>21</v>
      </c>
      <c r="V13" s="147">
        <v>201</v>
      </c>
      <c r="W13" s="147">
        <v>189</v>
      </c>
      <c r="X13" s="147">
        <v>157</v>
      </c>
      <c r="Y13" s="316">
        <f t="shared" si="3"/>
        <v>-12</v>
      </c>
      <c r="Z13" s="316">
        <f t="shared" si="4"/>
        <v>-32</v>
      </c>
      <c r="AA13" s="336">
        <f t="shared" si="5"/>
        <v>-5.9701492537313432E-2</v>
      </c>
      <c r="AB13" s="336">
        <f t="shared" si="6"/>
        <v>-0.1693121693121693</v>
      </c>
      <c r="AC13" s="349">
        <f t="shared" si="0"/>
        <v>9</v>
      </c>
      <c r="AE13" s="374" t="s">
        <v>17</v>
      </c>
      <c r="AF13" s="365">
        <v>68950.429999999993</v>
      </c>
      <c r="AG13" s="365">
        <v>60463.650952380951</v>
      </c>
      <c r="AH13" s="244">
        <v>36644.46</v>
      </c>
      <c r="AI13" s="332">
        <f t="shared" si="16"/>
        <v>-8486.7790476190421</v>
      </c>
      <c r="AJ13" s="333">
        <f t="shared" si="17"/>
        <v>-23819.190952380952</v>
      </c>
      <c r="AK13" s="336">
        <f t="shared" si="18"/>
        <v>-0.12308522292927024</v>
      </c>
      <c r="AL13" s="336">
        <f t="shared" si="19"/>
        <v>-0.39394232033953935</v>
      </c>
      <c r="AM13" s="349">
        <f t="shared" si="15"/>
        <v>5</v>
      </c>
    </row>
    <row r="14" spans="1:39" x14ac:dyDescent="0.25">
      <c r="A14" s="108" t="s">
        <v>21</v>
      </c>
      <c r="B14" s="368">
        <v>483536.43268292688</v>
      </c>
      <c r="C14" s="380">
        <v>414359.4602439024</v>
      </c>
      <c r="D14" s="368">
        <v>361437.05761904764</v>
      </c>
      <c r="E14" s="308">
        <f t="shared" si="7"/>
        <v>-69176.972439024481</v>
      </c>
      <c r="F14" s="308">
        <f t="shared" si="8"/>
        <v>-52922.40262485476</v>
      </c>
      <c r="G14" s="336">
        <f t="shared" si="9"/>
        <v>-0.1430646540017522</v>
      </c>
      <c r="H14" s="336">
        <f t="shared" si="10"/>
        <v>-0.12772099518061758</v>
      </c>
      <c r="I14" s="349">
        <f t="shared" si="1"/>
        <v>8</v>
      </c>
      <c r="K14" s="108" t="s">
        <v>21</v>
      </c>
      <c r="L14" s="244">
        <v>5807.64</v>
      </c>
      <c r="M14" s="244">
        <v>11834.137619047619</v>
      </c>
      <c r="N14" s="244">
        <v>4436.1861904761909</v>
      </c>
      <c r="O14" s="308">
        <f t="shared" si="11"/>
        <v>6026.4976190476182</v>
      </c>
      <c r="P14" s="311">
        <f t="shared" si="12"/>
        <v>-7397.9514285714276</v>
      </c>
      <c r="Q14" s="336">
        <f t="shared" si="13"/>
        <v>1.037684432755408</v>
      </c>
      <c r="R14" s="336">
        <f t="shared" si="14"/>
        <v>-0.62513650480657468</v>
      </c>
      <c r="S14" s="349">
        <f t="shared" si="2"/>
        <v>10</v>
      </c>
      <c r="U14" s="152" t="s">
        <v>22</v>
      </c>
      <c r="V14" s="147">
        <v>28</v>
      </c>
      <c r="W14" s="147">
        <v>72</v>
      </c>
      <c r="X14" s="147">
        <v>45</v>
      </c>
      <c r="Y14" s="316">
        <f t="shared" si="3"/>
        <v>44</v>
      </c>
      <c r="Z14" s="316">
        <f t="shared" si="4"/>
        <v>-27</v>
      </c>
      <c r="AA14" s="336">
        <f t="shared" si="5"/>
        <v>1.5714285714285714</v>
      </c>
      <c r="AB14" s="336">
        <f t="shared" si="6"/>
        <v>-0.375</v>
      </c>
      <c r="AC14" s="349">
        <f t="shared" si="0"/>
        <v>20</v>
      </c>
      <c r="AE14" s="174" t="s">
        <v>18</v>
      </c>
      <c r="AF14" s="365">
        <v>10637.810000000001</v>
      </c>
      <c r="AG14" s="365">
        <v>9381.27</v>
      </c>
      <c r="AH14" s="244">
        <v>17707.34</v>
      </c>
      <c r="AI14" s="332">
        <f t="shared" si="16"/>
        <v>-1256.5400000000009</v>
      </c>
      <c r="AJ14" s="333">
        <f t="shared" si="17"/>
        <v>8326.07</v>
      </c>
      <c r="AK14" s="336">
        <f t="shared" si="18"/>
        <v>-0.11812017699131688</v>
      </c>
      <c r="AL14" s="336">
        <f t="shared" si="19"/>
        <v>0.88752055958308407</v>
      </c>
      <c r="AM14" s="349">
        <f t="shared" si="15"/>
        <v>7</v>
      </c>
    </row>
    <row r="15" spans="1:39" x14ac:dyDescent="0.25">
      <c r="A15" s="108" t="s">
        <v>22</v>
      </c>
      <c r="B15" s="368">
        <v>98131.926585365858</v>
      </c>
      <c r="C15" s="380">
        <v>177435.65484320553</v>
      </c>
      <c r="D15" s="368">
        <v>122073.84857142856</v>
      </c>
      <c r="E15" s="308">
        <f t="shared" si="7"/>
        <v>79303.72825783967</v>
      </c>
      <c r="F15" s="308">
        <f t="shared" si="8"/>
        <v>-55361.806271776964</v>
      </c>
      <c r="G15" s="336">
        <f t="shared" si="9"/>
        <v>0.80813381554119024</v>
      </c>
      <c r="H15" s="336">
        <f t="shared" si="10"/>
        <v>-0.31201060644039386</v>
      </c>
      <c r="I15" s="349">
        <f t="shared" si="1"/>
        <v>18</v>
      </c>
      <c r="K15" s="108" t="s">
        <v>22</v>
      </c>
      <c r="L15" s="244">
        <v>10329.27</v>
      </c>
      <c r="M15" s="244">
        <v>12644.181428571428</v>
      </c>
      <c r="N15" s="244">
        <v>11416.153333333334</v>
      </c>
      <c r="O15" s="308">
        <f t="shared" si="11"/>
        <v>2314.9114285714277</v>
      </c>
      <c r="P15" s="311">
        <f t="shared" si="12"/>
        <v>-1228.0280952380945</v>
      </c>
      <c r="Q15" s="336">
        <f t="shared" si="13"/>
        <v>0.22411181318441939</v>
      </c>
      <c r="R15" s="336">
        <f t="shared" si="14"/>
        <v>-9.7121992607855215E-2</v>
      </c>
      <c r="S15" s="349">
        <f t="shared" si="2"/>
        <v>8</v>
      </c>
      <c r="U15" s="152" t="s">
        <v>23</v>
      </c>
      <c r="V15" s="147">
        <v>131</v>
      </c>
      <c r="W15" s="147">
        <v>86</v>
      </c>
      <c r="X15" s="147">
        <v>86</v>
      </c>
      <c r="Y15" s="316">
        <f t="shared" si="3"/>
        <v>-45</v>
      </c>
      <c r="Z15" s="316">
        <f t="shared" si="4"/>
        <v>0</v>
      </c>
      <c r="AA15" s="336">
        <f t="shared" si="5"/>
        <v>-0.34351145038167941</v>
      </c>
      <c r="AB15" s="336">
        <f t="shared" si="6"/>
        <v>0</v>
      </c>
      <c r="AC15" s="349">
        <f t="shared" si="0"/>
        <v>12</v>
      </c>
      <c r="AE15" s="174" t="s">
        <v>19</v>
      </c>
      <c r="AF15" s="365">
        <v>5611.75</v>
      </c>
      <c r="AG15" s="365">
        <v>10408.040000000001</v>
      </c>
      <c r="AH15" s="244">
        <v>13190.45</v>
      </c>
      <c r="AI15" s="332">
        <f t="shared" si="16"/>
        <v>4796.2900000000009</v>
      </c>
      <c r="AJ15" s="333">
        <f t="shared" si="17"/>
        <v>2782.41</v>
      </c>
      <c r="AK15" s="336">
        <f t="shared" si="18"/>
        <v>0.85468704058448808</v>
      </c>
      <c r="AL15" s="336">
        <f t="shared" si="19"/>
        <v>0.26733275429379594</v>
      </c>
      <c r="AM15" s="349">
        <f t="shared" si="15"/>
        <v>11</v>
      </c>
    </row>
    <row r="16" spans="1:39" x14ac:dyDescent="0.25">
      <c r="A16" s="108" t="s">
        <v>23</v>
      </c>
      <c r="B16" s="368">
        <v>250002.43414634143</v>
      </c>
      <c r="C16" s="380">
        <v>175066.6416144018</v>
      </c>
      <c r="D16" s="368">
        <v>185687.49047619046</v>
      </c>
      <c r="E16" s="308">
        <f t="shared" si="7"/>
        <v>-74935.792531939631</v>
      </c>
      <c r="F16" s="308">
        <f t="shared" si="8"/>
        <v>10620.848861788661</v>
      </c>
      <c r="G16" s="336">
        <f t="shared" si="9"/>
        <v>-0.29974025168121049</v>
      </c>
      <c r="H16" s="336">
        <f t="shared" si="10"/>
        <v>6.0667462195236062E-2</v>
      </c>
      <c r="I16" s="349">
        <f t="shared" si="1"/>
        <v>14</v>
      </c>
      <c r="K16" s="108" t="s">
        <v>23</v>
      </c>
      <c r="L16" s="244">
        <v>0</v>
      </c>
      <c r="M16" s="244">
        <v>0</v>
      </c>
      <c r="N16" s="244">
        <v>0</v>
      </c>
      <c r="O16" s="308">
        <f t="shared" si="11"/>
        <v>0</v>
      </c>
      <c r="P16" s="311">
        <f t="shared" si="12"/>
        <v>0</v>
      </c>
      <c r="Q16" s="336">
        <v>0</v>
      </c>
      <c r="R16" s="336">
        <v>0</v>
      </c>
      <c r="S16" s="349">
        <f t="shared" si="2"/>
        <v>20</v>
      </c>
      <c r="U16" s="152" t="s">
        <v>24</v>
      </c>
      <c r="V16" s="147">
        <v>116</v>
      </c>
      <c r="W16" s="147">
        <v>97</v>
      </c>
      <c r="X16" s="147">
        <v>144</v>
      </c>
      <c r="Y16" s="316">
        <f t="shared" si="3"/>
        <v>-19</v>
      </c>
      <c r="Z16" s="316">
        <f t="shared" si="4"/>
        <v>47</v>
      </c>
      <c r="AA16" s="336">
        <f t="shared" si="5"/>
        <v>-0.16379310344827586</v>
      </c>
      <c r="AB16" s="336">
        <f t="shared" si="6"/>
        <v>0.4845360824742268</v>
      </c>
      <c r="AC16" s="349">
        <f t="shared" si="0"/>
        <v>14</v>
      </c>
      <c r="AE16" s="174" t="s">
        <v>72</v>
      </c>
      <c r="AF16" s="365">
        <v>3951.16</v>
      </c>
      <c r="AG16" s="365">
        <v>4835.7199999999993</v>
      </c>
      <c r="AH16" s="244">
        <v>8011.1671428571435</v>
      </c>
      <c r="AI16" s="332">
        <f t="shared" si="16"/>
        <v>884.55999999999949</v>
      </c>
      <c r="AJ16" s="333">
        <f t="shared" si="17"/>
        <v>3175.4471428571442</v>
      </c>
      <c r="AK16" s="336">
        <f t="shared" si="18"/>
        <v>0.22387349537857223</v>
      </c>
      <c r="AL16" s="336">
        <f t="shared" si="19"/>
        <v>0.65666480748619538</v>
      </c>
      <c r="AM16" s="349">
        <f t="shared" si="15"/>
        <v>15</v>
      </c>
    </row>
    <row r="17" spans="1:39" x14ac:dyDescent="0.25">
      <c r="A17" s="108" t="s">
        <v>24</v>
      </c>
      <c r="B17" s="368">
        <v>256516.48585365849</v>
      </c>
      <c r="C17" s="380">
        <v>221430.25401858299</v>
      </c>
      <c r="D17" s="368">
        <v>323204.34619047621</v>
      </c>
      <c r="E17" s="308">
        <f t="shared" si="7"/>
        <v>-35086.231835075509</v>
      </c>
      <c r="F17" s="308">
        <f t="shared" si="8"/>
        <v>101774.09217189322</v>
      </c>
      <c r="G17" s="336">
        <f t="shared" si="9"/>
        <v>-0.13677963706041119</v>
      </c>
      <c r="H17" s="336">
        <f t="shared" si="10"/>
        <v>0.45962143982073961</v>
      </c>
      <c r="I17" s="349">
        <f t="shared" si="1"/>
        <v>12</v>
      </c>
      <c r="K17" s="372" t="s">
        <v>24</v>
      </c>
      <c r="L17" s="244">
        <v>185860.66658536583</v>
      </c>
      <c r="M17" s="244">
        <v>131446.44436701509</v>
      </c>
      <c r="N17" s="244">
        <v>162518.70428571431</v>
      </c>
      <c r="O17" s="308">
        <f t="shared" si="11"/>
        <v>-54414.22221835074</v>
      </c>
      <c r="P17" s="311">
        <f t="shared" si="12"/>
        <v>31072.259918699216</v>
      </c>
      <c r="Q17" s="336">
        <f t="shared" si="13"/>
        <v>-0.29276889628155012</v>
      </c>
      <c r="R17" s="336">
        <f t="shared" si="14"/>
        <v>0.23638722270753507</v>
      </c>
      <c r="S17" s="349">
        <f t="shared" si="2"/>
        <v>3</v>
      </c>
      <c r="U17" s="371" t="s">
        <v>25</v>
      </c>
      <c r="V17" s="147">
        <v>1561</v>
      </c>
      <c r="W17" s="147">
        <v>1673</v>
      </c>
      <c r="X17" s="147">
        <v>1651</v>
      </c>
      <c r="Y17" s="316">
        <f t="shared" si="3"/>
        <v>112</v>
      </c>
      <c r="Z17" s="316">
        <f t="shared" si="4"/>
        <v>-22</v>
      </c>
      <c r="AA17" s="336">
        <f t="shared" si="5"/>
        <v>7.1748878923766815E-2</v>
      </c>
      <c r="AB17" s="336">
        <f t="shared" si="6"/>
        <v>-1.3150029886431561E-2</v>
      </c>
      <c r="AC17" s="349">
        <f t="shared" si="0"/>
        <v>4</v>
      </c>
      <c r="AE17" s="174" t="s">
        <v>21</v>
      </c>
      <c r="AF17" s="365">
        <v>5807.64</v>
      </c>
      <c r="AG17" s="365">
        <v>11834.137619047619</v>
      </c>
      <c r="AH17" s="244">
        <v>4436.1861904761909</v>
      </c>
      <c r="AI17" s="332">
        <f t="shared" si="16"/>
        <v>6026.4976190476182</v>
      </c>
      <c r="AJ17" s="333">
        <f t="shared" si="17"/>
        <v>-7397.9514285714276</v>
      </c>
      <c r="AK17" s="336">
        <f t="shared" si="18"/>
        <v>1.037684432755408</v>
      </c>
      <c r="AL17" s="336">
        <f t="shared" si="19"/>
        <v>-0.62513650480657468</v>
      </c>
      <c r="AM17" s="349">
        <f t="shared" si="15"/>
        <v>10</v>
      </c>
    </row>
    <row r="18" spans="1:39" x14ac:dyDescent="0.25">
      <c r="A18" s="371" t="s">
        <v>25</v>
      </c>
      <c r="B18" s="368">
        <v>3413012.6109756101</v>
      </c>
      <c r="C18" s="380">
        <v>3492867.0046341461</v>
      </c>
      <c r="D18" s="368">
        <v>3334653.81</v>
      </c>
      <c r="E18" s="308">
        <f t="shared" si="7"/>
        <v>79854.393658536021</v>
      </c>
      <c r="F18" s="308">
        <f t="shared" si="8"/>
        <v>-158213.19463414606</v>
      </c>
      <c r="G18" s="336">
        <f t="shared" si="9"/>
        <v>2.3397040316153309E-2</v>
      </c>
      <c r="H18" s="336">
        <f t="shared" si="10"/>
        <v>-4.529608325316635E-2</v>
      </c>
      <c r="I18" s="349">
        <f t="shared" si="1"/>
        <v>4</v>
      </c>
      <c r="K18" s="373" t="s">
        <v>25</v>
      </c>
      <c r="L18" s="244">
        <v>1430796.5234146346</v>
      </c>
      <c r="M18" s="244">
        <v>1357235.9887688735</v>
      </c>
      <c r="N18" s="244">
        <v>1267764.9323809524</v>
      </c>
      <c r="O18" s="308">
        <f t="shared" si="11"/>
        <v>-73560.53464576113</v>
      </c>
      <c r="P18" s="311">
        <f t="shared" si="12"/>
        <v>-89471.056387921097</v>
      </c>
      <c r="Q18" s="336">
        <f t="shared" si="13"/>
        <v>-5.1412296187445944E-2</v>
      </c>
      <c r="R18" s="336">
        <f t="shared" si="14"/>
        <v>-6.592151779667943E-2</v>
      </c>
      <c r="S18" s="349">
        <f t="shared" si="2"/>
        <v>1</v>
      </c>
      <c r="U18" s="152" t="s">
        <v>26</v>
      </c>
      <c r="V18" s="147">
        <v>213</v>
      </c>
      <c r="W18" s="147">
        <v>258</v>
      </c>
      <c r="X18" s="147">
        <v>237</v>
      </c>
      <c r="Y18" s="316">
        <f t="shared" si="3"/>
        <v>45</v>
      </c>
      <c r="Z18" s="316">
        <f t="shared" si="4"/>
        <v>-21</v>
      </c>
      <c r="AA18" s="336">
        <f t="shared" si="5"/>
        <v>0.21126760563380281</v>
      </c>
      <c r="AB18" s="336">
        <f t="shared" si="6"/>
        <v>-8.1395348837209308E-2</v>
      </c>
      <c r="AC18" s="349">
        <f t="shared" si="0"/>
        <v>8</v>
      </c>
      <c r="AE18" s="174" t="s">
        <v>22</v>
      </c>
      <c r="AF18" s="365">
        <v>10329.27</v>
      </c>
      <c r="AG18" s="365">
        <v>12644.181428571428</v>
      </c>
      <c r="AH18" s="244">
        <v>11416.153333333334</v>
      </c>
      <c r="AI18" s="332">
        <f t="shared" si="16"/>
        <v>2314.9114285714277</v>
      </c>
      <c r="AJ18" s="333">
        <f t="shared" si="17"/>
        <v>-1228.0280952380945</v>
      </c>
      <c r="AK18" s="336">
        <f t="shared" si="18"/>
        <v>0.22411181318441939</v>
      </c>
      <c r="AL18" s="336">
        <f t="shared" si="19"/>
        <v>-9.7121992607855215E-2</v>
      </c>
      <c r="AM18" s="349">
        <f t="shared" si="15"/>
        <v>8</v>
      </c>
    </row>
    <row r="19" spans="1:39" x14ac:dyDescent="0.25">
      <c r="A19" s="108" t="s">
        <v>26</v>
      </c>
      <c r="B19" s="368">
        <v>438785.89536585362</v>
      </c>
      <c r="C19" s="380">
        <v>530307.41947735194</v>
      </c>
      <c r="D19" s="368">
        <v>492109.25095238094</v>
      </c>
      <c r="E19" s="308">
        <f t="shared" si="7"/>
        <v>91521.524111498322</v>
      </c>
      <c r="F19" s="308">
        <f t="shared" si="8"/>
        <v>-38198.168524970999</v>
      </c>
      <c r="G19" s="336">
        <f t="shared" si="9"/>
        <v>0.20857900191889472</v>
      </c>
      <c r="H19" s="336">
        <f t="shared" si="10"/>
        <v>-7.2030235900937351E-2</v>
      </c>
      <c r="I19" s="349">
        <f t="shared" si="1"/>
        <v>9</v>
      </c>
      <c r="K19" s="371" t="s">
        <v>26</v>
      </c>
      <c r="L19" s="244">
        <v>160396.64609756097</v>
      </c>
      <c r="M19" s="244">
        <v>164160.35929152148</v>
      </c>
      <c r="N19" s="244">
        <v>121688.42571428571</v>
      </c>
      <c r="O19" s="308">
        <f t="shared" si="11"/>
        <v>3763.7131939605169</v>
      </c>
      <c r="P19" s="311">
        <f t="shared" si="12"/>
        <v>-42471.933577235774</v>
      </c>
      <c r="Q19" s="336">
        <f t="shared" si="13"/>
        <v>2.3465036741923177E-2</v>
      </c>
      <c r="R19" s="336">
        <f t="shared" si="14"/>
        <v>-0.25872222600227551</v>
      </c>
      <c r="S19" s="349">
        <f t="shared" si="2"/>
        <v>4</v>
      </c>
      <c r="U19" s="152" t="s">
        <v>28</v>
      </c>
      <c r="V19" s="147">
        <v>121</v>
      </c>
      <c r="W19" s="147">
        <v>131</v>
      </c>
      <c r="X19" s="147">
        <v>114</v>
      </c>
      <c r="Y19" s="316">
        <f t="shared" si="3"/>
        <v>10</v>
      </c>
      <c r="Z19" s="316">
        <f t="shared" si="4"/>
        <v>-17</v>
      </c>
      <c r="AA19" s="336">
        <f t="shared" si="5"/>
        <v>8.2644628099173556E-2</v>
      </c>
      <c r="AB19" s="336">
        <f t="shared" si="6"/>
        <v>-0.12977099236641221</v>
      </c>
      <c r="AC19" s="349">
        <f t="shared" si="0"/>
        <v>13</v>
      </c>
      <c r="AE19" s="174" t="s">
        <v>23</v>
      </c>
      <c r="AF19" s="365">
        <v>0</v>
      </c>
      <c r="AG19" s="365">
        <v>0</v>
      </c>
      <c r="AH19" s="244">
        <v>0</v>
      </c>
      <c r="AI19" s="332">
        <f t="shared" si="16"/>
        <v>0</v>
      </c>
      <c r="AJ19" s="333">
        <f t="shared" si="17"/>
        <v>0</v>
      </c>
      <c r="AK19" s="336">
        <v>0</v>
      </c>
      <c r="AL19" s="336">
        <v>0</v>
      </c>
      <c r="AM19" s="349">
        <f t="shared" si="15"/>
        <v>20</v>
      </c>
    </row>
    <row r="20" spans="1:39" x14ac:dyDescent="0.25">
      <c r="A20" s="108" t="s">
        <v>28</v>
      </c>
      <c r="B20" s="368">
        <v>255798.31341463412</v>
      </c>
      <c r="C20" s="380">
        <v>264348.15560975601</v>
      </c>
      <c r="D20" s="368">
        <v>232124.44</v>
      </c>
      <c r="E20" s="308">
        <f t="shared" si="7"/>
        <v>8549.8421951218916</v>
      </c>
      <c r="F20" s="308">
        <f t="shared" si="8"/>
        <v>-32223.715609756007</v>
      </c>
      <c r="G20" s="336">
        <f t="shared" si="9"/>
        <v>3.3424153900745615E-2</v>
      </c>
      <c r="H20" s="336">
        <f t="shared" si="10"/>
        <v>-0.12189877222872049</v>
      </c>
      <c r="I20" s="349">
        <f t="shared" si="1"/>
        <v>13</v>
      </c>
      <c r="K20" s="108" t="s">
        <v>28</v>
      </c>
      <c r="L20" s="244">
        <v>4367.8500000000004</v>
      </c>
      <c r="M20" s="244">
        <v>128.69999999999999</v>
      </c>
      <c r="N20" s="244">
        <v>3097.58</v>
      </c>
      <c r="O20" s="308">
        <f t="shared" si="11"/>
        <v>-4239.1500000000005</v>
      </c>
      <c r="P20" s="311">
        <f t="shared" si="12"/>
        <v>2968.88</v>
      </c>
      <c r="Q20" s="336">
        <f t="shared" si="13"/>
        <v>-0.97053470242796802</v>
      </c>
      <c r="R20" s="336">
        <f t="shared" si="14"/>
        <v>23.068220668220672</v>
      </c>
      <c r="S20" s="349">
        <f t="shared" si="2"/>
        <v>14</v>
      </c>
      <c r="U20" s="152" t="s">
        <v>29</v>
      </c>
      <c r="V20" s="147">
        <v>32</v>
      </c>
      <c r="W20" s="147">
        <v>40</v>
      </c>
      <c r="X20" s="147">
        <v>42</v>
      </c>
      <c r="Y20" s="316">
        <f t="shared" si="3"/>
        <v>8</v>
      </c>
      <c r="Z20" s="316">
        <f t="shared" si="4"/>
        <v>2</v>
      </c>
      <c r="AA20" s="336">
        <f t="shared" si="5"/>
        <v>0.25</v>
      </c>
      <c r="AB20" s="336">
        <f t="shared" si="6"/>
        <v>0.05</v>
      </c>
      <c r="AC20" s="349">
        <f t="shared" si="0"/>
        <v>18</v>
      </c>
      <c r="AE20" s="372" t="s">
        <v>24</v>
      </c>
      <c r="AF20" s="365">
        <v>185860.66658536583</v>
      </c>
      <c r="AG20" s="365">
        <v>131446.44436701509</v>
      </c>
      <c r="AH20" s="244">
        <v>162518.70428571431</v>
      </c>
      <c r="AI20" s="332">
        <f t="shared" si="16"/>
        <v>-54414.22221835074</v>
      </c>
      <c r="AJ20" s="333">
        <f t="shared" si="17"/>
        <v>31072.259918699216</v>
      </c>
      <c r="AK20" s="336">
        <f t="shared" si="18"/>
        <v>-0.29276889628155012</v>
      </c>
      <c r="AL20" s="336">
        <f t="shared" si="19"/>
        <v>0.23638722270753507</v>
      </c>
      <c r="AM20" s="349">
        <f t="shared" si="15"/>
        <v>3</v>
      </c>
    </row>
    <row r="21" spans="1:39" x14ac:dyDescent="0.25">
      <c r="A21" s="108" t="s">
        <v>29</v>
      </c>
      <c r="B21" s="368">
        <v>71758.814390243904</v>
      </c>
      <c r="C21" s="380">
        <v>80524.81146341459</v>
      </c>
      <c r="D21" s="368">
        <v>75630.25</v>
      </c>
      <c r="E21" s="308">
        <f t="shared" si="7"/>
        <v>8765.9970731706853</v>
      </c>
      <c r="F21" s="308">
        <f t="shared" si="8"/>
        <v>-4894.5614634145895</v>
      </c>
      <c r="G21" s="336">
        <f t="shared" si="9"/>
        <v>0.12215916814760644</v>
      </c>
      <c r="H21" s="336">
        <f t="shared" si="10"/>
        <v>-6.0783271323005462E-2</v>
      </c>
      <c r="I21" s="349">
        <f t="shared" si="1"/>
        <v>20</v>
      </c>
      <c r="K21" s="108" t="s">
        <v>29</v>
      </c>
      <c r="L21" s="244">
        <v>10026.780000000001</v>
      </c>
      <c r="M21" s="244">
        <v>4943.0499999999993</v>
      </c>
      <c r="N21" s="244">
        <v>11365.848571428571</v>
      </c>
      <c r="O21" s="308">
        <f t="shared" si="11"/>
        <v>-5083.7300000000014</v>
      </c>
      <c r="P21" s="311">
        <f t="shared" si="12"/>
        <v>6422.7985714285714</v>
      </c>
      <c r="Q21" s="336">
        <f t="shared" si="13"/>
        <v>-0.50701521325889276</v>
      </c>
      <c r="R21" s="336">
        <f t="shared" si="14"/>
        <v>1.2993594180573882</v>
      </c>
      <c r="S21" s="349">
        <f t="shared" si="2"/>
        <v>9</v>
      </c>
      <c r="U21" s="151" t="s">
        <v>30</v>
      </c>
      <c r="V21" s="147">
        <v>22</v>
      </c>
      <c r="W21" s="147">
        <v>24</v>
      </c>
      <c r="X21" s="147">
        <v>55</v>
      </c>
      <c r="Y21" s="316">
        <f t="shared" si="3"/>
        <v>2</v>
      </c>
      <c r="Z21" s="316">
        <f t="shared" si="4"/>
        <v>31</v>
      </c>
      <c r="AA21" s="336">
        <f t="shared" si="5"/>
        <v>9.0909090909090912E-2</v>
      </c>
      <c r="AB21" s="336">
        <f t="shared" si="6"/>
        <v>1.2916666666666667</v>
      </c>
      <c r="AC21" s="349">
        <f t="shared" si="0"/>
        <v>22</v>
      </c>
      <c r="AE21" s="373" t="s">
        <v>25</v>
      </c>
      <c r="AF21" s="365">
        <v>1430796.5234146346</v>
      </c>
      <c r="AG21" s="365">
        <v>1357235.9887688735</v>
      </c>
      <c r="AH21" s="244">
        <v>1267764.9323809524</v>
      </c>
      <c r="AI21" s="332">
        <f t="shared" si="16"/>
        <v>-73560.53464576113</v>
      </c>
      <c r="AJ21" s="333">
        <f t="shared" si="17"/>
        <v>-89471.056387921097</v>
      </c>
      <c r="AK21" s="336">
        <f t="shared" si="18"/>
        <v>-5.1412296187445944E-2</v>
      </c>
      <c r="AL21" s="336">
        <f t="shared" si="19"/>
        <v>-6.592151779667943E-2</v>
      </c>
      <c r="AM21" s="349">
        <f t="shared" si="15"/>
        <v>1</v>
      </c>
    </row>
    <row r="22" spans="1:39" x14ac:dyDescent="0.25">
      <c r="A22" s="108" t="s">
        <v>30</v>
      </c>
      <c r="B22" s="368">
        <v>66869.898292682919</v>
      </c>
      <c r="C22" s="380">
        <v>86766.549999999988</v>
      </c>
      <c r="D22" s="368">
        <v>143912.76999999999</v>
      </c>
      <c r="E22" s="308">
        <f t="shared" si="7"/>
        <v>19896.651707317069</v>
      </c>
      <c r="F22" s="308">
        <f t="shared" si="8"/>
        <v>57146.22</v>
      </c>
      <c r="G22" s="336">
        <f t="shared" si="9"/>
        <v>0.29754272423492251</v>
      </c>
      <c r="H22" s="336">
        <f t="shared" si="10"/>
        <v>0.65862040152570323</v>
      </c>
      <c r="I22" s="349">
        <f t="shared" si="1"/>
        <v>21</v>
      </c>
      <c r="K22" s="108" t="s">
        <v>30</v>
      </c>
      <c r="L22" s="244">
        <v>4738</v>
      </c>
      <c r="M22" s="244">
        <v>252.2</v>
      </c>
      <c r="N22" s="244">
        <v>5695.3600000000006</v>
      </c>
      <c r="O22" s="308">
        <f t="shared" si="11"/>
        <v>-4485.8</v>
      </c>
      <c r="P22" s="311">
        <f t="shared" si="12"/>
        <v>5443.1600000000008</v>
      </c>
      <c r="Q22" s="336">
        <f t="shared" si="13"/>
        <v>-0.94677078936260028</v>
      </c>
      <c r="R22" s="336">
        <f t="shared" si="14"/>
        <v>21.582712133227602</v>
      </c>
      <c r="S22" s="349">
        <f t="shared" si="2"/>
        <v>12</v>
      </c>
      <c r="U22" s="152" t="s">
        <v>31</v>
      </c>
      <c r="V22" s="147">
        <v>41</v>
      </c>
      <c r="W22" s="147">
        <v>57</v>
      </c>
      <c r="X22" s="147">
        <v>35</v>
      </c>
      <c r="Y22" s="316">
        <f t="shared" si="3"/>
        <v>16</v>
      </c>
      <c r="Z22" s="316">
        <f t="shared" si="4"/>
        <v>-22</v>
      </c>
      <c r="AA22" s="336">
        <f t="shared" si="5"/>
        <v>0.3902439024390244</v>
      </c>
      <c r="AB22" s="336">
        <f t="shared" si="6"/>
        <v>-0.38596491228070173</v>
      </c>
      <c r="AC22" s="349">
        <f t="shared" si="0"/>
        <v>17</v>
      </c>
      <c r="AE22" s="371" t="s">
        <v>26</v>
      </c>
      <c r="AF22" s="365">
        <v>160396.64609756097</v>
      </c>
      <c r="AG22" s="365">
        <v>164160.35929152148</v>
      </c>
      <c r="AH22" s="244">
        <v>121688.42571428571</v>
      </c>
      <c r="AI22" s="332">
        <f t="shared" si="16"/>
        <v>3763.7131939605169</v>
      </c>
      <c r="AJ22" s="333">
        <f t="shared" si="17"/>
        <v>-42471.933577235774</v>
      </c>
      <c r="AK22" s="336">
        <f t="shared" si="18"/>
        <v>2.3465036741923177E-2</v>
      </c>
      <c r="AL22" s="336">
        <f t="shared" si="19"/>
        <v>-0.25872222600227551</v>
      </c>
      <c r="AM22" s="349">
        <f t="shared" si="15"/>
        <v>4</v>
      </c>
    </row>
    <row r="23" spans="1:39" x14ac:dyDescent="0.25">
      <c r="A23" s="108" t="s">
        <v>31</v>
      </c>
      <c r="B23" s="368">
        <v>140269.50414634144</v>
      </c>
      <c r="C23" s="380">
        <v>144918.9604878049</v>
      </c>
      <c r="D23" s="368">
        <v>125634.61</v>
      </c>
      <c r="E23" s="308">
        <f t="shared" si="7"/>
        <v>4649.4563414634613</v>
      </c>
      <c r="F23" s="308">
        <f t="shared" si="8"/>
        <v>-19284.350487804899</v>
      </c>
      <c r="G23" s="336">
        <f t="shared" si="9"/>
        <v>3.3146594263374178E-2</v>
      </c>
      <c r="H23" s="336">
        <f t="shared" si="10"/>
        <v>-0.13306989246191633</v>
      </c>
      <c r="I23" s="349">
        <f t="shared" si="1"/>
        <v>15</v>
      </c>
      <c r="K23" s="108" t="s">
        <v>31</v>
      </c>
      <c r="L23" s="244">
        <v>1538.08</v>
      </c>
      <c r="M23" s="244">
        <v>1628.65</v>
      </c>
      <c r="N23" s="244">
        <v>2485.69</v>
      </c>
      <c r="O23" s="308">
        <f t="shared" si="11"/>
        <v>90.570000000000164</v>
      </c>
      <c r="P23" s="311">
        <f t="shared" si="12"/>
        <v>857.04</v>
      </c>
      <c r="Q23" s="336">
        <f t="shared" si="13"/>
        <v>5.8885103505669514E-2</v>
      </c>
      <c r="R23" s="336">
        <f t="shared" si="14"/>
        <v>0.52622724342246641</v>
      </c>
      <c r="S23" s="349">
        <f t="shared" si="2"/>
        <v>16</v>
      </c>
      <c r="U23" s="152" t="s">
        <v>32</v>
      </c>
      <c r="V23" s="147">
        <v>25</v>
      </c>
      <c r="W23" s="147">
        <v>10</v>
      </c>
      <c r="X23" s="147">
        <v>24</v>
      </c>
      <c r="Y23" s="316">
        <f t="shared" si="3"/>
        <v>-15</v>
      </c>
      <c r="Z23" s="316">
        <f t="shared" si="4"/>
        <v>14</v>
      </c>
      <c r="AA23" s="336">
        <f t="shared" si="5"/>
        <v>-0.6</v>
      </c>
      <c r="AB23" s="336">
        <f t="shared" si="6"/>
        <v>1.4</v>
      </c>
      <c r="AC23" s="349">
        <f t="shared" si="0"/>
        <v>21</v>
      </c>
      <c r="AE23" s="174" t="s">
        <v>28</v>
      </c>
      <c r="AF23" s="365">
        <v>4367.8500000000004</v>
      </c>
      <c r="AG23" s="365">
        <v>128.69999999999999</v>
      </c>
      <c r="AH23" s="244">
        <v>3097.58</v>
      </c>
      <c r="AI23" s="332">
        <f t="shared" si="16"/>
        <v>-4239.1500000000005</v>
      </c>
      <c r="AJ23" s="333">
        <f t="shared" si="17"/>
        <v>2968.88</v>
      </c>
      <c r="AK23" s="336">
        <f t="shared" si="18"/>
        <v>-0.97053470242796802</v>
      </c>
      <c r="AL23" s="336">
        <f t="shared" si="19"/>
        <v>23.068220668220672</v>
      </c>
      <c r="AM23" s="349">
        <f t="shared" si="15"/>
        <v>14</v>
      </c>
    </row>
    <row r="24" spans="1:39" x14ac:dyDescent="0.25">
      <c r="A24" s="108" t="s">
        <v>32</v>
      </c>
      <c r="B24" s="368">
        <v>44636.61</v>
      </c>
      <c r="C24" s="380">
        <v>23153.61</v>
      </c>
      <c r="D24" s="368">
        <v>48382.61</v>
      </c>
      <c r="E24" s="308">
        <f t="shared" si="7"/>
        <v>-21483</v>
      </c>
      <c r="F24" s="308">
        <f t="shared" si="8"/>
        <v>25229</v>
      </c>
      <c r="G24" s="336">
        <f t="shared" si="9"/>
        <v>-0.48128654931456488</v>
      </c>
      <c r="H24" s="336">
        <f t="shared" si="10"/>
        <v>1.08963569827772</v>
      </c>
      <c r="I24" s="349">
        <f t="shared" si="1"/>
        <v>22</v>
      </c>
      <c r="K24" s="108" t="s">
        <v>32</v>
      </c>
      <c r="L24" s="244">
        <v>0</v>
      </c>
      <c r="M24" s="244">
        <v>0</v>
      </c>
      <c r="N24" s="244">
        <v>0</v>
      </c>
      <c r="O24" s="308">
        <f t="shared" si="11"/>
        <v>0</v>
      </c>
      <c r="P24" s="311">
        <f t="shared" si="12"/>
        <v>0</v>
      </c>
      <c r="Q24" s="336" t="e">
        <f t="shared" si="13"/>
        <v>#DIV/0!</v>
      </c>
      <c r="R24" s="336" t="e">
        <f t="shared" si="14"/>
        <v>#DIV/0!</v>
      </c>
      <c r="S24" s="349">
        <f t="shared" si="2"/>
        <v>20</v>
      </c>
      <c r="U24" s="152" t="s">
        <v>33</v>
      </c>
      <c r="V24" s="147">
        <v>0</v>
      </c>
      <c r="W24" s="361">
        <v>0</v>
      </c>
      <c r="X24" s="147">
        <v>0</v>
      </c>
      <c r="Y24" s="316">
        <f t="shared" si="3"/>
        <v>0</v>
      </c>
      <c r="Z24" s="316">
        <f t="shared" si="4"/>
        <v>0</v>
      </c>
      <c r="AA24" s="336" t="e">
        <f t="shared" si="5"/>
        <v>#DIV/0!</v>
      </c>
      <c r="AB24" s="336" t="e">
        <f t="shared" si="6"/>
        <v>#DIV/0!</v>
      </c>
      <c r="AC24" s="349">
        <f t="shared" si="0"/>
        <v>23</v>
      </c>
      <c r="AE24" s="173" t="s">
        <v>29</v>
      </c>
      <c r="AF24" s="365">
        <v>10026.780000000001</v>
      </c>
      <c r="AG24" s="365">
        <v>4943.0499999999993</v>
      </c>
      <c r="AH24" s="244">
        <v>11365.848571428571</v>
      </c>
      <c r="AI24" s="332">
        <f t="shared" si="16"/>
        <v>-5083.7300000000014</v>
      </c>
      <c r="AJ24" s="333">
        <f t="shared" si="17"/>
        <v>6422.7985714285714</v>
      </c>
      <c r="AK24" s="336">
        <f t="shared" si="18"/>
        <v>-0.50701521325889276</v>
      </c>
      <c r="AL24" s="336">
        <f t="shared" si="19"/>
        <v>1.2993594180573882</v>
      </c>
      <c r="AM24" s="349">
        <f t="shared" si="15"/>
        <v>9</v>
      </c>
    </row>
    <row r="25" spans="1:39" x14ac:dyDescent="0.25">
      <c r="A25" s="108" t="s">
        <v>33</v>
      </c>
      <c r="B25" s="369">
        <v>0</v>
      </c>
      <c r="C25" s="381">
        <v>0</v>
      </c>
      <c r="D25" s="369">
        <v>0</v>
      </c>
      <c r="E25" s="308">
        <f t="shared" si="7"/>
        <v>0</v>
      </c>
      <c r="F25" s="308">
        <f t="shared" si="8"/>
        <v>0</v>
      </c>
      <c r="G25" s="336" t="e">
        <f t="shared" si="9"/>
        <v>#DIV/0!</v>
      </c>
      <c r="H25" s="336" t="e">
        <f t="shared" si="10"/>
        <v>#DIV/0!</v>
      </c>
      <c r="I25" s="349">
        <f t="shared" si="1"/>
        <v>23</v>
      </c>
      <c r="K25" s="108" t="s">
        <v>33</v>
      </c>
      <c r="L25" s="244">
        <v>0</v>
      </c>
      <c r="M25" s="244">
        <v>0</v>
      </c>
      <c r="N25" s="244">
        <v>0</v>
      </c>
      <c r="O25" s="308">
        <f t="shared" si="11"/>
        <v>0</v>
      </c>
      <c r="P25" s="311">
        <f t="shared" si="12"/>
        <v>0</v>
      </c>
      <c r="Q25" s="336">
        <v>0</v>
      </c>
      <c r="R25" s="336">
        <v>0</v>
      </c>
      <c r="S25" s="349">
        <f t="shared" si="2"/>
        <v>20</v>
      </c>
      <c r="U25" s="152" t="s">
        <v>34</v>
      </c>
      <c r="V25" s="147">
        <v>29</v>
      </c>
      <c r="W25" s="147">
        <v>9</v>
      </c>
      <c r="X25" s="147">
        <v>33</v>
      </c>
      <c r="Y25" s="316">
        <f t="shared" si="3"/>
        <v>-20</v>
      </c>
      <c r="Z25" s="316">
        <f t="shared" si="4"/>
        <v>24</v>
      </c>
      <c r="AA25" s="336">
        <f t="shared" si="5"/>
        <v>-0.68965517241379315</v>
      </c>
      <c r="AB25" s="336">
        <f t="shared" si="6"/>
        <v>2.6666666666666665</v>
      </c>
      <c r="AC25" s="349">
        <f t="shared" si="0"/>
        <v>19</v>
      </c>
      <c r="AE25" s="174" t="s">
        <v>30</v>
      </c>
      <c r="AF25" s="365">
        <v>4738</v>
      </c>
      <c r="AG25" s="365">
        <v>252.2</v>
      </c>
      <c r="AH25" s="244">
        <v>5695.3600000000006</v>
      </c>
      <c r="AI25" s="332">
        <f t="shared" si="16"/>
        <v>-4485.8</v>
      </c>
      <c r="AJ25" s="333">
        <f t="shared" si="17"/>
        <v>5443.1600000000008</v>
      </c>
      <c r="AK25" s="336">
        <f t="shared" si="18"/>
        <v>-0.94677078936260028</v>
      </c>
      <c r="AL25" s="336">
        <f t="shared" si="19"/>
        <v>21.582712133227602</v>
      </c>
      <c r="AM25" s="349">
        <f t="shared" si="15"/>
        <v>12</v>
      </c>
    </row>
    <row r="26" spans="1:39" x14ac:dyDescent="0.25">
      <c r="A26" s="108" t="s">
        <v>34</v>
      </c>
      <c r="B26" s="368">
        <v>75420.871951219509</v>
      </c>
      <c r="C26" s="380">
        <v>32186.075470383264</v>
      </c>
      <c r="D26" s="368">
        <v>51224.03952380953</v>
      </c>
      <c r="E26" s="308">
        <f t="shared" si="7"/>
        <v>-43234.796480836245</v>
      </c>
      <c r="F26" s="308">
        <f t="shared" si="8"/>
        <v>19037.964053426265</v>
      </c>
      <c r="G26" s="336">
        <f t="shared" si="9"/>
        <v>-0.57324710471127305</v>
      </c>
      <c r="H26" s="336">
        <f t="shared" si="10"/>
        <v>0.59149690588852544</v>
      </c>
      <c r="I26" s="349">
        <f t="shared" si="1"/>
        <v>19</v>
      </c>
      <c r="K26" s="108" t="s">
        <v>34</v>
      </c>
      <c r="L26" s="244">
        <v>1300.92</v>
      </c>
      <c r="M26" s="244">
        <v>2397.8200000000002</v>
      </c>
      <c r="N26" s="244">
        <v>0</v>
      </c>
      <c r="O26" s="308">
        <f t="shared" si="11"/>
        <v>1096.9000000000001</v>
      </c>
      <c r="P26" s="311">
        <f t="shared" si="12"/>
        <v>-2397.8200000000002</v>
      </c>
      <c r="Q26" s="336">
        <f t="shared" si="13"/>
        <v>0.84317252405989607</v>
      </c>
      <c r="R26" s="336">
        <f t="shared" si="14"/>
        <v>-1</v>
      </c>
      <c r="S26" s="349">
        <f t="shared" si="2"/>
        <v>17</v>
      </c>
      <c r="U26" s="152" t="s">
        <v>35</v>
      </c>
      <c r="V26" s="147">
        <v>158</v>
      </c>
      <c r="W26" s="147">
        <v>110</v>
      </c>
      <c r="X26" s="147">
        <v>83</v>
      </c>
      <c r="Y26" s="316">
        <f t="shared" si="3"/>
        <v>-48</v>
      </c>
      <c r="Z26" s="316">
        <f t="shared" si="4"/>
        <v>-27</v>
      </c>
      <c r="AA26" s="336">
        <f t="shared" si="5"/>
        <v>-0.30379746835443039</v>
      </c>
      <c r="AB26" s="336">
        <f t="shared" si="6"/>
        <v>-0.24545454545454545</v>
      </c>
      <c r="AC26" s="349">
        <f t="shared" si="0"/>
        <v>11</v>
      </c>
      <c r="AE26" s="176" t="s">
        <v>31</v>
      </c>
      <c r="AF26" s="365">
        <v>1538.08</v>
      </c>
      <c r="AG26" s="365">
        <v>1628.65</v>
      </c>
      <c r="AH26" s="244">
        <v>2485.69</v>
      </c>
      <c r="AI26" s="332">
        <f t="shared" si="16"/>
        <v>90.570000000000164</v>
      </c>
      <c r="AJ26" s="333">
        <f t="shared" si="17"/>
        <v>857.04</v>
      </c>
      <c r="AK26" s="336">
        <f t="shared" si="18"/>
        <v>5.8885103505669514E-2</v>
      </c>
      <c r="AL26" s="336">
        <f t="shared" si="19"/>
        <v>0.52622724342246641</v>
      </c>
      <c r="AM26" s="349">
        <f t="shared" si="15"/>
        <v>16</v>
      </c>
    </row>
    <row r="27" spans="1:39" x14ac:dyDescent="0.25">
      <c r="A27" s="108" t="s">
        <v>35</v>
      </c>
      <c r="B27" s="368">
        <v>289321.74829268293</v>
      </c>
      <c r="C27" s="380">
        <v>208105.63783972128</v>
      </c>
      <c r="D27" s="368">
        <v>56366.821428571435</v>
      </c>
      <c r="E27" s="308">
        <f t="shared" si="7"/>
        <v>-81216.110452961642</v>
      </c>
      <c r="F27" s="308">
        <f t="shared" si="8"/>
        <v>-151738.81641114986</v>
      </c>
      <c r="G27" s="336">
        <f t="shared" si="9"/>
        <v>-0.2807120824211321</v>
      </c>
      <c r="H27" s="336">
        <f t="shared" si="10"/>
        <v>-0.72914322738346959</v>
      </c>
      <c r="I27" s="349">
        <f t="shared" si="1"/>
        <v>11</v>
      </c>
      <c r="K27" s="108" t="s">
        <v>35</v>
      </c>
      <c r="L27" s="244">
        <v>416.67</v>
      </c>
      <c r="M27" s="244">
        <v>3146.704285714286</v>
      </c>
      <c r="N27" s="244">
        <v>312.71428571428567</v>
      </c>
      <c r="O27" s="308">
        <f t="shared" si="11"/>
        <v>2730.0342857142859</v>
      </c>
      <c r="P27" s="311">
        <f t="shared" si="12"/>
        <v>-2833.9900000000002</v>
      </c>
      <c r="Q27" s="336">
        <f t="shared" si="13"/>
        <v>6.5520298694753301</v>
      </c>
      <c r="R27" s="336">
        <f t="shared" si="14"/>
        <v>-0.90062164813707579</v>
      </c>
      <c r="S27" s="349">
        <f t="shared" si="2"/>
        <v>19</v>
      </c>
      <c r="U27" s="152" t="s">
        <v>36</v>
      </c>
      <c r="V27" s="147">
        <v>187</v>
      </c>
      <c r="W27" s="147">
        <v>121</v>
      </c>
      <c r="X27" s="147">
        <v>147</v>
      </c>
      <c r="Y27" s="316">
        <f t="shared" si="3"/>
        <v>-66</v>
      </c>
      <c r="Z27" s="316">
        <f t="shared" si="4"/>
        <v>26</v>
      </c>
      <c r="AA27" s="336">
        <f t="shared" si="5"/>
        <v>-0.35294117647058826</v>
      </c>
      <c r="AB27" s="336">
        <f t="shared" si="6"/>
        <v>0.21487603305785125</v>
      </c>
      <c r="AC27" s="349">
        <f t="shared" si="0"/>
        <v>10</v>
      </c>
      <c r="AE27" s="176" t="s">
        <v>32</v>
      </c>
      <c r="AF27" s="365">
        <v>0</v>
      </c>
      <c r="AG27" s="365">
        <v>0</v>
      </c>
      <c r="AH27" s="244">
        <v>0</v>
      </c>
      <c r="AI27" s="332">
        <f t="shared" si="16"/>
        <v>0</v>
      </c>
      <c r="AJ27" s="333">
        <f t="shared" si="17"/>
        <v>0</v>
      </c>
      <c r="AK27" s="336" t="e">
        <f t="shared" si="18"/>
        <v>#DIV/0!</v>
      </c>
      <c r="AL27" s="336" t="e">
        <f t="shared" si="19"/>
        <v>#DIV/0!</v>
      </c>
      <c r="AM27" s="349">
        <f t="shared" si="15"/>
        <v>20</v>
      </c>
    </row>
    <row r="28" spans="1:39" x14ac:dyDescent="0.25">
      <c r="A28" s="108" t="s">
        <v>36</v>
      </c>
      <c r="B28" s="368">
        <v>297620.81926829269</v>
      </c>
      <c r="C28" s="380">
        <v>196604.78645760735</v>
      </c>
      <c r="D28" s="368">
        <v>423301.19904761901</v>
      </c>
      <c r="E28" s="308">
        <f t="shared" si="7"/>
        <v>-101016.03281068534</v>
      </c>
      <c r="F28" s="308">
        <f t="shared" si="8"/>
        <v>226696.41259001166</v>
      </c>
      <c r="G28" s="336">
        <f t="shared" si="9"/>
        <v>-0.33941184981291117</v>
      </c>
      <c r="H28" s="336">
        <f t="shared" si="10"/>
        <v>1.1530564269293249</v>
      </c>
      <c r="I28" s="349">
        <f t="shared" si="1"/>
        <v>10</v>
      </c>
      <c r="K28" s="108" t="s">
        <v>36</v>
      </c>
      <c r="L28" s="244">
        <v>0</v>
      </c>
      <c r="M28" s="244">
        <v>0</v>
      </c>
      <c r="N28" s="244">
        <v>1212.5</v>
      </c>
      <c r="O28" s="308">
        <f t="shared" si="11"/>
        <v>0</v>
      </c>
      <c r="P28" s="311">
        <f t="shared" si="12"/>
        <v>1212.5</v>
      </c>
      <c r="Q28" s="336">
        <v>0</v>
      </c>
      <c r="R28" s="336">
        <v>0</v>
      </c>
      <c r="S28" s="349">
        <f t="shared" si="2"/>
        <v>20</v>
      </c>
      <c r="U28" s="152" t="s">
        <v>37</v>
      </c>
      <c r="V28" s="147">
        <v>69</v>
      </c>
      <c r="W28" s="147">
        <v>102</v>
      </c>
      <c r="X28" s="147">
        <v>105</v>
      </c>
      <c r="Y28" s="316">
        <f t="shared" si="3"/>
        <v>33</v>
      </c>
      <c r="Z28" s="316">
        <f t="shared" si="4"/>
        <v>3</v>
      </c>
      <c r="AA28" s="336">
        <f t="shared" si="5"/>
        <v>0.47826086956521741</v>
      </c>
      <c r="AB28" s="336">
        <f t="shared" si="6"/>
        <v>2.9411764705882353E-2</v>
      </c>
      <c r="AC28" s="349">
        <f t="shared" si="0"/>
        <v>15</v>
      </c>
      <c r="AE28" s="176" t="s">
        <v>33</v>
      </c>
      <c r="AF28" s="365">
        <v>0</v>
      </c>
      <c r="AG28" s="365">
        <v>0</v>
      </c>
      <c r="AH28" s="244">
        <v>0</v>
      </c>
      <c r="AI28" s="332">
        <f t="shared" si="16"/>
        <v>0</v>
      </c>
      <c r="AJ28" s="333">
        <f t="shared" si="17"/>
        <v>0</v>
      </c>
      <c r="AK28" s="336">
        <v>0</v>
      </c>
      <c r="AL28" s="336">
        <v>0</v>
      </c>
      <c r="AM28" s="349">
        <f t="shared" si="15"/>
        <v>20</v>
      </c>
    </row>
    <row r="29" spans="1:39" x14ac:dyDescent="0.25">
      <c r="A29" s="108" t="s">
        <v>37</v>
      </c>
      <c r="B29" s="368">
        <v>125565.23853658537</v>
      </c>
      <c r="C29" s="380">
        <v>162582.82219512196</v>
      </c>
      <c r="D29" s="368">
        <v>12675.03</v>
      </c>
      <c r="E29" s="308">
        <f t="shared" si="7"/>
        <v>37017.583658536591</v>
      </c>
      <c r="F29" s="308">
        <f t="shared" si="8"/>
        <v>-149907.79219512196</v>
      </c>
      <c r="G29" s="336">
        <f t="shared" si="9"/>
        <v>0.29480757644362654</v>
      </c>
      <c r="H29" s="336">
        <f t="shared" si="10"/>
        <v>-0.92203954988068659</v>
      </c>
      <c r="I29" s="349">
        <f t="shared" si="1"/>
        <v>17</v>
      </c>
      <c r="K29" s="108" t="s">
        <v>37</v>
      </c>
      <c r="L29" s="244">
        <v>4413.1099999999997</v>
      </c>
      <c r="M29" s="244">
        <v>2953.44</v>
      </c>
      <c r="N29" s="244">
        <v>97</v>
      </c>
      <c r="O29" s="308">
        <f t="shared" si="11"/>
        <v>-1459.6699999999996</v>
      </c>
      <c r="P29" s="311">
        <f t="shared" si="12"/>
        <v>-2856.44</v>
      </c>
      <c r="Q29" s="336">
        <f t="shared" si="13"/>
        <v>-0.33075767429318548</v>
      </c>
      <c r="R29" s="336">
        <f t="shared" si="14"/>
        <v>-0.96715694241291505</v>
      </c>
      <c r="S29" s="349">
        <f t="shared" si="2"/>
        <v>13</v>
      </c>
      <c r="U29" s="152" t="s">
        <v>101</v>
      </c>
      <c r="V29" s="147">
        <v>59</v>
      </c>
      <c r="W29" s="147">
        <v>75</v>
      </c>
      <c r="X29" s="147">
        <v>150</v>
      </c>
      <c r="Y29" s="316">
        <f t="shared" si="3"/>
        <v>16</v>
      </c>
      <c r="Z29" s="316">
        <f t="shared" si="4"/>
        <v>75</v>
      </c>
      <c r="AA29" s="336">
        <f t="shared" si="5"/>
        <v>0.2711864406779661</v>
      </c>
      <c r="AB29" s="336">
        <f t="shared" si="6"/>
        <v>1</v>
      </c>
      <c r="AC29" s="349">
        <f t="shared" si="0"/>
        <v>16</v>
      </c>
      <c r="AE29" s="176" t="s">
        <v>34</v>
      </c>
      <c r="AF29" s="365">
        <v>1300.92</v>
      </c>
      <c r="AG29" s="365">
        <v>2397.8200000000002</v>
      </c>
      <c r="AH29" s="244">
        <v>0</v>
      </c>
      <c r="AI29" s="332">
        <f t="shared" si="16"/>
        <v>1096.9000000000001</v>
      </c>
      <c r="AJ29" s="333">
        <f t="shared" si="17"/>
        <v>-2397.8200000000002</v>
      </c>
      <c r="AK29" s="336">
        <v>1</v>
      </c>
      <c r="AL29" s="336">
        <f t="shared" si="19"/>
        <v>-1</v>
      </c>
      <c r="AM29" s="349">
        <f t="shared" si="15"/>
        <v>17</v>
      </c>
    </row>
    <row r="30" spans="1:39" ht="15.75" thickBot="1" x14ac:dyDescent="0.3">
      <c r="A30" s="108" t="s">
        <v>101</v>
      </c>
      <c r="B30" s="368">
        <v>138338.24634146332</v>
      </c>
      <c r="C30" s="380">
        <v>169630.28060394892</v>
      </c>
      <c r="D30" s="368">
        <v>388655.74</v>
      </c>
      <c r="E30" s="308">
        <f t="shared" si="7"/>
        <v>31292.034262485598</v>
      </c>
      <c r="F30" s="308">
        <f t="shared" si="8"/>
        <v>219025.45939605107</v>
      </c>
      <c r="G30" s="336">
        <f t="shared" si="9"/>
        <v>0.22619944295987954</v>
      </c>
      <c r="H30" s="336">
        <f t="shared" si="10"/>
        <v>1.2911931679664523</v>
      </c>
      <c r="I30" s="349">
        <f t="shared" si="1"/>
        <v>16</v>
      </c>
      <c r="K30" s="108" t="s">
        <v>101</v>
      </c>
      <c r="L30" s="244">
        <v>929.25</v>
      </c>
      <c r="M30" s="244">
        <v>0</v>
      </c>
      <c r="N30" s="244">
        <v>420</v>
      </c>
      <c r="O30" s="308">
        <f t="shared" si="11"/>
        <v>-929.25</v>
      </c>
      <c r="P30" s="311">
        <f t="shared" si="12"/>
        <v>420</v>
      </c>
      <c r="Q30" s="336">
        <f t="shared" si="13"/>
        <v>-1</v>
      </c>
      <c r="R30" s="336">
        <v>1</v>
      </c>
      <c r="S30" s="349">
        <f t="shared" si="2"/>
        <v>18</v>
      </c>
      <c r="U30" s="153" t="s">
        <v>38</v>
      </c>
      <c r="V30" s="147">
        <v>638</v>
      </c>
      <c r="W30" s="147">
        <v>667</v>
      </c>
      <c r="X30" s="147">
        <v>714</v>
      </c>
      <c r="Y30" s="317">
        <f t="shared" si="3"/>
        <v>29</v>
      </c>
      <c r="Z30" s="317">
        <f t="shared" si="4"/>
        <v>47</v>
      </c>
      <c r="AA30" s="336">
        <f t="shared" si="5"/>
        <v>4.5454545454545456E-2</v>
      </c>
      <c r="AB30" s="336">
        <f t="shared" si="6"/>
        <v>7.0464767616191901E-2</v>
      </c>
      <c r="AC30" s="349"/>
      <c r="AE30" s="176" t="s">
        <v>35</v>
      </c>
      <c r="AF30" s="365">
        <v>416.67</v>
      </c>
      <c r="AG30" s="365">
        <v>3146.704285714286</v>
      </c>
      <c r="AH30" s="244">
        <v>312.71428571428567</v>
      </c>
      <c r="AI30" s="332">
        <f t="shared" si="16"/>
        <v>2730.0342857142859</v>
      </c>
      <c r="AJ30" s="333">
        <f t="shared" si="17"/>
        <v>-2833.9900000000002</v>
      </c>
      <c r="AK30" s="336">
        <f t="shared" si="18"/>
        <v>6.5520298694753301</v>
      </c>
      <c r="AL30" s="336">
        <f t="shared" si="19"/>
        <v>-0.90062164813707579</v>
      </c>
      <c r="AM30" s="349">
        <f t="shared" si="15"/>
        <v>19</v>
      </c>
    </row>
    <row r="31" spans="1:39" ht="15.75" thickBot="1" x14ac:dyDescent="0.3">
      <c r="A31" s="108" t="s">
        <v>38</v>
      </c>
      <c r="B31" s="368">
        <v>1375521.4173170733</v>
      </c>
      <c r="C31" s="380">
        <v>1595977.4225572553</v>
      </c>
      <c r="D31" s="368">
        <v>1563771.2542857158</v>
      </c>
      <c r="E31" s="308">
        <f t="shared" si="7"/>
        <v>220456.00524018193</v>
      </c>
      <c r="F31" s="308">
        <f t="shared" si="8"/>
        <v>-32206.1682715395</v>
      </c>
      <c r="G31" s="336">
        <f t="shared" si="9"/>
        <v>0.16027086344477057</v>
      </c>
      <c r="H31" s="336">
        <f t="shared" si="10"/>
        <v>-2.0179588894143088E-2</v>
      </c>
      <c r="I31" s="263"/>
      <c r="K31" s="108" t="s">
        <v>38</v>
      </c>
      <c r="L31" s="244">
        <v>326198.71999999962</v>
      </c>
      <c r="M31" s="244">
        <v>329108.34382619045</v>
      </c>
      <c r="N31" s="244">
        <v>348200.34190476179</v>
      </c>
      <c r="O31" s="312">
        <f t="shared" si="11"/>
        <v>2909.6238261908293</v>
      </c>
      <c r="P31" s="313">
        <f t="shared" si="12"/>
        <v>19091.998078571341</v>
      </c>
      <c r="Q31" s="336">
        <f t="shared" si="13"/>
        <v>8.9197892198682842E-3</v>
      </c>
      <c r="R31" s="336">
        <f t="shared" si="14"/>
        <v>5.8011285452714799E-2</v>
      </c>
      <c r="S31" s="263"/>
      <c r="U31" s="156" t="s">
        <v>73</v>
      </c>
      <c r="V31" s="289">
        <f t="shared" ref="V31:X31" si="20">SUM(V7:V30)</f>
        <v>33271</v>
      </c>
      <c r="W31" s="289">
        <f t="shared" si="20"/>
        <v>34586</v>
      </c>
      <c r="X31" s="289">
        <f t="shared" si="20"/>
        <v>37866</v>
      </c>
      <c r="Y31" s="208">
        <f t="shared" si="3"/>
        <v>1315</v>
      </c>
      <c r="Z31" s="270">
        <f t="shared" si="4"/>
        <v>3280</v>
      </c>
      <c r="AA31" s="127">
        <f t="shared" si="5"/>
        <v>3.952390971115987E-2</v>
      </c>
      <c r="AB31" s="283">
        <f t="shared" si="6"/>
        <v>9.4836060833863409E-2</v>
      </c>
      <c r="AC31" s="263"/>
      <c r="AE31" s="176" t="s">
        <v>36</v>
      </c>
      <c r="AF31" s="365">
        <v>0</v>
      </c>
      <c r="AG31" s="365">
        <v>0</v>
      </c>
      <c r="AH31" s="244">
        <v>1212.5</v>
      </c>
      <c r="AI31" s="332">
        <f t="shared" si="16"/>
        <v>0</v>
      </c>
      <c r="AJ31" s="333">
        <f t="shared" si="17"/>
        <v>1212.5</v>
      </c>
      <c r="AK31" s="336">
        <v>0</v>
      </c>
      <c r="AL31" s="336">
        <v>0</v>
      </c>
      <c r="AM31" s="349">
        <f t="shared" si="15"/>
        <v>20</v>
      </c>
    </row>
    <row r="32" spans="1:39" ht="15.75" thickBot="1" x14ac:dyDescent="0.3">
      <c r="A32" s="70" t="s">
        <v>39</v>
      </c>
      <c r="B32" s="289">
        <f>SUM(B8:B31)</f>
        <v>75284034.409022838</v>
      </c>
      <c r="C32" s="289">
        <f>SUM(C8:C31)</f>
        <v>76114762.186807513</v>
      </c>
      <c r="D32" s="289">
        <f>SUM(D8:D31)</f>
        <v>79613835.720952407</v>
      </c>
      <c r="E32" s="121">
        <f t="shared" si="7"/>
        <v>830727.77778467536</v>
      </c>
      <c r="F32" s="289">
        <f t="shared" si="8"/>
        <v>3499073.5341448933</v>
      </c>
      <c r="G32" s="127">
        <f t="shared" si="9"/>
        <v>1.1034581027781796E-2</v>
      </c>
      <c r="H32" s="283">
        <f t="shared" si="10"/>
        <v>4.5971023670246261E-2</v>
      </c>
      <c r="I32" s="263"/>
      <c r="K32" s="70" t="s">
        <v>39</v>
      </c>
      <c r="L32" s="289">
        <f>SUM(L8:L31)</f>
        <v>2654797.5402439022</v>
      </c>
      <c r="M32" s="289">
        <f>SUM(M8:M31)</f>
        <v>2494321.058228049</v>
      </c>
      <c r="N32" s="289">
        <f>SUM(N8:N31)</f>
        <v>2385893.4261904764</v>
      </c>
      <c r="O32" s="121">
        <f t="shared" si="11"/>
        <v>-160476.48201585328</v>
      </c>
      <c r="P32" s="289">
        <f t="shared" si="12"/>
        <v>-108427.63203757256</v>
      </c>
      <c r="Q32" s="127">
        <f t="shared" si="13"/>
        <v>-6.0447728907082665E-2</v>
      </c>
      <c r="R32" s="283">
        <f t="shared" si="14"/>
        <v>-4.3469797795236076E-2</v>
      </c>
      <c r="S32" s="263"/>
      <c r="U32" s="157" t="s">
        <v>74</v>
      </c>
      <c r="V32" s="366">
        <v>38847823.478780113</v>
      </c>
      <c r="W32" s="366">
        <v>40933533.975105703</v>
      </c>
      <c r="X32" s="366">
        <v>45590581.890952379</v>
      </c>
      <c r="Y32" s="318">
        <f t="shared" si="3"/>
        <v>2085710.4963255897</v>
      </c>
      <c r="Z32" s="319">
        <f t="shared" si="4"/>
        <v>4657047.9158466756</v>
      </c>
      <c r="AA32" s="338">
        <f>Y32/V32</f>
        <v>5.3689249732739072E-2</v>
      </c>
      <c r="AB32" s="338">
        <f>Z32/W32</f>
        <v>0.11377097122078254</v>
      </c>
      <c r="AC32" s="263"/>
      <c r="AE32" s="176" t="s">
        <v>37</v>
      </c>
      <c r="AF32" s="365">
        <v>4413.1099999999997</v>
      </c>
      <c r="AG32" s="365">
        <v>2953.44</v>
      </c>
      <c r="AH32" s="244">
        <v>97</v>
      </c>
      <c r="AI32" s="332">
        <f t="shared" si="16"/>
        <v>-1459.6699999999996</v>
      </c>
      <c r="AJ32" s="333">
        <f t="shared" si="17"/>
        <v>-2856.44</v>
      </c>
      <c r="AK32" s="336">
        <f t="shared" si="18"/>
        <v>-0.33075767429318548</v>
      </c>
      <c r="AL32" s="336">
        <f t="shared" si="19"/>
        <v>-0.96715694241291505</v>
      </c>
      <c r="AM32" s="349">
        <f t="shared" si="15"/>
        <v>13</v>
      </c>
    </row>
    <row r="33" spans="1:39" ht="15.75" thickBot="1" x14ac:dyDescent="0.3">
      <c r="A33" s="1"/>
      <c r="B33" s="292"/>
      <c r="C33" s="292"/>
      <c r="D33" s="292"/>
      <c r="E33" s="1"/>
      <c r="F33" s="1"/>
      <c r="G33" s="1"/>
      <c r="H33" s="1"/>
      <c r="I33" s="263"/>
      <c r="K33" s="1"/>
      <c r="L33" s="292"/>
      <c r="M33" s="292"/>
      <c r="N33" s="92"/>
      <c r="O33" s="1"/>
      <c r="P33" s="1"/>
      <c r="Q33" s="1"/>
      <c r="R33" s="1"/>
      <c r="S33" s="263"/>
      <c r="U33" s="1"/>
      <c r="V33" s="292"/>
      <c r="W33" s="292"/>
      <c r="X33" s="292"/>
      <c r="Y33" s="1"/>
      <c r="Z33" s="1"/>
      <c r="AA33" s="1"/>
      <c r="AB33" s="1"/>
      <c r="AC33" s="263"/>
      <c r="AE33" s="177" t="s">
        <v>101</v>
      </c>
      <c r="AF33" s="365">
        <v>929.25</v>
      </c>
      <c r="AG33" s="365">
        <v>0</v>
      </c>
      <c r="AH33" s="244">
        <v>420</v>
      </c>
      <c r="AI33" s="332">
        <f t="shared" si="16"/>
        <v>-929.25</v>
      </c>
      <c r="AJ33" s="333">
        <f t="shared" si="17"/>
        <v>420</v>
      </c>
      <c r="AK33" s="336">
        <f t="shared" si="18"/>
        <v>-1</v>
      </c>
      <c r="AL33" s="336">
        <v>0</v>
      </c>
      <c r="AM33" s="349">
        <f t="shared" si="15"/>
        <v>18</v>
      </c>
    </row>
    <row r="34" spans="1:39" ht="15.75" thickBot="1" x14ac:dyDescent="0.3">
      <c r="A34" s="1"/>
      <c r="B34" s="237"/>
      <c r="C34" s="237"/>
      <c r="D34" s="237"/>
      <c r="E34" s="306"/>
      <c r="F34" s="307"/>
      <c r="G34" s="307"/>
      <c r="H34" s="307"/>
      <c r="I34" s="263"/>
      <c r="K34" s="1"/>
      <c r="L34" s="237"/>
      <c r="M34" s="237"/>
      <c r="N34" s="237"/>
      <c r="O34" s="306"/>
      <c r="P34" s="307"/>
      <c r="Q34" s="307"/>
      <c r="R34" s="307"/>
      <c r="S34" s="263"/>
      <c r="U34" s="1"/>
      <c r="V34" s="237"/>
      <c r="W34" s="237"/>
      <c r="X34" s="237"/>
      <c r="Y34" s="306"/>
      <c r="Z34" s="307"/>
      <c r="AA34" s="307"/>
      <c r="AB34" s="307"/>
      <c r="AC34" s="263"/>
      <c r="AE34" s="178" t="s">
        <v>38</v>
      </c>
      <c r="AF34" s="365">
        <v>326198.71999999962</v>
      </c>
      <c r="AG34" s="365">
        <v>329108.34382619045</v>
      </c>
      <c r="AH34" s="244">
        <v>348200.34190476179</v>
      </c>
      <c r="AI34" s="332">
        <f t="shared" si="16"/>
        <v>2909.6238261908293</v>
      </c>
      <c r="AJ34" s="333">
        <f t="shared" si="17"/>
        <v>19091.998078571341</v>
      </c>
      <c r="AK34" s="336">
        <f t="shared" si="18"/>
        <v>8.9197892198682842E-3</v>
      </c>
      <c r="AL34" s="336">
        <f t="shared" si="19"/>
        <v>5.8011285452714799E-2</v>
      </c>
      <c r="AM34" s="263"/>
    </row>
    <row r="35" spans="1:39" ht="15.75" thickBot="1" x14ac:dyDescent="0.3">
      <c r="A35" s="94" t="s">
        <v>7</v>
      </c>
      <c r="B35" s="389" t="s">
        <v>147</v>
      </c>
      <c r="C35" s="389" t="s">
        <v>161</v>
      </c>
      <c r="D35" s="390" t="s">
        <v>178</v>
      </c>
      <c r="E35" s="63" t="s">
        <v>114</v>
      </c>
      <c r="F35" s="63" t="s">
        <v>115</v>
      </c>
      <c r="G35" s="63"/>
      <c r="H35" s="63"/>
      <c r="I35" s="263"/>
      <c r="K35" s="69" t="s">
        <v>7</v>
      </c>
      <c r="L35" s="389" t="s">
        <v>147</v>
      </c>
      <c r="M35" s="389" t="s">
        <v>161</v>
      </c>
      <c r="N35" s="390" t="s">
        <v>178</v>
      </c>
      <c r="O35" s="63" t="s">
        <v>114</v>
      </c>
      <c r="P35" s="63" t="s">
        <v>115</v>
      </c>
      <c r="Q35" s="63"/>
      <c r="R35" s="63"/>
      <c r="S35" s="263"/>
      <c r="U35" s="1"/>
      <c r="V35" s="291"/>
      <c r="W35" s="291"/>
      <c r="X35" s="291"/>
      <c r="Y35" s="314"/>
      <c r="Z35" s="315"/>
      <c r="AA35" s="315"/>
      <c r="AB35" s="315"/>
      <c r="AC35" s="263"/>
      <c r="AE35" s="77" t="s">
        <v>85</v>
      </c>
      <c r="AF35" s="276">
        <f>SUM(AF11:AF34)</f>
        <v>2654797.5402439022</v>
      </c>
      <c r="AG35" s="276">
        <f>SUM(AG11:AG34)</f>
        <v>2494321.058228049</v>
      </c>
      <c r="AH35" s="276">
        <f>SUM(AH11:AH34)</f>
        <v>2385893.4261904764</v>
      </c>
      <c r="AI35" s="334">
        <f t="shared" si="16"/>
        <v>-160476.48201585328</v>
      </c>
      <c r="AJ35" s="335">
        <f t="shared" si="17"/>
        <v>-108427.63203757256</v>
      </c>
      <c r="AK35" s="127">
        <f t="shared" si="18"/>
        <v>-6.0447728907082665E-2</v>
      </c>
      <c r="AL35" s="283">
        <f t="shared" si="19"/>
        <v>-4.3469797795236076E-2</v>
      </c>
      <c r="AM35" s="263"/>
    </row>
    <row r="36" spans="1:39" ht="15.75" thickBot="1" x14ac:dyDescent="0.3">
      <c r="A36" s="373" t="s">
        <v>15</v>
      </c>
      <c r="B36" s="282">
        <f t="shared" ref="B36:D59" si="21">B8/B$32</f>
        <v>0.60580015591862535</v>
      </c>
      <c r="C36" s="282">
        <f t="shared" si="21"/>
        <v>0.61661833614378514</v>
      </c>
      <c r="D36" s="282">
        <f t="shared" si="21"/>
        <v>0.61581514172311436</v>
      </c>
      <c r="E36" s="309">
        <f>C36-B36</f>
        <v>1.081818022515979E-2</v>
      </c>
      <c r="F36" s="310">
        <f>D36-C36</f>
        <v>-8.0319442067078306E-4</v>
      </c>
      <c r="G36" s="310"/>
      <c r="H36" s="310"/>
      <c r="I36" s="349">
        <f t="shared" ref="I36:I58" si="22">_xlfn.RANK.EQ(B36,B$36:B$58,0)</f>
        <v>1</v>
      </c>
      <c r="K36" s="370" t="s">
        <v>15</v>
      </c>
      <c r="L36" s="282">
        <f t="shared" ref="L36:N59" si="23">L8/L$32</f>
        <v>0.1447205665675898</v>
      </c>
      <c r="M36" s="282">
        <f t="shared" si="23"/>
        <v>0.1435265155176168</v>
      </c>
      <c r="N36" s="282">
        <f>N8/N$32</f>
        <v>0.1417664519300631</v>
      </c>
      <c r="O36" s="309">
        <f>M36-L36</f>
        <v>-1.1940510499729995E-3</v>
      </c>
      <c r="P36" s="310">
        <f>N36-M36</f>
        <v>-1.7600635875537063E-3</v>
      </c>
      <c r="Q36" s="310"/>
      <c r="R36" s="310"/>
      <c r="S36" s="349">
        <f t="shared" ref="S36:S58" si="24">_xlfn.RANK.EQ(L36,L$36:L$58,0)</f>
        <v>2</v>
      </c>
      <c r="U36" s="158" t="s">
        <v>71</v>
      </c>
      <c r="V36" s="383" t="s">
        <v>167</v>
      </c>
      <c r="W36" s="383" t="s">
        <v>258</v>
      </c>
      <c r="X36" s="387" t="s">
        <v>263</v>
      </c>
      <c r="Y36" s="63" t="s">
        <v>114</v>
      </c>
      <c r="Z36" s="63" t="s">
        <v>115</v>
      </c>
      <c r="AA36" s="63"/>
      <c r="AB36" s="63"/>
      <c r="AC36" s="263"/>
      <c r="AF36" s="18"/>
      <c r="AG36" s="18"/>
      <c r="AH36" s="18"/>
    </row>
    <row r="37" spans="1:39" x14ac:dyDescent="0.25">
      <c r="A37" s="372" t="s">
        <v>16</v>
      </c>
      <c r="B37" s="282">
        <f t="shared" si="21"/>
        <v>6.9594384904230602E-2</v>
      </c>
      <c r="C37" s="282">
        <f t="shared" si="21"/>
        <v>7.0910772319930759E-2</v>
      </c>
      <c r="D37" s="282">
        <f t="shared" si="21"/>
        <v>7.0611914236918372E-2</v>
      </c>
      <c r="E37" s="309">
        <f t="shared" ref="E37:E60" si="25">C37-B37</f>
        <v>1.316387415700157E-3</v>
      </c>
      <c r="F37" s="310">
        <f t="shared" ref="F37:F60" si="26">D37-C37</f>
        <v>-2.988580830123877E-4</v>
      </c>
      <c r="G37" s="310"/>
      <c r="H37" s="310"/>
      <c r="I37" s="349">
        <f t="shared" si="22"/>
        <v>3</v>
      </c>
      <c r="K37" s="102" t="s">
        <v>16</v>
      </c>
      <c r="L37" s="282">
        <f t="shared" si="23"/>
        <v>1.2928466099470138E-2</v>
      </c>
      <c r="M37" s="282">
        <f t="shared" si="23"/>
        <v>1.1767189120352654E-2</v>
      </c>
      <c r="N37" s="282">
        <f t="shared" si="23"/>
        <v>1.315604725764509E-2</v>
      </c>
      <c r="O37" s="309">
        <f t="shared" ref="O37:O60" si="27">M37-L37</f>
        <v>-1.1612769791174843E-3</v>
      </c>
      <c r="P37" s="310">
        <f t="shared" ref="P37:P60" si="28">N37-M37</f>
        <v>1.3888581372924359E-3</v>
      </c>
      <c r="Q37" s="310"/>
      <c r="R37" s="310"/>
      <c r="S37" s="349">
        <f t="shared" si="24"/>
        <v>6</v>
      </c>
      <c r="U37" s="373" t="s">
        <v>15</v>
      </c>
      <c r="V37" s="162">
        <v>111759</v>
      </c>
      <c r="W37" s="162">
        <v>108315</v>
      </c>
      <c r="X37" s="162">
        <v>104522</v>
      </c>
      <c r="Y37" s="320">
        <f>W37-V37</f>
        <v>-3444</v>
      </c>
      <c r="Z37" s="320">
        <f>X37-W37</f>
        <v>-3793</v>
      </c>
      <c r="AA37" s="336">
        <f>Y37/V37</f>
        <v>-3.0816310095831207E-2</v>
      </c>
      <c r="AB37" s="336">
        <f>Z37/W37</f>
        <v>-3.5018233854960071E-2</v>
      </c>
      <c r="AC37" s="349">
        <f t="shared" ref="AC37:AC59" si="29">_xlfn.RANK.EQ(V37,V$37:V$59,0)</f>
        <v>1</v>
      </c>
    </row>
    <row r="38" spans="1:39" x14ac:dyDescent="0.25">
      <c r="A38" s="370" t="s">
        <v>17</v>
      </c>
      <c r="B38" s="282">
        <f t="shared" si="21"/>
        <v>0.16251233609463292</v>
      </c>
      <c r="C38" s="282">
        <f t="shared" si="21"/>
        <v>0.14674751191456348</v>
      </c>
      <c r="D38" s="282">
        <f t="shared" si="21"/>
        <v>0.14900248536552801</v>
      </c>
      <c r="E38" s="309">
        <f t="shared" si="25"/>
        <v>-1.5764824180069442E-2</v>
      </c>
      <c r="F38" s="310">
        <f t="shared" si="26"/>
        <v>2.2549734509645369E-3</v>
      </c>
      <c r="G38" s="310"/>
      <c r="H38" s="310"/>
      <c r="I38" s="349">
        <f t="shared" si="22"/>
        <v>2</v>
      </c>
      <c r="K38" s="102" t="s">
        <v>17</v>
      </c>
      <c r="L38" s="282">
        <f t="shared" si="23"/>
        <v>2.5972010654215599E-2</v>
      </c>
      <c r="M38" s="282">
        <f t="shared" si="23"/>
        <v>2.4240524592024242E-2</v>
      </c>
      <c r="N38" s="282">
        <f t="shared" si="23"/>
        <v>1.5358800019206939E-2</v>
      </c>
      <c r="O38" s="309">
        <f t="shared" si="27"/>
        <v>-1.7314860621913571E-3</v>
      </c>
      <c r="P38" s="310">
        <f t="shared" si="28"/>
        <v>-8.8817245728173028E-3</v>
      </c>
      <c r="Q38" s="310"/>
      <c r="R38" s="310"/>
      <c r="S38" s="349">
        <f t="shared" si="24"/>
        <v>5</v>
      </c>
      <c r="U38" s="372" t="s">
        <v>16</v>
      </c>
      <c r="V38" s="162">
        <v>12833</v>
      </c>
      <c r="W38" s="162">
        <v>12278</v>
      </c>
      <c r="X38" s="162">
        <v>11557</v>
      </c>
      <c r="Y38" s="320">
        <f t="shared" ref="Y38:Y63" si="30">W38-V38</f>
        <v>-555</v>
      </c>
      <c r="Z38" s="320">
        <f t="shared" ref="Z38:Z63" si="31">X38-W38</f>
        <v>-721</v>
      </c>
      <c r="AA38" s="336">
        <f t="shared" ref="AA38:AA60" si="32">Y38/V38</f>
        <v>-4.324787656822255E-2</v>
      </c>
      <c r="AB38" s="336">
        <f t="shared" ref="AB38:AB60" si="33">Z38/W38</f>
        <v>-5.8722919042189278E-2</v>
      </c>
      <c r="AC38" s="349">
        <f t="shared" si="29"/>
        <v>3</v>
      </c>
    </row>
    <row r="39" spans="1:39" x14ac:dyDescent="0.25">
      <c r="A39" s="102" t="s">
        <v>18</v>
      </c>
      <c r="B39" s="282">
        <f t="shared" si="21"/>
        <v>2.0528904149114444E-2</v>
      </c>
      <c r="C39" s="282">
        <f t="shared" si="21"/>
        <v>2.4411153417122359E-2</v>
      </c>
      <c r="D39" s="282">
        <f t="shared" si="21"/>
        <v>2.7660527667990896E-2</v>
      </c>
      <c r="E39" s="309">
        <f t="shared" si="25"/>
        <v>3.8822492680079153E-3</v>
      </c>
      <c r="F39" s="310">
        <f t="shared" si="26"/>
        <v>3.2493742508685371E-3</v>
      </c>
      <c r="G39" s="310"/>
      <c r="H39" s="310"/>
      <c r="I39" s="349">
        <f t="shared" si="22"/>
        <v>6</v>
      </c>
      <c r="K39" s="102" t="s">
        <v>18</v>
      </c>
      <c r="L39" s="282">
        <f t="shared" si="23"/>
        <v>4.0070136568767052E-3</v>
      </c>
      <c r="M39" s="282">
        <f t="shared" si="23"/>
        <v>3.7610515170266009E-3</v>
      </c>
      <c r="N39" s="282">
        <f t="shared" si="23"/>
        <v>7.4216810380642482E-3</v>
      </c>
      <c r="O39" s="309">
        <f t="shared" si="27"/>
        <v>-2.4596213985010433E-4</v>
      </c>
      <c r="P39" s="310">
        <f t="shared" si="28"/>
        <v>3.6606295210376474E-3</v>
      </c>
      <c r="Q39" s="310"/>
      <c r="R39" s="310"/>
      <c r="S39" s="349">
        <f t="shared" si="24"/>
        <v>7</v>
      </c>
      <c r="U39" s="370" t="s">
        <v>17</v>
      </c>
      <c r="V39" s="162">
        <v>18421</v>
      </c>
      <c r="W39" s="162">
        <v>16366</v>
      </c>
      <c r="X39" s="162">
        <v>14714</v>
      </c>
      <c r="Y39" s="320">
        <f t="shared" si="30"/>
        <v>-2055</v>
      </c>
      <c r="Z39" s="320">
        <f t="shared" si="31"/>
        <v>-1652</v>
      </c>
      <c r="AA39" s="336">
        <f t="shared" si="32"/>
        <v>-0.1115574615927474</v>
      </c>
      <c r="AB39" s="336">
        <f t="shared" si="33"/>
        <v>-0.10094097519247219</v>
      </c>
      <c r="AC39" s="349">
        <f t="shared" si="29"/>
        <v>2</v>
      </c>
    </row>
    <row r="40" spans="1:39" x14ac:dyDescent="0.25">
      <c r="A40" s="108" t="s">
        <v>19</v>
      </c>
      <c r="B40" s="282">
        <f t="shared" si="21"/>
        <v>2.697354262964469E-2</v>
      </c>
      <c r="C40" s="282">
        <f t="shared" si="21"/>
        <v>2.6816850479276001E-2</v>
      </c>
      <c r="D40" s="282">
        <f t="shared" si="21"/>
        <v>2.7465870852703106E-2</v>
      </c>
      <c r="E40" s="309">
        <f t="shared" si="25"/>
        <v>-1.5669215036868966E-4</v>
      </c>
      <c r="F40" s="310">
        <f t="shared" si="26"/>
        <v>6.4902037342710536E-4</v>
      </c>
      <c r="G40" s="310"/>
      <c r="H40" s="310"/>
      <c r="I40" s="349">
        <f t="shared" si="22"/>
        <v>5</v>
      </c>
      <c r="K40" s="108" t="s">
        <v>19</v>
      </c>
      <c r="L40" s="282">
        <f t="shared" si="23"/>
        <v>2.113814675104918E-3</v>
      </c>
      <c r="M40" s="282">
        <f t="shared" si="23"/>
        <v>4.1726945958568025E-3</v>
      </c>
      <c r="N40" s="282">
        <f t="shared" si="23"/>
        <v>5.5285160079681398E-3</v>
      </c>
      <c r="O40" s="309">
        <f t="shared" si="27"/>
        <v>2.0588799207518845E-3</v>
      </c>
      <c r="P40" s="310">
        <f t="shared" si="28"/>
        <v>1.3558214121113374E-3</v>
      </c>
      <c r="Q40" s="310"/>
      <c r="R40" s="310"/>
      <c r="S40" s="349">
        <f t="shared" si="24"/>
        <v>11</v>
      </c>
      <c r="U40" s="152" t="s">
        <v>18</v>
      </c>
      <c r="V40" s="162">
        <v>2357</v>
      </c>
      <c r="W40" s="162">
        <v>2308</v>
      </c>
      <c r="X40" s="162">
        <v>2297</v>
      </c>
      <c r="Y40" s="320">
        <f t="shared" si="30"/>
        <v>-49</v>
      </c>
      <c r="Z40" s="320">
        <f t="shared" si="31"/>
        <v>-11</v>
      </c>
      <c r="AA40" s="336">
        <f t="shared" si="32"/>
        <v>-2.0789138735680949E-2</v>
      </c>
      <c r="AB40" s="336">
        <f t="shared" si="33"/>
        <v>-4.7660311958405543E-3</v>
      </c>
      <c r="AC40" s="349">
        <f t="shared" si="29"/>
        <v>6</v>
      </c>
      <c r="AF40" s="2">
        <v>0.62901275228475229</v>
      </c>
      <c r="AG40" s="2">
        <v>0.59539755613038137</v>
      </c>
      <c r="AH40" s="2">
        <f>AF40-AG40</f>
        <v>3.3615196154370919E-2</v>
      </c>
    </row>
    <row r="41" spans="1:39" x14ac:dyDescent="0.25">
      <c r="A41" s="108" t="s">
        <v>20</v>
      </c>
      <c r="B41" s="282">
        <f t="shared" si="21"/>
        <v>1.0702682933625217E-2</v>
      </c>
      <c r="C41" s="282">
        <f t="shared" si="21"/>
        <v>9.7027531333923299E-3</v>
      </c>
      <c r="D41" s="282">
        <f t="shared" si="21"/>
        <v>9.7020430007464954E-3</v>
      </c>
      <c r="E41" s="309">
        <f t="shared" si="25"/>
        <v>-9.9992980023288699E-4</v>
      </c>
      <c r="F41" s="310">
        <f t="shared" si="26"/>
        <v>-7.1013264583454083E-7</v>
      </c>
      <c r="G41" s="310"/>
      <c r="H41" s="310"/>
      <c r="I41" s="349">
        <f t="shared" si="22"/>
        <v>7</v>
      </c>
      <c r="K41" s="108" t="s">
        <v>20</v>
      </c>
      <c r="L41" s="282">
        <f t="shared" si="23"/>
        <v>1.4883093494342313E-3</v>
      </c>
      <c r="M41" s="282">
        <f t="shared" si="23"/>
        <v>1.9386918873367754E-3</v>
      </c>
      <c r="N41" s="282">
        <f t="shared" si="23"/>
        <v>3.3577221240969112E-3</v>
      </c>
      <c r="O41" s="309">
        <f t="shared" si="27"/>
        <v>4.5038253790254416E-4</v>
      </c>
      <c r="P41" s="310">
        <f t="shared" si="28"/>
        <v>1.4190302367601357E-3</v>
      </c>
      <c r="Q41" s="310"/>
      <c r="R41" s="310"/>
      <c r="S41" s="349">
        <f t="shared" si="24"/>
        <v>15</v>
      </c>
      <c r="U41" s="371" t="s">
        <v>19</v>
      </c>
      <c r="V41" s="162">
        <v>5816</v>
      </c>
      <c r="W41" s="162">
        <v>5582</v>
      </c>
      <c r="X41" s="162">
        <v>5798</v>
      </c>
      <c r="Y41" s="320">
        <f t="shared" si="30"/>
        <v>-234</v>
      </c>
      <c r="Z41" s="320">
        <f t="shared" si="31"/>
        <v>216</v>
      </c>
      <c r="AA41" s="336">
        <f t="shared" si="32"/>
        <v>-4.0233837689133425E-2</v>
      </c>
      <c r="AB41" s="336">
        <f t="shared" si="33"/>
        <v>3.8695807954138302E-2</v>
      </c>
      <c r="AC41" s="349">
        <f t="shared" si="29"/>
        <v>5</v>
      </c>
    </row>
    <row r="42" spans="1:39" ht="15.75" thickBot="1" x14ac:dyDescent="0.3">
      <c r="A42" s="108" t="s">
        <v>21</v>
      </c>
      <c r="B42" s="282">
        <f t="shared" si="21"/>
        <v>6.422828378934149E-3</v>
      </c>
      <c r="C42" s="282">
        <f t="shared" si="21"/>
        <v>5.4438777490619381E-3</v>
      </c>
      <c r="D42" s="282">
        <f t="shared" si="21"/>
        <v>4.5398774515260079E-3</v>
      </c>
      <c r="E42" s="309">
        <f t="shared" si="25"/>
        <v>-9.7895062987221095E-4</v>
      </c>
      <c r="F42" s="310">
        <f t="shared" si="26"/>
        <v>-9.0400029753593021E-4</v>
      </c>
      <c r="G42" s="310"/>
      <c r="H42" s="310"/>
      <c r="I42" s="349">
        <f t="shared" si="22"/>
        <v>8</v>
      </c>
      <c r="K42" s="108" t="s">
        <v>21</v>
      </c>
      <c r="L42" s="282">
        <f t="shared" si="23"/>
        <v>2.1876018460776632E-3</v>
      </c>
      <c r="M42" s="282">
        <f t="shared" si="23"/>
        <v>4.7444323897319462E-3</v>
      </c>
      <c r="N42" s="282">
        <f t="shared" si="23"/>
        <v>1.8593396258940991E-3</v>
      </c>
      <c r="O42" s="309">
        <f t="shared" si="27"/>
        <v>2.556830543654283E-3</v>
      </c>
      <c r="P42" s="310">
        <f t="shared" si="28"/>
        <v>-2.8850927638378468E-3</v>
      </c>
      <c r="Q42" s="310"/>
      <c r="R42" s="310"/>
      <c r="S42" s="349">
        <f t="shared" si="24"/>
        <v>10</v>
      </c>
      <c r="U42" s="152" t="s">
        <v>72</v>
      </c>
      <c r="V42" s="162">
        <v>1799</v>
      </c>
      <c r="W42" s="162">
        <v>1741</v>
      </c>
      <c r="X42" s="162">
        <v>1552</v>
      </c>
      <c r="Y42" s="320">
        <f t="shared" si="30"/>
        <v>-58</v>
      </c>
      <c r="Z42" s="320">
        <f t="shared" si="31"/>
        <v>-189</v>
      </c>
      <c r="AA42" s="336">
        <f t="shared" si="32"/>
        <v>-3.2240133407448586E-2</v>
      </c>
      <c r="AB42" s="336">
        <f t="shared" si="33"/>
        <v>-0.10855829982768524</v>
      </c>
      <c r="AC42" s="349">
        <f t="shared" si="29"/>
        <v>7</v>
      </c>
    </row>
    <row r="43" spans="1:39" ht="15.75" thickBot="1" x14ac:dyDescent="0.3">
      <c r="A43" s="108" t="s">
        <v>22</v>
      </c>
      <c r="B43" s="282">
        <f t="shared" si="21"/>
        <v>1.3034892106367334E-3</v>
      </c>
      <c r="C43" s="282">
        <f t="shared" si="21"/>
        <v>2.3311595509912706E-3</v>
      </c>
      <c r="D43" s="282">
        <f t="shared" si="21"/>
        <v>1.533324546744602E-3</v>
      </c>
      <c r="E43" s="309">
        <f t="shared" si="25"/>
        <v>1.0276703403545371E-3</v>
      </c>
      <c r="F43" s="310">
        <f t="shared" si="26"/>
        <v>-7.9783500424666855E-4</v>
      </c>
      <c r="G43" s="310"/>
      <c r="H43" s="310"/>
      <c r="I43" s="349">
        <f t="shared" si="22"/>
        <v>18</v>
      </c>
      <c r="K43" s="108" t="s">
        <v>22</v>
      </c>
      <c r="L43" s="282">
        <f t="shared" si="23"/>
        <v>3.8907938716302363E-3</v>
      </c>
      <c r="M43" s="282">
        <f t="shared" si="23"/>
        <v>5.0691876199585074E-3</v>
      </c>
      <c r="N43" s="282">
        <f t="shared" si="23"/>
        <v>4.784854682952604E-3</v>
      </c>
      <c r="O43" s="309">
        <f t="shared" si="27"/>
        <v>1.1783937483282711E-3</v>
      </c>
      <c r="P43" s="310">
        <f t="shared" si="28"/>
        <v>-2.8433293700590341E-4</v>
      </c>
      <c r="Q43" s="310"/>
      <c r="R43" s="310"/>
      <c r="S43" s="349">
        <f t="shared" si="24"/>
        <v>8</v>
      </c>
      <c r="U43" s="152" t="s">
        <v>21</v>
      </c>
      <c r="V43" s="162">
        <v>864</v>
      </c>
      <c r="W43" s="162">
        <v>671</v>
      </c>
      <c r="X43" s="162">
        <v>516</v>
      </c>
      <c r="Y43" s="320">
        <f t="shared" si="30"/>
        <v>-193</v>
      </c>
      <c r="Z43" s="320">
        <f t="shared" si="31"/>
        <v>-155</v>
      </c>
      <c r="AA43" s="336">
        <f t="shared" si="32"/>
        <v>-0.22337962962962962</v>
      </c>
      <c r="AB43" s="336">
        <f t="shared" si="33"/>
        <v>-0.23099850968703428</v>
      </c>
      <c r="AC43" s="349">
        <f t="shared" si="29"/>
        <v>8</v>
      </c>
      <c r="AF43" s="2">
        <v>1828326.75</v>
      </c>
      <c r="AG43" s="2">
        <v>1653916.6</v>
      </c>
      <c r="AH43" s="198">
        <f>AF43-AG43</f>
        <v>174410.14999999991</v>
      </c>
    </row>
    <row r="44" spans="1:39" x14ac:dyDescent="0.25">
      <c r="A44" s="108" t="s">
        <v>23</v>
      </c>
      <c r="B44" s="282">
        <f t="shared" si="21"/>
        <v>3.3207895420171384E-3</v>
      </c>
      <c r="C44" s="282">
        <f t="shared" si="21"/>
        <v>2.3000353227766502E-3</v>
      </c>
      <c r="D44" s="282">
        <f t="shared" si="21"/>
        <v>2.3323520189006807E-3</v>
      </c>
      <c r="E44" s="309">
        <f t="shared" si="25"/>
        <v>-1.0207542192404882E-3</v>
      </c>
      <c r="F44" s="310">
        <f t="shared" si="26"/>
        <v>3.2316696124030497E-5</v>
      </c>
      <c r="G44" s="310"/>
      <c r="H44" s="310"/>
      <c r="I44" s="349">
        <f t="shared" si="22"/>
        <v>14</v>
      </c>
      <c r="K44" s="108" t="s">
        <v>23</v>
      </c>
      <c r="L44" s="282">
        <f t="shared" si="23"/>
        <v>0</v>
      </c>
      <c r="M44" s="282">
        <f t="shared" si="23"/>
        <v>0</v>
      </c>
      <c r="N44" s="282">
        <f t="shared" si="23"/>
        <v>0</v>
      </c>
      <c r="O44" s="309">
        <f t="shared" si="27"/>
        <v>0</v>
      </c>
      <c r="P44" s="310">
        <f t="shared" si="28"/>
        <v>0</v>
      </c>
      <c r="Q44" s="310"/>
      <c r="R44" s="310"/>
      <c r="S44" s="349">
        <f t="shared" si="24"/>
        <v>20</v>
      </c>
      <c r="U44" s="152" t="s">
        <v>22</v>
      </c>
      <c r="V44" s="162">
        <v>330</v>
      </c>
      <c r="W44" s="162">
        <v>362</v>
      </c>
      <c r="X44" s="162">
        <v>357</v>
      </c>
      <c r="Y44" s="320">
        <f t="shared" si="30"/>
        <v>32</v>
      </c>
      <c r="Z44" s="320">
        <f t="shared" si="31"/>
        <v>-5</v>
      </c>
      <c r="AA44" s="336">
        <f t="shared" si="32"/>
        <v>9.696969696969697E-2</v>
      </c>
      <c r="AB44" s="336">
        <f t="shared" si="33"/>
        <v>-1.3812154696132596E-2</v>
      </c>
      <c r="AC44" s="349">
        <f t="shared" si="29"/>
        <v>14</v>
      </c>
    </row>
    <row r="45" spans="1:39" x14ac:dyDescent="0.25">
      <c r="A45" s="108" t="s">
        <v>24</v>
      </c>
      <c r="B45" s="282">
        <f t="shared" si="21"/>
        <v>3.4073158786893445E-3</v>
      </c>
      <c r="C45" s="282">
        <f t="shared" si="21"/>
        <v>2.9091630540095423E-3</v>
      </c>
      <c r="D45" s="282">
        <f t="shared" si="21"/>
        <v>4.0596504773782269E-3</v>
      </c>
      <c r="E45" s="309">
        <f t="shared" si="25"/>
        <v>-4.9815282467980228E-4</v>
      </c>
      <c r="F45" s="310">
        <f t="shared" si="26"/>
        <v>1.1504874233686847E-3</v>
      </c>
      <c r="G45" s="310"/>
      <c r="H45" s="310"/>
      <c r="I45" s="349">
        <f t="shared" si="22"/>
        <v>12</v>
      </c>
      <c r="K45" s="372" t="s">
        <v>24</v>
      </c>
      <c r="L45" s="282">
        <f t="shared" si="23"/>
        <v>7.0009356181748764E-2</v>
      </c>
      <c r="M45" s="282">
        <f t="shared" si="23"/>
        <v>5.2698285945753064E-2</v>
      </c>
      <c r="N45" s="282">
        <f t="shared" si="23"/>
        <v>6.8116497787248487E-2</v>
      </c>
      <c r="O45" s="309">
        <f t="shared" si="27"/>
        <v>-1.73110702359957E-2</v>
      </c>
      <c r="P45" s="310">
        <f t="shared" si="28"/>
        <v>1.5418211841495423E-2</v>
      </c>
      <c r="Q45" s="310"/>
      <c r="R45" s="310"/>
      <c r="S45" s="349">
        <f t="shared" si="24"/>
        <v>3</v>
      </c>
      <c r="U45" s="152" t="s">
        <v>23</v>
      </c>
      <c r="V45" s="162">
        <v>211</v>
      </c>
      <c r="W45" s="162">
        <v>151</v>
      </c>
      <c r="X45" s="162">
        <v>108</v>
      </c>
      <c r="Y45" s="320">
        <f t="shared" si="30"/>
        <v>-60</v>
      </c>
      <c r="Z45" s="320">
        <f t="shared" si="31"/>
        <v>-43</v>
      </c>
      <c r="AA45" s="336">
        <f t="shared" si="32"/>
        <v>-0.28436018957345971</v>
      </c>
      <c r="AB45" s="336">
        <f t="shared" si="33"/>
        <v>-0.28476821192052981</v>
      </c>
      <c r="AC45" s="349">
        <f t="shared" si="29"/>
        <v>16</v>
      </c>
    </row>
    <row r="46" spans="1:39" x14ac:dyDescent="0.25">
      <c r="A46" s="371" t="s">
        <v>25</v>
      </c>
      <c r="B46" s="282">
        <f t="shared" si="21"/>
        <v>4.533514493169296E-2</v>
      </c>
      <c r="C46" s="282">
        <f t="shared" si="21"/>
        <v>4.5889481938623758E-2</v>
      </c>
      <c r="D46" s="282">
        <f t="shared" si="21"/>
        <v>4.1885355476251739E-2</v>
      </c>
      <c r="E46" s="309">
        <f t="shared" si="25"/>
        <v>5.5433700693079818E-4</v>
      </c>
      <c r="F46" s="310">
        <f t="shared" si="26"/>
        <v>-4.0041264623720194E-3</v>
      </c>
      <c r="G46" s="310"/>
      <c r="H46" s="310"/>
      <c r="I46" s="349">
        <f t="shared" si="22"/>
        <v>4</v>
      </c>
      <c r="K46" s="373" t="s">
        <v>25</v>
      </c>
      <c r="L46" s="282">
        <f t="shared" si="23"/>
        <v>0.53894750982901096</v>
      </c>
      <c r="M46" s="282">
        <f t="shared" si="23"/>
        <v>0.54413042951778068</v>
      </c>
      <c r="N46" s="282">
        <f t="shared" si="23"/>
        <v>0.53135857556101129</v>
      </c>
      <c r="O46" s="309">
        <f t="shared" si="27"/>
        <v>5.182919688769716E-3</v>
      </c>
      <c r="P46" s="310">
        <f t="shared" si="28"/>
        <v>-1.2771853956769386E-2</v>
      </c>
      <c r="Q46" s="310"/>
      <c r="R46" s="310"/>
      <c r="S46" s="349">
        <f t="shared" si="24"/>
        <v>1</v>
      </c>
      <c r="U46" s="152" t="s">
        <v>24</v>
      </c>
      <c r="V46" s="162">
        <v>461</v>
      </c>
      <c r="W46" s="162">
        <v>476</v>
      </c>
      <c r="X46" s="162">
        <v>534</v>
      </c>
      <c r="Y46" s="320">
        <f t="shared" si="30"/>
        <v>15</v>
      </c>
      <c r="Z46" s="320">
        <f t="shared" si="31"/>
        <v>58</v>
      </c>
      <c r="AA46" s="336">
        <f t="shared" si="32"/>
        <v>3.2537960954446853E-2</v>
      </c>
      <c r="AB46" s="336">
        <f t="shared" si="33"/>
        <v>0.12184873949579832</v>
      </c>
      <c r="AC46" s="349">
        <f t="shared" si="29"/>
        <v>10</v>
      </c>
    </row>
    <row r="47" spans="1:39" x14ac:dyDescent="0.25">
      <c r="A47" s="108" t="s">
        <v>26</v>
      </c>
      <c r="B47" s="282">
        <f t="shared" si="21"/>
        <v>5.8284057012925553E-3</v>
      </c>
      <c r="C47" s="282">
        <f t="shared" si="21"/>
        <v>6.9672085183137677E-3</v>
      </c>
      <c r="D47" s="282">
        <f t="shared" si="21"/>
        <v>6.181202632633236E-3</v>
      </c>
      <c r="E47" s="309">
        <f t="shared" si="25"/>
        <v>1.1388028170212124E-3</v>
      </c>
      <c r="F47" s="310">
        <f t="shared" si="26"/>
        <v>-7.8600588568053173E-4</v>
      </c>
      <c r="G47" s="310"/>
      <c r="H47" s="310"/>
      <c r="I47" s="349">
        <f t="shared" si="22"/>
        <v>9</v>
      </c>
      <c r="K47" s="371" t="s">
        <v>26</v>
      </c>
      <c r="L47" s="282">
        <f t="shared" si="23"/>
        <v>6.0417656588164899E-2</v>
      </c>
      <c r="M47" s="282">
        <f t="shared" si="23"/>
        <v>6.5813644458480439E-2</v>
      </c>
      <c r="N47" s="282">
        <f t="shared" si="23"/>
        <v>5.100329477355741E-2</v>
      </c>
      <c r="O47" s="309">
        <f t="shared" si="27"/>
        <v>5.3959878703155398E-3</v>
      </c>
      <c r="P47" s="310">
        <f t="shared" si="28"/>
        <v>-1.4810349684923028E-2</v>
      </c>
      <c r="Q47" s="310"/>
      <c r="R47" s="310"/>
      <c r="S47" s="349">
        <f t="shared" si="24"/>
        <v>4</v>
      </c>
      <c r="U47" s="374" t="s">
        <v>25</v>
      </c>
      <c r="V47" s="162">
        <v>6141</v>
      </c>
      <c r="W47" s="162">
        <v>6077</v>
      </c>
      <c r="X47" s="162">
        <v>5245</v>
      </c>
      <c r="Y47" s="320">
        <f t="shared" si="30"/>
        <v>-64</v>
      </c>
      <c r="Z47" s="320">
        <f t="shared" si="31"/>
        <v>-832</v>
      </c>
      <c r="AA47" s="336">
        <f t="shared" si="32"/>
        <v>-1.0421755414427619E-2</v>
      </c>
      <c r="AB47" s="336">
        <f t="shared" si="33"/>
        <v>-0.13690965937140037</v>
      </c>
      <c r="AC47" s="349">
        <f t="shared" si="29"/>
        <v>4</v>
      </c>
    </row>
    <row r="48" spans="1:39" x14ac:dyDescent="0.25">
      <c r="A48" s="108" t="s">
        <v>28</v>
      </c>
      <c r="B48" s="282">
        <f t="shared" si="21"/>
        <v>3.3977763734720431E-3</v>
      </c>
      <c r="C48" s="282">
        <f t="shared" si="21"/>
        <v>3.4730208439851607E-3</v>
      </c>
      <c r="D48" s="282">
        <f t="shared" si="21"/>
        <v>2.9156293990607283E-3</v>
      </c>
      <c r="E48" s="309">
        <f t="shared" si="25"/>
        <v>7.5244470513117535E-5</v>
      </c>
      <c r="F48" s="310">
        <f t="shared" si="26"/>
        <v>-5.5739144492443233E-4</v>
      </c>
      <c r="G48" s="310"/>
      <c r="H48" s="310"/>
      <c r="I48" s="349">
        <f t="shared" si="22"/>
        <v>13</v>
      </c>
      <c r="K48" s="108" t="s">
        <v>28</v>
      </c>
      <c r="L48" s="282">
        <f t="shared" si="23"/>
        <v>1.645266704442824E-3</v>
      </c>
      <c r="M48" s="282">
        <f t="shared" si="23"/>
        <v>5.1597207013690418E-5</v>
      </c>
      <c r="N48" s="282">
        <f t="shared" si="23"/>
        <v>1.2982893393297386E-3</v>
      </c>
      <c r="O48" s="309">
        <f t="shared" si="27"/>
        <v>-1.5936694974291335E-3</v>
      </c>
      <c r="P48" s="310">
        <f t="shared" si="28"/>
        <v>1.2466921323160481E-3</v>
      </c>
      <c r="Q48" s="310"/>
      <c r="R48" s="310"/>
      <c r="S48" s="349">
        <f t="shared" si="24"/>
        <v>14</v>
      </c>
      <c r="U48" s="152" t="s">
        <v>26</v>
      </c>
      <c r="V48" s="162">
        <v>647</v>
      </c>
      <c r="W48" s="162">
        <v>742</v>
      </c>
      <c r="X48" s="162">
        <v>692</v>
      </c>
      <c r="Y48" s="320">
        <f t="shared" si="30"/>
        <v>95</v>
      </c>
      <c r="Z48" s="320">
        <f t="shared" si="31"/>
        <v>-50</v>
      </c>
      <c r="AA48" s="336">
        <f t="shared" si="32"/>
        <v>0.14683153013910355</v>
      </c>
      <c r="AB48" s="336">
        <f t="shared" si="33"/>
        <v>-6.7385444743935305E-2</v>
      </c>
      <c r="AC48" s="349">
        <f t="shared" si="29"/>
        <v>9</v>
      </c>
    </row>
    <row r="49" spans="1:29" x14ac:dyDescent="0.25">
      <c r="A49" s="108" t="s">
        <v>29</v>
      </c>
      <c r="B49" s="282">
        <f t="shared" si="21"/>
        <v>9.5317440083476142E-4</v>
      </c>
      <c r="C49" s="282">
        <f t="shared" si="21"/>
        <v>1.057939473893166E-3</v>
      </c>
      <c r="D49" s="282">
        <f t="shared" si="21"/>
        <v>9.4996365035199498E-4</v>
      </c>
      <c r="E49" s="309">
        <f t="shared" si="25"/>
        <v>1.0476507305840453E-4</v>
      </c>
      <c r="F49" s="310">
        <f t="shared" si="26"/>
        <v>-1.0797582354117098E-4</v>
      </c>
      <c r="G49" s="310"/>
      <c r="H49" s="310"/>
      <c r="I49" s="349">
        <f t="shared" si="22"/>
        <v>20</v>
      </c>
      <c r="K49" s="108" t="s">
        <v>29</v>
      </c>
      <c r="L49" s="282">
        <f t="shared" si="23"/>
        <v>3.7768529795604742E-3</v>
      </c>
      <c r="M49" s="282">
        <f t="shared" si="23"/>
        <v>1.9817216327041366E-3</v>
      </c>
      <c r="N49" s="282">
        <f t="shared" si="23"/>
        <v>4.7637704378004284E-3</v>
      </c>
      <c r="O49" s="309">
        <f t="shared" si="27"/>
        <v>-1.7951313468563376E-3</v>
      </c>
      <c r="P49" s="310">
        <f t="shared" si="28"/>
        <v>2.7820488050962918E-3</v>
      </c>
      <c r="Q49" s="310"/>
      <c r="R49" s="310"/>
      <c r="S49" s="349">
        <f t="shared" si="24"/>
        <v>9</v>
      </c>
      <c r="U49" s="152" t="s">
        <v>28</v>
      </c>
      <c r="V49" s="162">
        <v>439</v>
      </c>
      <c r="W49" s="162">
        <v>429</v>
      </c>
      <c r="X49" s="162">
        <v>383</v>
      </c>
      <c r="Y49" s="320">
        <f t="shared" si="30"/>
        <v>-10</v>
      </c>
      <c r="Z49" s="320">
        <f t="shared" si="31"/>
        <v>-46</v>
      </c>
      <c r="AA49" s="336">
        <f t="shared" si="32"/>
        <v>-2.2779043280182234E-2</v>
      </c>
      <c r="AB49" s="336">
        <f t="shared" si="33"/>
        <v>-0.10722610722610723</v>
      </c>
      <c r="AC49" s="349">
        <f t="shared" si="29"/>
        <v>12</v>
      </c>
    </row>
    <row r="50" spans="1:29" x14ac:dyDescent="0.25">
      <c r="A50" s="108" t="s">
        <v>30</v>
      </c>
      <c r="B50" s="282">
        <f t="shared" si="21"/>
        <v>8.8823478733053292E-4</v>
      </c>
      <c r="C50" s="282">
        <f t="shared" si="21"/>
        <v>1.1399437836651176E-3</v>
      </c>
      <c r="D50" s="282">
        <f t="shared" si="21"/>
        <v>1.8076351766848195E-3</v>
      </c>
      <c r="E50" s="309">
        <f t="shared" si="25"/>
        <v>2.5170899633458472E-4</v>
      </c>
      <c r="F50" s="310">
        <f t="shared" si="26"/>
        <v>6.6769139301970184E-4</v>
      </c>
      <c r="G50" s="310"/>
      <c r="H50" s="310"/>
      <c r="I50" s="349">
        <f t="shared" si="22"/>
        <v>21</v>
      </c>
      <c r="K50" s="108" t="s">
        <v>30</v>
      </c>
      <c r="L50" s="282">
        <f t="shared" si="23"/>
        <v>1.7846935324358894E-3</v>
      </c>
      <c r="M50" s="282">
        <f t="shared" si="23"/>
        <v>1.0110967839046405E-4</v>
      </c>
      <c r="N50" s="282">
        <f t="shared" si="23"/>
        <v>2.3870974023737952E-3</v>
      </c>
      <c r="O50" s="309">
        <f t="shared" si="27"/>
        <v>-1.6835838540454253E-3</v>
      </c>
      <c r="P50" s="310">
        <f t="shared" si="28"/>
        <v>2.2859877239833314E-3</v>
      </c>
      <c r="Q50" s="310"/>
      <c r="R50" s="310"/>
      <c r="S50" s="349">
        <f t="shared" si="24"/>
        <v>12</v>
      </c>
      <c r="U50" s="152" t="s">
        <v>29</v>
      </c>
      <c r="V50" s="162">
        <v>97</v>
      </c>
      <c r="W50" s="162">
        <v>123</v>
      </c>
      <c r="X50" s="162">
        <v>105</v>
      </c>
      <c r="Y50" s="320">
        <f t="shared" si="30"/>
        <v>26</v>
      </c>
      <c r="Z50" s="320">
        <f t="shared" si="31"/>
        <v>-18</v>
      </c>
      <c r="AA50" s="336">
        <f t="shared" si="32"/>
        <v>0.26804123711340205</v>
      </c>
      <c r="AB50" s="336">
        <f t="shared" si="33"/>
        <v>-0.14634146341463414</v>
      </c>
      <c r="AC50" s="349">
        <f t="shared" si="29"/>
        <v>21</v>
      </c>
    </row>
    <row r="51" spans="1:29" x14ac:dyDescent="0.25">
      <c r="A51" s="108" t="s">
        <v>31</v>
      </c>
      <c r="B51" s="282">
        <f t="shared" si="21"/>
        <v>1.8632038684888818E-3</v>
      </c>
      <c r="C51" s="282">
        <f t="shared" si="21"/>
        <v>1.9039534030485716E-3</v>
      </c>
      <c r="D51" s="282">
        <f t="shared" si="21"/>
        <v>1.578049956547139E-3</v>
      </c>
      <c r="E51" s="309">
        <f t="shared" si="25"/>
        <v>4.0749534559689779E-5</v>
      </c>
      <c r="F51" s="310">
        <f t="shared" si="26"/>
        <v>-3.2590344650143262E-4</v>
      </c>
      <c r="G51" s="310"/>
      <c r="H51" s="310"/>
      <c r="I51" s="349">
        <f t="shared" si="22"/>
        <v>15</v>
      </c>
      <c r="K51" s="108" t="s">
        <v>31</v>
      </c>
      <c r="L51" s="282">
        <f t="shared" si="23"/>
        <v>5.7935868053376799E-4</v>
      </c>
      <c r="M51" s="282">
        <f t="shared" si="23"/>
        <v>6.5294321058933103E-4</v>
      </c>
      <c r="N51" s="282">
        <f t="shared" si="23"/>
        <v>1.0418277584044763E-3</v>
      </c>
      <c r="O51" s="309">
        <f t="shared" si="27"/>
        <v>7.3584530055563046E-5</v>
      </c>
      <c r="P51" s="310">
        <f t="shared" si="28"/>
        <v>3.8888454781514528E-4</v>
      </c>
      <c r="Q51" s="310"/>
      <c r="R51" s="310"/>
      <c r="S51" s="349">
        <f t="shared" si="24"/>
        <v>16</v>
      </c>
      <c r="U51" s="152" t="s">
        <v>30</v>
      </c>
      <c r="V51" s="162">
        <v>169</v>
      </c>
      <c r="W51" s="162">
        <v>272</v>
      </c>
      <c r="X51" s="162">
        <v>400</v>
      </c>
      <c r="Y51" s="320">
        <f t="shared" si="30"/>
        <v>103</v>
      </c>
      <c r="Z51" s="320">
        <f t="shared" si="31"/>
        <v>128</v>
      </c>
      <c r="AA51" s="336">
        <f t="shared" si="32"/>
        <v>0.60946745562130178</v>
      </c>
      <c r="AB51" s="336">
        <f t="shared" si="33"/>
        <v>0.47058823529411764</v>
      </c>
      <c r="AC51" s="349">
        <f t="shared" si="29"/>
        <v>20</v>
      </c>
    </row>
    <row r="52" spans="1:29" x14ac:dyDescent="0.25">
      <c r="A52" s="108" t="s">
        <v>32</v>
      </c>
      <c r="B52" s="282">
        <f t="shared" si="21"/>
        <v>5.9290937780361931E-4</v>
      </c>
      <c r="C52" s="282">
        <f t="shared" si="21"/>
        <v>3.0419342233736979E-4</v>
      </c>
      <c r="D52" s="282">
        <f t="shared" si="21"/>
        <v>6.0771610313541124E-4</v>
      </c>
      <c r="E52" s="309">
        <f t="shared" si="25"/>
        <v>-2.8871595546624951E-4</v>
      </c>
      <c r="F52" s="310">
        <f t="shared" si="26"/>
        <v>3.0352268079804145E-4</v>
      </c>
      <c r="G52" s="310"/>
      <c r="H52" s="310"/>
      <c r="I52" s="349">
        <f t="shared" si="22"/>
        <v>22</v>
      </c>
      <c r="K52" s="108" t="s">
        <v>32</v>
      </c>
      <c r="L52" s="282">
        <f t="shared" si="23"/>
        <v>0</v>
      </c>
      <c r="M52" s="282">
        <f t="shared" si="23"/>
        <v>0</v>
      </c>
      <c r="N52" s="282">
        <f t="shared" si="23"/>
        <v>0</v>
      </c>
      <c r="O52" s="309">
        <f t="shared" si="27"/>
        <v>0</v>
      </c>
      <c r="P52" s="310">
        <f t="shared" si="28"/>
        <v>0</v>
      </c>
      <c r="Q52" s="310"/>
      <c r="R52" s="310"/>
      <c r="S52" s="349">
        <f t="shared" si="24"/>
        <v>20</v>
      </c>
      <c r="U52" s="152" t="s">
        <v>31</v>
      </c>
      <c r="V52" s="162">
        <v>421</v>
      </c>
      <c r="W52" s="162">
        <v>365</v>
      </c>
      <c r="X52" s="162">
        <v>355</v>
      </c>
      <c r="Y52" s="320">
        <f t="shared" si="30"/>
        <v>-56</v>
      </c>
      <c r="Z52" s="320">
        <f t="shared" si="31"/>
        <v>-10</v>
      </c>
      <c r="AA52" s="336">
        <f t="shared" si="32"/>
        <v>-0.1330166270783848</v>
      </c>
      <c r="AB52" s="336">
        <f t="shared" si="33"/>
        <v>-2.7397260273972601E-2</v>
      </c>
      <c r="AC52" s="349">
        <f t="shared" si="29"/>
        <v>13</v>
      </c>
    </row>
    <row r="53" spans="1:29" x14ac:dyDescent="0.25">
      <c r="A53" s="108" t="s">
        <v>33</v>
      </c>
      <c r="B53" s="282">
        <f t="shared" si="21"/>
        <v>0</v>
      </c>
      <c r="C53" s="282">
        <f t="shared" si="21"/>
        <v>0</v>
      </c>
      <c r="D53" s="282">
        <f t="shared" si="21"/>
        <v>0</v>
      </c>
      <c r="E53" s="309">
        <f t="shared" si="25"/>
        <v>0</v>
      </c>
      <c r="F53" s="310">
        <f t="shared" si="26"/>
        <v>0</v>
      </c>
      <c r="G53" s="310"/>
      <c r="H53" s="310"/>
      <c r="I53" s="349">
        <f t="shared" si="22"/>
        <v>23</v>
      </c>
      <c r="K53" s="108" t="s">
        <v>33</v>
      </c>
      <c r="L53" s="282">
        <f t="shared" si="23"/>
        <v>0</v>
      </c>
      <c r="M53" s="282">
        <f t="shared" si="23"/>
        <v>0</v>
      </c>
      <c r="N53" s="282">
        <f t="shared" si="23"/>
        <v>0</v>
      </c>
      <c r="O53" s="309">
        <f t="shared" si="27"/>
        <v>0</v>
      </c>
      <c r="P53" s="310">
        <f t="shared" si="28"/>
        <v>0</v>
      </c>
      <c r="Q53" s="310"/>
      <c r="R53" s="310"/>
      <c r="S53" s="349">
        <f t="shared" si="24"/>
        <v>20</v>
      </c>
      <c r="U53" s="152" t="s">
        <v>32</v>
      </c>
      <c r="V53" s="162">
        <v>31</v>
      </c>
      <c r="W53" s="162">
        <v>25</v>
      </c>
      <c r="X53" s="162">
        <v>23</v>
      </c>
      <c r="Y53" s="320">
        <f t="shared" si="30"/>
        <v>-6</v>
      </c>
      <c r="Z53" s="320">
        <f t="shared" si="31"/>
        <v>-2</v>
      </c>
      <c r="AA53" s="336">
        <f t="shared" si="32"/>
        <v>-0.19354838709677419</v>
      </c>
      <c r="AB53" s="336">
        <f t="shared" si="33"/>
        <v>-0.08</v>
      </c>
      <c r="AC53" s="349">
        <f t="shared" si="29"/>
        <v>22</v>
      </c>
    </row>
    <row r="54" spans="1:29" x14ac:dyDescent="0.25">
      <c r="A54" s="108" t="s">
        <v>34</v>
      </c>
      <c r="B54" s="282">
        <f t="shared" si="21"/>
        <v>1.001817617018945E-3</v>
      </c>
      <c r="C54" s="282">
        <f t="shared" si="21"/>
        <v>4.2286245855159321E-4</v>
      </c>
      <c r="D54" s="282">
        <f t="shared" si="21"/>
        <v>6.4340625043303402E-4</v>
      </c>
      <c r="E54" s="309">
        <f t="shared" si="25"/>
        <v>-5.7895515846735179E-4</v>
      </c>
      <c r="F54" s="310">
        <f t="shared" si="26"/>
        <v>2.2054379188144081E-4</v>
      </c>
      <c r="G54" s="310"/>
      <c r="H54" s="310"/>
      <c r="I54" s="349">
        <f t="shared" si="22"/>
        <v>19</v>
      </c>
      <c r="K54" s="108" t="s">
        <v>34</v>
      </c>
      <c r="L54" s="282">
        <f t="shared" si="23"/>
        <v>4.9002606800685889E-4</v>
      </c>
      <c r="M54" s="282">
        <f t="shared" si="23"/>
        <v>9.6131169325227022E-4</v>
      </c>
      <c r="N54" s="282">
        <f t="shared" si="23"/>
        <v>0</v>
      </c>
      <c r="O54" s="309">
        <f t="shared" si="27"/>
        <v>4.7128562524541132E-4</v>
      </c>
      <c r="P54" s="310">
        <f t="shared" si="28"/>
        <v>-9.6131169325227022E-4</v>
      </c>
      <c r="Q54" s="310"/>
      <c r="R54" s="310"/>
      <c r="S54" s="349">
        <f t="shared" si="24"/>
        <v>17</v>
      </c>
      <c r="U54" s="152" t="s">
        <v>33</v>
      </c>
      <c r="V54" s="361">
        <v>0</v>
      </c>
      <c r="W54" s="361">
        <v>0</v>
      </c>
      <c r="X54" s="361">
        <v>0</v>
      </c>
      <c r="Y54" s="320">
        <f t="shared" si="30"/>
        <v>0</v>
      </c>
      <c r="Z54" s="320">
        <f t="shared" si="31"/>
        <v>0</v>
      </c>
      <c r="AA54" s="336" t="e">
        <f t="shared" si="32"/>
        <v>#DIV/0!</v>
      </c>
      <c r="AB54" s="336" t="e">
        <f t="shared" si="33"/>
        <v>#DIV/0!</v>
      </c>
      <c r="AC54" s="349">
        <f t="shared" si="29"/>
        <v>23</v>
      </c>
    </row>
    <row r="55" spans="1:29" x14ac:dyDescent="0.25">
      <c r="A55" s="108" t="s">
        <v>35</v>
      </c>
      <c r="B55" s="282">
        <f t="shared" si="21"/>
        <v>3.843069125663217E-3</v>
      </c>
      <c r="C55" s="282">
        <f t="shared" si="21"/>
        <v>2.7341035018800981E-3</v>
      </c>
      <c r="D55" s="282">
        <f t="shared" si="21"/>
        <v>7.0800283541340631E-4</v>
      </c>
      <c r="E55" s="309">
        <f t="shared" si="25"/>
        <v>-1.1089656237831189E-3</v>
      </c>
      <c r="F55" s="310">
        <f t="shared" si="26"/>
        <v>-2.026100666466692E-3</v>
      </c>
      <c r="G55" s="310"/>
      <c r="H55" s="310"/>
      <c r="I55" s="349">
        <f t="shared" si="22"/>
        <v>11</v>
      </c>
      <c r="K55" s="108" t="s">
        <v>35</v>
      </c>
      <c r="L55" s="282">
        <f t="shared" si="23"/>
        <v>1.5694982147742973E-4</v>
      </c>
      <c r="M55" s="282">
        <f t="shared" si="23"/>
        <v>1.2615474160129515E-3</v>
      </c>
      <c r="N55" s="282">
        <f t="shared" si="23"/>
        <v>1.3106800256941582E-4</v>
      </c>
      <c r="O55" s="309">
        <f t="shared" si="27"/>
        <v>1.1045975945355219E-3</v>
      </c>
      <c r="P55" s="310">
        <f t="shared" si="28"/>
        <v>-1.1304794134435357E-3</v>
      </c>
      <c r="Q55" s="310"/>
      <c r="R55" s="310"/>
      <c r="S55" s="349">
        <f t="shared" si="24"/>
        <v>19</v>
      </c>
      <c r="U55" s="152" t="s">
        <v>34</v>
      </c>
      <c r="V55" s="162">
        <v>184</v>
      </c>
      <c r="W55" s="162">
        <v>82</v>
      </c>
      <c r="X55" s="162">
        <v>103</v>
      </c>
      <c r="Y55" s="320">
        <f t="shared" si="30"/>
        <v>-102</v>
      </c>
      <c r="Z55" s="320">
        <f t="shared" si="31"/>
        <v>21</v>
      </c>
      <c r="AA55" s="336">
        <f t="shared" si="32"/>
        <v>-0.55434782608695654</v>
      </c>
      <c r="AB55" s="336">
        <f t="shared" si="33"/>
        <v>0.25609756097560976</v>
      </c>
      <c r="AC55" s="349">
        <f t="shared" si="29"/>
        <v>18</v>
      </c>
    </row>
    <row r="56" spans="1:29" x14ac:dyDescent="0.25">
      <c r="A56" s="108" t="s">
        <v>36</v>
      </c>
      <c r="B56" s="282">
        <f t="shared" si="21"/>
        <v>3.9533059247502632E-3</v>
      </c>
      <c r="C56" s="282">
        <f t="shared" si="21"/>
        <v>2.5830046735885828E-3</v>
      </c>
      <c r="D56" s="282">
        <f t="shared" si="21"/>
        <v>5.3169300940516867E-3</v>
      </c>
      <c r="E56" s="309">
        <f t="shared" si="25"/>
        <v>-1.3703012511616804E-3</v>
      </c>
      <c r="F56" s="310">
        <f t="shared" si="26"/>
        <v>2.7339254204631039E-3</v>
      </c>
      <c r="G56" s="310"/>
      <c r="H56" s="310"/>
      <c r="I56" s="349">
        <f t="shared" si="22"/>
        <v>10</v>
      </c>
      <c r="K56" s="108" t="s">
        <v>36</v>
      </c>
      <c r="L56" s="282">
        <f t="shared" si="23"/>
        <v>0</v>
      </c>
      <c r="M56" s="282">
        <f t="shared" si="23"/>
        <v>0</v>
      </c>
      <c r="N56" s="282">
        <f t="shared" si="23"/>
        <v>5.0819537314203606E-4</v>
      </c>
      <c r="O56" s="309">
        <f t="shared" si="27"/>
        <v>0</v>
      </c>
      <c r="P56" s="310">
        <f t="shared" si="28"/>
        <v>5.0819537314203606E-4</v>
      </c>
      <c r="Q56" s="310"/>
      <c r="R56" s="310"/>
      <c r="S56" s="349">
        <f t="shared" si="24"/>
        <v>20</v>
      </c>
      <c r="U56" s="152" t="s">
        <v>35</v>
      </c>
      <c r="V56" s="162">
        <v>455</v>
      </c>
      <c r="W56" s="162">
        <v>344</v>
      </c>
      <c r="X56" s="162">
        <v>210</v>
      </c>
      <c r="Y56" s="320">
        <f t="shared" si="30"/>
        <v>-111</v>
      </c>
      <c r="Z56" s="320">
        <f t="shared" si="31"/>
        <v>-134</v>
      </c>
      <c r="AA56" s="336">
        <f t="shared" si="32"/>
        <v>-0.24395604395604395</v>
      </c>
      <c r="AB56" s="336">
        <f t="shared" si="33"/>
        <v>-0.38953488372093026</v>
      </c>
      <c r="AC56" s="349">
        <f t="shared" si="29"/>
        <v>11</v>
      </c>
    </row>
    <row r="57" spans="1:29" x14ac:dyDescent="0.25">
      <c r="A57" s="108" t="s">
        <v>37</v>
      </c>
      <c r="B57" s="282">
        <f t="shared" si="21"/>
        <v>1.6678866843716374E-3</v>
      </c>
      <c r="C57" s="282">
        <f t="shared" si="21"/>
        <v>2.136022205470431E-3</v>
      </c>
      <c r="D57" s="282">
        <f t="shared" si="21"/>
        <v>1.5920637267655531E-4</v>
      </c>
      <c r="E57" s="309">
        <f t="shared" si="25"/>
        <v>4.6813552109879362E-4</v>
      </c>
      <c r="F57" s="310">
        <f t="shared" si="26"/>
        <v>-1.9768158327938758E-3</v>
      </c>
      <c r="G57" s="310"/>
      <c r="H57" s="310"/>
      <c r="I57" s="349">
        <f t="shared" si="22"/>
        <v>17</v>
      </c>
      <c r="K57" s="108" t="s">
        <v>37</v>
      </c>
      <c r="L57" s="282">
        <f t="shared" si="23"/>
        <v>1.6623150854639399E-3</v>
      </c>
      <c r="M57" s="282">
        <f t="shared" si="23"/>
        <v>1.1840656960568285E-3</v>
      </c>
      <c r="N57" s="282">
        <f t="shared" si="23"/>
        <v>4.0655629851362882E-5</v>
      </c>
      <c r="O57" s="309">
        <f t="shared" si="27"/>
        <v>-4.7824938940711141E-4</v>
      </c>
      <c r="P57" s="310">
        <f t="shared" si="28"/>
        <v>-1.1434100662054657E-3</v>
      </c>
      <c r="Q57" s="310"/>
      <c r="R57" s="310"/>
      <c r="S57" s="349">
        <f t="shared" si="24"/>
        <v>13</v>
      </c>
      <c r="U57" s="152" t="s">
        <v>36</v>
      </c>
      <c r="V57" s="162">
        <v>207</v>
      </c>
      <c r="W57" s="162">
        <v>144</v>
      </c>
      <c r="X57" s="162">
        <v>106</v>
      </c>
      <c r="Y57" s="320">
        <f t="shared" si="30"/>
        <v>-63</v>
      </c>
      <c r="Z57" s="320">
        <f t="shared" si="31"/>
        <v>-38</v>
      </c>
      <c r="AA57" s="336">
        <f t="shared" si="32"/>
        <v>-0.30434782608695654</v>
      </c>
      <c r="AB57" s="336">
        <f t="shared" si="33"/>
        <v>-0.2638888888888889</v>
      </c>
      <c r="AC57" s="349">
        <f t="shared" si="29"/>
        <v>17</v>
      </c>
    </row>
    <row r="58" spans="1:29" x14ac:dyDescent="0.25">
      <c r="A58" s="108" t="s">
        <v>101</v>
      </c>
      <c r="B58" s="282">
        <f t="shared" si="21"/>
        <v>1.8375509153755367E-3</v>
      </c>
      <c r="C58" s="282">
        <f t="shared" si="21"/>
        <v>2.2286121079591295E-3</v>
      </c>
      <c r="D58" s="282">
        <f t="shared" si="21"/>
        <v>4.8817612727798188E-3</v>
      </c>
      <c r="E58" s="309">
        <f t="shared" si="25"/>
        <v>3.9106119258359279E-4</v>
      </c>
      <c r="F58" s="310">
        <f t="shared" si="26"/>
        <v>2.6531491648206893E-3</v>
      </c>
      <c r="G58" s="310"/>
      <c r="H58" s="310"/>
      <c r="I58" s="349">
        <f t="shared" si="22"/>
        <v>16</v>
      </c>
      <c r="K58" s="108" t="s">
        <v>101</v>
      </c>
      <c r="L58" s="282">
        <f t="shared" si="23"/>
        <v>3.5002669164543062E-4</v>
      </c>
      <c r="M58" s="282">
        <f t="shared" si="23"/>
        <v>0</v>
      </c>
      <c r="N58" s="282">
        <f t="shared" si="23"/>
        <v>1.7603468595435475E-4</v>
      </c>
      <c r="O58" s="309">
        <f t="shared" si="27"/>
        <v>-3.5002669164543062E-4</v>
      </c>
      <c r="P58" s="310">
        <f t="shared" si="28"/>
        <v>1.7603468595435475E-4</v>
      </c>
      <c r="Q58" s="310"/>
      <c r="R58" s="310"/>
      <c r="S58" s="349">
        <f t="shared" si="24"/>
        <v>18</v>
      </c>
      <c r="U58" s="152" t="s">
        <v>37</v>
      </c>
      <c r="V58" s="162">
        <v>170</v>
      </c>
      <c r="W58" s="162">
        <v>147</v>
      </c>
      <c r="X58" s="162">
        <v>137</v>
      </c>
      <c r="Y58" s="320">
        <f t="shared" si="30"/>
        <v>-23</v>
      </c>
      <c r="Z58" s="320">
        <f t="shared" si="31"/>
        <v>-10</v>
      </c>
      <c r="AA58" s="336">
        <f t="shared" si="32"/>
        <v>-0.13529411764705881</v>
      </c>
      <c r="AB58" s="336">
        <f t="shared" si="33"/>
        <v>-6.8027210884353748E-2</v>
      </c>
      <c r="AC58" s="349">
        <f t="shared" si="29"/>
        <v>19</v>
      </c>
    </row>
    <row r="59" spans="1:29" ht="15.75" thickBot="1" x14ac:dyDescent="0.3">
      <c r="A59" s="108" t="s">
        <v>38</v>
      </c>
      <c r="B59" s="282">
        <f t="shared" si="21"/>
        <v>1.8271090651754661E-2</v>
      </c>
      <c r="C59" s="282">
        <f t="shared" si="21"/>
        <v>2.0968040583773589E-2</v>
      </c>
      <c r="D59" s="282">
        <f t="shared" si="21"/>
        <v>1.9641953438429414E-2</v>
      </c>
      <c r="E59" s="309">
        <f t="shared" si="25"/>
        <v>2.6969499320189279E-3</v>
      </c>
      <c r="F59" s="310">
        <f t="shared" si="26"/>
        <v>-1.3260871453441743E-3</v>
      </c>
      <c r="G59" s="310"/>
      <c r="H59" s="310"/>
      <c r="I59" s="263"/>
      <c r="K59" s="108" t="s">
        <v>38</v>
      </c>
      <c r="L59" s="282">
        <f t="shared" si="23"/>
        <v>0.12287141111710952</v>
      </c>
      <c r="M59" s="282">
        <f t="shared" si="23"/>
        <v>0.13194305630406178</v>
      </c>
      <c r="N59" s="282">
        <f t="shared" si="23"/>
        <v>0.14594128056286593</v>
      </c>
      <c r="O59" s="309">
        <f t="shared" si="27"/>
        <v>9.0716451869522624E-3</v>
      </c>
      <c r="P59" s="310">
        <f t="shared" si="28"/>
        <v>1.3998224258804148E-2</v>
      </c>
      <c r="Q59" s="310"/>
      <c r="R59" s="310"/>
      <c r="S59" s="263"/>
      <c r="U59" s="152" t="s">
        <v>101</v>
      </c>
      <c r="V59" s="162">
        <v>304</v>
      </c>
      <c r="W59" s="162">
        <v>401</v>
      </c>
      <c r="X59" s="162">
        <v>450</v>
      </c>
      <c r="Y59" s="320">
        <f t="shared" si="30"/>
        <v>97</v>
      </c>
      <c r="Z59" s="320">
        <f t="shared" si="31"/>
        <v>49</v>
      </c>
      <c r="AA59" s="336">
        <f t="shared" si="32"/>
        <v>0.31907894736842107</v>
      </c>
      <c r="AB59" s="336">
        <f t="shared" si="33"/>
        <v>0.12219451371571072</v>
      </c>
      <c r="AC59" s="349">
        <f t="shared" si="29"/>
        <v>15</v>
      </c>
    </row>
    <row r="60" spans="1:29" ht="15.75" thickBot="1" x14ac:dyDescent="0.3">
      <c r="A60" s="70" t="s">
        <v>39</v>
      </c>
      <c r="B60" s="283">
        <f>SUM(B36:B59)</f>
        <v>1.0000000000000002</v>
      </c>
      <c r="C60" s="283">
        <f>SUM(C36:C59)</f>
        <v>0.99999999999999978</v>
      </c>
      <c r="D60" s="283">
        <f>SUM(D36:D59)</f>
        <v>0.99999999999999967</v>
      </c>
      <c r="E60" s="127">
        <f t="shared" si="25"/>
        <v>0</v>
      </c>
      <c r="F60" s="283">
        <f t="shared" si="26"/>
        <v>0</v>
      </c>
      <c r="G60" s="127"/>
      <c r="H60" s="283"/>
      <c r="I60" s="263"/>
      <c r="K60" s="70" t="s">
        <v>39</v>
      </c>
      <c r="L60" s="283">
        <f>SUM(L36:L59)</f>
        <v>1</v>
      </c>
      <c r="M60" s="283">
        <f>SUM(M36:M59)</f>
        <v>1</v>
      </c>
      <c r="N60" s="283">
        <f>SUM(N36:N59)</f>
        <v>0.99999999999999978</v>
      </c>
      <c r="O60" s="127">
        <f t="shared" si="27"/>
        <v>0</v>
      </c>
      <c r="P60" s="283">
        <f t="shared" si="28"/>
        <v>0</v>
      </c>
      <c r="Q60" s="283"/>
      <c r="R60" s="283"/>
      <c r="S60" s="263"/>
      <c r="U60" s="153" t="s">
        <v>38</v>
      </c>
      <c r="V60" s="162">
        <v>2394</v>
      </c>
      <c r="W60" s="162">
        <v>2940</v>
      </c>
      <c r="X60" s="162">
        <v>2607</v>
      </c>
      <c r="Y60" s="321">
        <f t="shared" si="30"/>
        <v>546</v>
      </c>
      <c r="Z60" s="321">
        <f t="shared" si="31"/>
        <v>-333</v>
      </c>
      <c r="AA60" s="336">
        <f t="shared" si="32"/>
        <v>0.22807017543859648</v>
      </c>
      <c r="AB60" s="336">
        <f t="shared" si="33"/>
        <v>-0.11326530612244898</v>
      </c>
      <c r="AC60" s="263"/>
    </row>
    <row r="61" spans="1:29" ht="15.75" thickBot="1" x14ac:dyDescent="0.3">
      <c r="U61" s="156" t="s">
        <v>73</v>
      </c>
      <c r="V61" s="289">
        <f t="shared" ref="V61" si="34">SUM(V37:V60)</f>
        <v>166510</v>
      </c>
      <c r="W61" s="289">
        <f t="shared" ref="W61" si="35">SUM(W37:W60)</f>
        <v>160341</v>
      </c>
      <c r="X61" s="289">
        <f t="shared" ref="X61" si="36">SUM(X37:X60)</f>
        <v>152771</v>
      </c>
      <c r="Y61" s="218">
        <f t="shared" si="30"/>
        <v>-6169</v>
      </c>
      <c r="Z61" s="275">
        <f t="shared" si="31"/>
        <v>-7570</v>
      </c>
      <c r="AA61" s="275"/>
      <c r="AB61" s="275"/>
      <c r="AC61" s="263"/>
    </row>
    <row r="62" spans="1:29" ht="15.75" thickBot="1" x14ac:dyDescent="0.3">
      <c r="U62" s="157" t="s">
        <v>76</v>
      </c>
      <c r="V62" s="221">
        <v>36436210.926342502</v>
      </c>
      <c r="W62" s="221">
        <v>35181228.201239005</v>
      </c>
      <c r="X62" s="221">
        <v>34023254.430000007</v>
      </c>
      <c r="Y62" s="322">
        <f t="shared" si="30"/>
        <v>-1254982.7251034975</v>
      </c>
      <c r="Z62" s="323">
        <f t="shared" si="31"/>
        <v>-1157973.7712389976</v>
      </c>
      <c r="AA62" s="338">
        <f>Y62/V62</f>
        <v>-3.4443283019754814E-2</v>
      </c>
      <c r="AB62" s="338">
        <f>Z62/W62</f>
        <v>-3.2914535121267206E-2</v>
      </c>
      <c r="AC62" s="263"/>
    </row>
    <row r="63" spans="1:29" ht="15.75" thickBot="1" x14ac:dyDescent="0.3">
      <c r="U63" s="157" t="s">
        <v>77</v>
      </c>
      <c r="V63" s="346">
        <f>V62+V32</f>
        <v>75284034.405122608</v>
      </c>
      <c r="W63" s="346">
        <f t="shared" ref="W63:X63" si="37">W62+W32</f>
        <v>76114762.176344708</v>
      </c>
      <c r="X63" s="346">
        <f t="shared" si="37"/>
        <v>79613836.320952386</v>
      </c>
      <c r="Y63" s="324">
        <f t="shared" si="30"/>
        <v>830727.77122209966</v>
      </c>
      <c r="Z63" s="325">
        <f t="shared" si="31"/>
        <v>3499074.1446076781</v>
      </c>
      <c r="AA63" s="338">
        <f>Y63/V63</f>
        <v>1.1034580941182582E-2</v>
      </c>
      <c r="AB63" s="338">
        <f>Z63/W63</f>
        <v>4.597103169685967E-2</v>
      </c>
      <c r="AC63" s="263"/>
    </row>
  </sheetData>
  <sheetProtection algorithmName="SHA-512" hashValue="HrS8DNmoQ56/LQtSUc13oUgXw5+VFtQsJt2f1f9bvKyzDQN9mhOAXnjRik6yS6okbwPhY1vdpJWi5BaA8jhXYw==" saltValue="YNZem3ijSs5tlliLdHWpXA==" spinCount="100000" sheet="1" objects="1" scenarios="1"/>
  <conditionalFormatting sqref="I8:I30">
    <cfRule type="cellIs" dxfId="34" priority="28" operator="equal">
      <formula>4</formula>
    </cfRule>
    <cfRule type="cellIs" dxfId="33" priority="29" operator="equal">
      <formula>3</formula>
    </cfRule>
    <cfRule type="cellIs" dxfId="32" priority="30" operator="equal">
      <formula>2</formula>
    </cfRule>
    <cfRule type="cellIs" dxfId="31" priority="31" operator="equal">
      <formula>1</formula>
    </cfRule>
  </conditionalFormatting>
  <conditionalFormatting sqref="S8:S30">
    <cfRule type="cellIs" dxfId="30" priority="24" operator="equal">
      <formula>4</formula>
    </cfRule>
    <cfRule type="cellIs" dxfId="29" priority="25" operator="equal">
      <formula>3</formula>
    </cfRule>
    <cfRule type="cellIs" dxfId="28" priority="26" operator="equal">
      <formula>2</formula>
    </cfRule>
    <cfRule type="cellIs" dxfId="27" priority="27" operator="equal">
      <formula>1</formula>
    </cfRule>
  </conditionalFormatting>
  <conditionalFormatting sqref="AC7:AC29">
    <cfRule type="cellIs" dxfId="26" priority="19" operator="equal">
      <formula>5</formula>
    </cfRule>
    <cfRule type="cellIs" dxfId="25" priority="20" operator="equal">
      <formula>4</formula>
    </cfRule>
    <cfRule type="cellIs" dxfId="24" priority="21" operator="equal">
      <formula>3</formula>
    </cfRule>
    <cfRule type="cellIs" dxfId="23" priority="22" operator="equal">
      <formula>2</formula>
    </cfRule>
    <cfRule type="cellIs" dxfId="22" priority="23" operator="equal">
      <formula>1</formula>
    </cfRule>
  </conditionalFormatting>
  <conditionalFormatting sqref="AC37:AC59">
    <cfRule type="cellIs" dxfId="21" priority="14" operator="equal">
      <formula>5</formula>
    </cfRule>
    <cfRule type="cellIs" dxfId="20" priority="15" operator="equal">
      <formula>4</formula>
    </cfRule>
    <cfRule type="cellIs" dxfId="19" priority="16" operator="equal">
      <formula>3</formula>
    </cfRule>
    <cfRule type="cellIs" dxfId="18" priority="17" operator="equal">
      <formula>2</formula>
    </cfRule>
    <cfRule type="cellIs" dxfId="17" priority="18" operator="equal">
      <formula>1</formula>
    </cfRule>
  </conditionalFormatting>
  <conditionalFormatting sqref="AM11:AM33">
    <cfRule type="cellIs" dxfId="16" priority="9" operator="equal">
      <formula>5</formula>
    </cfRule>
    <cfRule type="cellIs" dxfId="15" priority="10" operator="equal">
      <formula>4</formula>
    </cfRule>
    <cfRule type="cellIs" dxfId="14" priority="11" operator="equal">
      <formula>3</formula>
    </cfRule>
    <cfRule type="cellIs" dxfId="13" priority="12" operator="equal">
      <formula>2</formula>
    </cfRule>
    <cfRule type="cellIs" dxfId="12" priority="13" operator="equal">
      <formula>1</formula>
    </cfRule>
  </conditionalFormatting>
  <conditionalFormatting sqref="I36:I58">
    <cfRule type="cellIs" dxfId="7" priority="5" operator="equal">
      <formula>4</formula>
    </cfRule>
    <cfRule type="cellIs" dxfId="6" priority="6" operator="equal">
      <formula>3</formula>
    </cfRule>
    <cfRule type="cellIs" dxfId="5" priority="7" operator="equal">
      <formula>2</formula>
    </cfRule>
    <cfRule type="cellIs" dxfId="4" priority="8" operator="equal">
      <formula>1</formula>
    </cfRule>
  </conditionalFormatting>
  <conditionalFormatting sqref="S36:S58">
    <cfRule type="cellIs" dxfId="3" priority="1" operator="equal">
      <formula>4</formula>
    </cfRule>
    <cfRule type="cellIs" dxfId="2" priority="2" operator="equal">
      <formula>3</formula>
    </cfRule>
    <cfRule type="cellIs" dxfId="1" priority="3" operator="equal">
      <formula>2</formula>
    </cfRule>
    <cfRule type="cellIs" dxfId="0" priority="4" operator="equal">
      <formula>1</formula>
    </cfRule>
  </conditionalFormatting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J45"/>
  <sheetViews>
    <sheetView workbookViewId="0">
      <selection activeCell="B120" sqref="B120:F120"/>
    </sheetView>
  </sheetViews>
  <sheetFormatPr defaultRowHeight="15" x14ac:dyDescent="0.25"/>
  <cols>
    <col min="1" max="1" width="17.42578125" bestFit="1" customWidth="1"/>
    <col min="2" max="2" width="9.5703125" bestFit="1" customWidth="1"/>
    <col min="4" max="4" width="9.140625" customWidth="1"/>
    <col min="11" max="12" width="9.140625" customWidth="1"/>
    <col min="13" max="13" width="10.5703125" bestFit="1" customWidth="1"/>
    <col min="14" max="14" width="9.140625" customWidth="1"/>
    <col min="16" max="16" width="10.5703125" bestFit="1" customWidth="1"/>
    <col min="18" max="19" width="9.140625" customWidth="1"/>
    <col min="22" max="22" width="10.5703125" bestFit="1" customWidth="1"/>
    <col min="25" max="25" width="10.5703125" bestFit="1" customWidth="1"/>
    <col min="36" max="36" width="11" customWidth="1"/>
  </cols>
  <sheetData>
    <row r="1" spans="1:18" x14ac:dyDescent="0.25">
      <c r="A1" s="280">
        <f>(('Org Rev.Bulletin'!M8-'Org Rev.Bulletin'!K8)/'Org Rev.Bulletin'!K8)*100%</f>
        <v>-8.6377749491478431E-2</v>
      </c>
      <c r="B1" s="267">
        <f>(A1*-1)</f>
        <v>8.6377749491478431E-2</v>
      </c>
      <c r="C1" s="1"/>
      <c r="D1" s="377" t="s">
        <v>153</v>
      </c>
      <c r="E1" s="377"/>
    </row>
    <row r="2" spans="1:18" x14ac:dyDescent="0.25">
      <c r="A2" s="278"/>
      <c r="B2" s="281"/>
      <c r="C2" s="1"/>
    </row>
    <row r="3" spans="1:18" x14ac:dyDescent="0.25">
      <c r="A3" s="265">
        <f>'Org Rev.Bulletin'!M8-'Org Rev.Bulletin'!K8</f>
        <v>-7089812.0300000012</v>
      </c>
      <c r="B3" s="1"/>
      <c r="C3" s="1"/>
      <c r="D3" s="377" t="s">
        <v>154</v>
      </c>
      <c r="E3" s="377"/>
    </row>
    <row r="4" spans="1:18" x14ac:dyDescent="0.25">
      <c r="A4" s="1"/>
      <c r="B4" s="1"/>
      <c r="C4" s="1"/>
    </row>
    <row r="5" spans="1:18" x14ac:dyDescent="0.25">
      <c r="A5" s="1"/>
      <c r="B5" s="1"/>
      <c r="C5" s="1"/>
    </row>
    <row r="6" spans="1:18" x14ac:dyDescent="0.25">
      <c r="A6" s="280">
        <f>(('Org Rev.Bulletin'!M7-'Org Rev.Bulletin'!K7)/'Org Rev.Bulletin'!K7)*100%</f>
        <v>-0.20961720263895536</v>
      </c>
      <c r="B6" s="267">
        <f>(A6*-1)</f>
        <v>0.20961720263895536</v>
      </c>
      <c r="C6" s="1"/>
      <c r="D6" s="377" t="s">
        <v>155</v>
      </c>
      <c r="E6" s="377"/>
    </row>
    <row r="7" spans="1:18" x14ac:dyDescent="0.25">
      <c r="A7" s="1"/>
      <c r="B7" s="1"/>
      <c r="C7" s="1"/>
    </row>
    <row r="8" spans="1:18" x14ac:dyDescent="0.25">
      <c r="A8" s="265">
        <f>'Org Rev.Bulletin'!M7-'Org Rev.Bulletin'!K7</f>
        <v>-518408.70999999996</v>
      </c>
      <c r="B8" s="1"/>
      <c r="C8" s="1"/>
      <c r="D8" s="377" t="s">
        <v>156</v>
      </c>
      <c r="E8" s="377"/>
    </row>
    <row r="9" spans="1:18" x14ac:dyDescent="0.25">
      <c r="A9" s="1"/>
      <c r="B9" s="1"/>
      <c r="C9" s="1"/>
    </row>
    <row r="10" spans="1:18" x14ac:dyDescent="0.25">
      <c r="A10" s="1"/>
      <c r="B10" s="1"/>
      <c r="C10" s="1"/>
    </row>
    <row r="11" spans="1:18" x14ac:dyDescent="0.25">
      <c r="A11" s="272">
        <f>(('Org Rev.Bulletin'!M10-'Org Rev.Bulletin'!K10)/'Org Rev.Bulletin'!K10)*100%</f>
        <v>-8.2549068472628356E-2</v>
      </c>
      <c r="B11" s="388">
        <f>(A11*-1)</f>
        <v>8.2549068472628356E-2</v>
      </c>
      <c r="C11" s="1"/>
      <c r="D11" s="377" t="s">
        <v>164</v>
      </c>
      <c r="E11" s="377"/>
    </row>
    <row r="14" spans="1:18" x14ac:dyDescent="0.25">
      <c r="B14" s="1" t="s">
        <v>173</v>
      </c>
    </row>
    <row r="15" spans="1:18" x14ac:dyDescent="0.25">
      <c r="A15" s="1" t="s">
        <v>59</v>
      </c>
      <c r="B15" s="305">
        <f>'Tri-Year Comparison'!D36</f>
        <v>0.61581514172311436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" t="s">
        <v>58</v>
      </c>
      <c r="B16" s="305">
        <f>'Tri-Year Comparison'!D38</f>
        <v>0.14900248536552801</v>
      </c>
      <c r="C16" s="1"/>
      <c r="D16" s="1"/>
      <c r="E16" s="1"/>
      <c r="F16" s="1"/>
      <c r="G16" s="1"/>
      <c r="H16" s="1"/>
      <c r="I16" s="1"/>
      <c r="K16" s="1"/>
      <c r="L16" s="1"/>
      <c r="M16" s="1"/>
      <c r="N16" s="1"/>
      <c r="O16" s="1"/>
      <c r="P16" s="1"/>
      <c r="Q16" s="1"/>
      <c r="R16" s="1"/>
    </row>
    <row r="17" spans="1:36" x14ac:dyDescent="0.25">
      <c r="A17" s="1" t="s">
        <v>57</v>
      </c>
      <c r="B17" s="305">
        <f>'Tri-Year Comparison'!D37</f>
        <v>7.0611914236918372E-2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36" x14ac:dyDescent="0.25">
      <c r="A18" s="1" t="s">
        <v>55</v>
      </c>
      <c r="B18" s="305">
        <f>'Tri-Year Comparison'!D46</f>
        <v>4.1885355476251739E-2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36" x14ac:dyDescent="0.25">
      <c r="A19" s="1" t="s">
        <v>56</v>
      </c>
      <c r="B19" s="305">
        <f>SUM('Tri-Year Comparison'!D39:D45,'Tri-Year Comparison'!D47:D59)</f>
        <v>0.12268510319818726</v>
      </c>
      <c r="C19" s="1"/>
      <c r="D19" s="340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36" x14ac:dyDescent="0.25">
      <c r="B20" s="305">
        <f>SUM(B15:B19)</f>
        <v>0.99999999999999978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36" x14ac:dyDescent="0.25">
      <c r="B21" s="305"/>
      <c r="D21" s="1"/>
      <c r="E21" s="1" t="s">
        <v>105</v>
      </c>
      <c r="F21" s="1" t="s">
        <v>108</v>
      </c>
      <c r="G21" s="1" t="s">
        <v>109</v>
      </c>
      <c r="H21" s="1" t="s">
        <v>110</v>
      </c>
      <c r="I21" s="1" t="s">
        <v>112</v>
      </c>
      <c r="J21" s="1" t="s">
        <v>119</v>
      </c>
      <c r="K21" s="1" t="s">
        <v>118</v>
      </c>
      <c r="L21" s="1" t="s">
        <v>127</v>
      </c>
      <c r="M21" s="1" t="s">
        <v>132</v>
      </c>
      <c r="N21" s="1" t="s">
        <v>133</v>
      </c>
      <c r="O21" s="1" t="s">
        <v>134</v>
      </c>
      <c r="P21" s="1" t="s">
        <v>128</v>
      </c>
      <c r="Q21" s="1" t="s">
        <v>136</v>
      </c>
      <c r="R21" s="1" t="s">
        <v>140</v>
      </c>
      <c r="S21" s="1" t="s">
        <v>141</v>
      </c>
      <c r="T21" s="1" t="s">
        <v>143</v>
      </c>
      <c r="U21" s="1" t="s">
        <v>147</v>
      </c>
      <c r="V21" s="1" t="s">
        <v>149</v>
      </c>
      <c r="W21" s="1" t="s">
        <v>151</v>
      </c>
      <c r="X21" s="1" t="s">
        <v>157</v>
      </c>
      <c r="Y21" s="1" t="s">
        <v>161</v>
      </c>
      <c r="Z21" s="1" t="s">
        <v>165</v>
      </c>
      <c r="AA21" s="1" t="s">
        <v>167</v>
      </c>
      <c r="AB21" s="1" t="s">
        <v>169</v>
      </c>
      <c r="AC21" s="1" t="s">
        <v>178</v>
      </c>
      <c r="AD21" s="1" t="s">
        <v>257</v>
      </c>
      <c r="AE21" s="1" t="s">
        <v>258</v>
      </c>
      <c r="AF21" s="1" t="s">
        <v>259</v>
      </c>
      <c r="AG21" s="1" t="s">
        <v>261</v>
      </c>
      <c r="AH21" s="1" t="s">
        <v>262</v>
      </c>
      <c r="AI21" s="1" t="s">
        <v>263</v>
      </c>
      <c r="AJ21" s="1"/>
    </row>
    <row r="22" spans="1:36" x14ac:dyDescent="0.25">
      <c r="A22" s="305">
        <f>SUM(B15:B18)</f>
        <v>0.87731489680181252</v>
      </c>
      <c r="B22" s="305"/>
      <c r="D22" s="1" t="s">
        <v>59</v>
      </c>
      <c r="E22" s="350">
        <f>OUTFLOWS!M36-OUTFLOWS!K36</f>
        <v>-2.9927740834138961E-2</v>
      </c>
      <c r="F22" s="350">
        <f>OUTFLOWS!N36-OUTFLOWS!M36</f>
        <v>7.7999224450487903E-3</v>
      </c>
      <c r="G22" s="350">
        <f>OUTFLOWS!O36-OUTFLOWS!N36</f>
        <v>9.1108297407144212E-3</v>
      </c>
      <c r="H22" s="350">
        <f>OUTFLOWS!P36-OUTFLOWS!O36</f>
        <v>-2.7447118159041439E-2</v>
      </c>
      <c r="I22" s="350">
        <f>OUTFLOWS!R36-OUTFLOWS!P36</f>
        <v>9.2366798626668523E-3</v>
      </c>
      <c r="J22" s="350">
        <f>OUTFLOWS!S36-OUTFLOWS!R36</f>
        <v>3.9458781794553532E-3</v>
      </c>
      <c r="K22" s="350">
        <f>OUTFLOWS!T36-OUTFLOWS!S36</f>
        <v>4.3212738047232468E-3</v>
      </c>
      <c r="L22" s="350">
        <f>OUTFLOWS!U36-OUTFLOWS!T36</f>
        <v>1.3578661257720337E-2</v>
      </c>
      <c r="M22" s="350">
        <f>OUTFLOWS!W36-OUTFLOWS!U36</f>
        <v>-1.9805411963692676E-2</v>
      </c>
      <c r="N22" s="350">
        <f>OUTFLOWS!X36-OUTFLOWS!W36</f>
        <v>6.6703555949099269E-2</v>
      </c>
      <c r="O22" s="350">
        <f>OUTFLOWS!Y36-OUTFLOWS!X36</f>
        <v>-2.3841924581680107E-3</v>
      </c>
      <c r="P22" s="350">
        <f>OUTFLOWS!Z36-OUTFLOWS!Y36</f>
        <v>-3.3615196154370919E-2</v>
      </c>
      <c r="Q22" s="350">
        <f>OUTFLOWS!AB36-OUTFLOWS!Z36</f>
        <v>-4.9714396235510661E-3</v>
      </c>
      <c r="R22" s="350">
        <f>OUTFLOWS!AC36-OUTFLOWS!AB36</f>
        <v>3.6454225646653793E-4</v>
      </c>
      <c r="S22" s="350">
        <f>OUTFLOWS!AD36-OUTFLOWS!AC36</f>
        <v>-7.3350588986792475E-3</v>
      </c>
      <c r="T22" s="350">
        <f>OUTFLOWS!AE36-OUTFLOWS!AD36</f>
        <v>2.0196063768964434E-2</v>
      </c>
      <c r="U22" s="350">
        <f>OUTFLOWS!AG36-OUTFLOWS!AE36</f>
        <v>-6.5399045717110527E-3</v>
      </c>
      <c r="V22" s="350">
        <f>OUTFLOWS!AH36-OUTFLOWS!AG36</f>
        <v>3.6108129624186081E-3</v>
      </c>
      <c r="W22" s="350">
        <f>OUTFLOWS!AI36-OUTFLOWS!AH36</f>
        <v>-7.8032686465375867E-2</v>
      </c>
      <c r="X22" s="350">
        <f>OUTFLOWS!AJ36-OUTFLOWS!AI36</f>
        <v>8.7599703153130815E-2</v>
      </c>
      <c r="Y22" s="350">
        <f>OUTFLOWS!AL36-OUTFLOWS!AJ36</f>
        <v>-2.5778894179640077E-2</v>
      </c>
      <c r="Z22" s="350">
        <f>OUTFLOWS!AM36-OUTFLOWS!AL36</f>
        <v>1.6372136835732132E-2</v>
      </c>
      <c r="AA22" s="350">
        <f>OUTFLOWS!AN36-OUTFLOWS!AM36</f>
        <v>4.9173245504892105E-3</v>
      </c>
      <c r="AB22" s="350">
        <f>OUTFLOWS!AO36-OUTFLOWS!AN36</f>
        <v>1.5993741118705551E-2</v>
      </c>
      <c r="AC22" s="350">
        <f>OUTFLOWS!AQ36-OUTFLOWS!AO36</f>
        <v>-4.1068298553390559E-3</v>
      </c>
      <c r="AD22" s="350">
        <f>OUTFLOWS!AR36-OUTFLOWS!AQ36</f>
        <v>-7.6600658863257287E-4</v>
      </c>
      <c r="AE22" s="350">
        <f>OUTFLOWS!AS36-OUTFLOWS!AR36</f>
        <v>-3.0272444957457623E-4</v>
      </c>
      <c r="AF22" s="350">
        <f>OUTFLOWS!AT36-OUTFLOWS!AS36</f>
        <v>1.2797038827312202E-2</v>
      </c>
      <c r="AG22" s="350">
        <f>OUTFLOWS!AV36-OUTFLOWS!AT36</f>
        <v>6.7491924581449814E-3</v>
      </c>
      <c r="AH22" s="350">
        <f>OUTFLOWS!AW36-OUTFLOWS!AV36</f>
        <v>-1.5719493813149743E-2</v>
      </c>
      <c r="AI22" s="350">
        <f>OUTFLOWS!AX36-OUTFLOWS!AW36</f>
        <v>-4.6299318929782229E-3</v>
      </c>
    </row>
    <row r="23" spans="1:36" x14ac:dyDescent="0.25">
      <c r="A23" s="305">
        <f>100%-A22</f>
        <v>0.12268510319818748</v>
      </c>
      <c r="B23" s="305"/>
      <c r="D23" s="1" t="s">
        <v>58</v>
      </c>
      <c r="E23" s="350">
        <f>OUTFLOWS!M38-OUTFLOWS!K38</f>
        <v>1.7951797618819126E-2</v>
      </c>
      <c r="F23" s="350">
        <f>OUTFLOWS!N38-OUTFLOWS!M38</f>
        <v>-4.6142570514647319E-3</v>
      </c>
      <c r="G23" s="350">
        <f>OUTFLOWS!O38-OUTFLOWS!N38</f>
        <v>-4.5740989331643778E-3</v>
      </c>
      <c r="H23" s="350">
        <f>OUTFLOWS!P38-OUTFLOWS!O38</f>
        <v>1.2324806191132243E-2</v>
      </c>
      <c r="I23" s="350">
        <f>OUTFLOWS!R38-OUTFLOWS!P38</f>
        <v>1.3650503471746012E-4</v>
      </c>
      <c r="J23" s="350">
        <f>OUTFLOWS!S38-OUTFLOWS!R38</f>
        <v>4.0607795202188268E-4</v>
      </c>
      <c r="K23" s="350">
        <f>OUTFLOWS!T38-OUTFLOWS!S38</f>
        <v>-4.7635472408277812E-4</v>
      </c>
      <c r="L23" s="350">
        <f>OUTFLOWS!U38-OUTFLOWS!T38</f>
        <v>-5.4170748134552693E-3</v>
      </c>
      <c r="M23" s="350">
        <f>OUTFLOWS!W38-OUTFLOWS!U38</f>
        <v>1.6301454905880364E-2</v>
      </c>
      <c r="N23" s="350">
        <f>OUTFLOWS!X38-OUTFLOWS!W38</f>
        <v>-2.7039253443785771E-2</v>
      </c>
      <c r="O23" s="350">
        <f>OUTFLOWS!Y38-OUTFLOWS!X38</f>
        <v>-7.093365488307829E-3</v>
      </c>
      <c r="P23" s="350">
        <f>OUTFLOWS!Z38-OUTFLOWS!Y38</f>
        <v>8.5933067434893484E-3</v>
      </c>
      <c r="Q23" s="350">
        <f>OUTFLOWS!AB38-OUTFLOWS!Z38</f>
        <v>-7.1495065285181458E-3</v>
      </c>
      <c r="R23" s="350">
        <f>OUTFLOWS!AC38-OUTFLOWS!AB38</f>
        <v>1.9343592808001686E-2</v>
      </c>
      <c r="S23" s="350">
        <f>OUTFLOWS!AD38-OUTFLOWS!AC38</f>
        <v>4.3354088968755589E-4</v>
      </c>
      <c r="T23" s="350">
        <f>OUTFLOWS!AE38-OUTFLOWS!AD38</f>
        <v>-1.0340891375010264E-2</v>
      </c>
      <c r="U23" s="350">
        <f>OUTFLOWS!AG38-OUTFLOWS!AE38</f>
        <v>9.7818370844614533E-3</v>
      </c>
      <c r="V23" s="350">
        <f>OUTFLOWS!AH38-OUTFLOWS!AG38</f>
        <v>-5.9533297239671989E-3</v>
      </c>
      <c r="W23" s="350">
        <f>OUTFLOWS!AI38-OUTFLOWS!AH38</f>
        <v>3.677152524950475E-2</v>
      </c>
      <c r="X23" s="350">
        <f>OUTFLOWS!AJ38-OUTFLOWS!AI38</f>
        <v>-4.1629537897720031E-2</v>
      </c>
      <c r="Y23" s="350">
        <f>OUTFLOWS!AL38-OUTFLOWS!AJ38</f>
        <v>1.4431194699703331E-2</v>
      </c>
      <c r="Z23" s="350">
        <f>OUTFLOWS!AM38-OUTFLOWS!AL38</f>
        <v>-7.142994677378528E-3</v>
      </c>
      <c r="AA23" s="350">
        <f>OUTFLOWS!AN38-OUTFLOWS!AM38</f>
        <v>-4.3187380670588749E-3</v>
      </c>
      <c r="AB23" s="350">
        <f>OUTFLOWS!AO38-OUTFLOWS!AN38</f>
        <v>-1.1039190043814262E-2</v>
      </c>
      <c r="AC23" s="350">
        <f>OUTFLOWS!AQ38-OUTFLOWS!AO38</f>
        <v>3.3806422305138195E-4</v>
      </c>
      <c r="AD23" s="350">
        <f>OUTFLOWS!AR38-OUTFLOWS!AQ38</f>
        <v>-3.1189076150132389E-3</v>
      </c>
      <c r="AE23" s="350">
        <f>OUTFLOWS!AS38-OUTFLOWS!AR38</f>
        <v>-1.9447907442934065E-3</v>
      </c>
      <c r="AF23" s="350">
        <f>OUTFLOWS!AT38-OUTFLOWS!AS38</f>
        <v>-5.2421063302352522E-3</v>
      </c>
      <c r="AG23" s="350">
        <f>OUTFLOWS!AV38-OUTFLOWS!AT38</f>
        <v>-7.318688337820678E-3</v>
      </c>
      <c r="AH23" s="350">
        <f>OUTFLOWS!AW38-OUTFLOWS!AV38</f>
        <v>1.0399509530013146E-2</v>
      </c>
      <c r="AI23" s="350">
        <f>OUTFLOWS!AX38-OUTFLOWS!AW38</f>
        <v>4.4162585890073214E-3</v>
      </c>
    </row>
    <row r="24" spans="1:36" x14ac:dyDescent="0.25">
      <c r="B24" s="305"/>
      <c r="D24" s="1" t="s">
        <v>57</v>
      </c>
      <c r="E24" s="350">
        <f>OUTFLOWS!M37-OUTFLOWS!K37</f>
        <v>1.9268367521580315E-3</v>
      </c>
      <c r="F24" s="350">
        <f>OUTFLOWS!N37-OUTFLOWS!M37</f>
        <v>9.2155438570835913E-4</v>
      </c>
      <c r="G24" s="350">
        <f>OUTFLOWS!O37-OUTFLOWS!N37</f>
        <v>2.5598504180379678E-4</v>
      </c>
      <c r="H24" s="350">
        <f>OUTFLOWS!P37-OUTFLOWS!O37</f>
        <v>3.9419844507479485E-4</v>
      </c>
      <c r="I24" s="350">
        <f>OUTFLOWS!R37-OUTFLOWS!P37</f>
        <v>-3.4934256297547289E-3</v>
      </c>
      <c r="J24" s="350">
        <f>OUTFLOWS!S37-OUTFLOWS!R37</f>
        <v>-7.7983043047490097E-4</v>
      </c>
      <c r="K24" s="350">
        <f>OUTFLOWS!T37-OUTFLOWS!S37</f>
        <v>1.4846431645839514E-3</v>
      </c>
      <c r="L24" s="350">
        <f>OUTFLOWS!U37-OUTFLOWS!T37</f>
        <v>-2.5194596254592833E-3</v>
      </c>
      <c r="M24" s="350">
        <f>OUTFLOWS!W37-OUTFLOWS!U37</f>
        <v>-1.5095508957840842E-5</v>
      </c>
      <c r="N24" s="350">
        <f>OUTFLOWS!X37-OUTFLOWS!W37</f>
        <v>-3.1526835327987945E-3</v>
      </c>
      <c r="O24" s="350">
        <f>OUTFLOWS!Y37-OUTFLOWS!X37</f>
        <v>2.2526211710355709E-3</v>
      </c>
      <c r="P24" s="350">
        <f>OUTFLOWS!Z37-OUTFLOWS!Y37</f>
        <v>4.6273266226509596E-3</v>
      </c>
      <c r="Q24" s="350">
        <f>OUTFLOWS!AB37-OUTFLOWS!Z37</f>
        <v>-1.147599838615751E-2</v>
      </c>
      <c r="R24" s="350">
        <f>OUTFLOWS!AC37-OUTFLOWS!AB37</f>
        <v>1.7345170940744115E-2</v>
      </c>
      <c r="S24" s="350">
        <f>OUTFLOWS!AD37-OUTFLOWS!AC37</f>
        <v>3.8813355468010624E-4</v>
      </c>
      <c r="T24" s="350">
        <f>OUTFLOWS!AE37-OUTFLOWS!AD37</f>
        <v>-5.352715112111564E-3</v>
      </c>
      <c r="U24" s="350">
        <f>OUTFLOWS!AG37-OUTFLOWS!AE37</f>
        <v>-1.9815629225316822E-3</v>
      </c>
      <c r="V24" s="350">
        <f>OUTFLOWS!AH37-OUTFLOWS!AG37</f>
        <v>2.3361088314905187E-3</v>
      </c>
      <c r="W24" s="350">
        <f>OUTFLOWS!AI37-OUTFLOWS!AH37</f>
        <v>7.6404372148904942E-3</v>
      </c>
      <c r="X24" s="350">
        <f>OUTFLOWS!AJ37-OUTFLOWS!AI37</f>
        <v>-1.1825600040697354E-2</v>
      </c>
      <c r="Y24" s="350">
        <f>OUTFLOWS!AL37-OUTFLOWS!AJ37</f>
        <v>2.1736898040140007E-3</v>
      </c>
      <c r="Z24" s="350">
        <f>OUTFLOWS!AM37-OUTFLOWS!AL37</f>
        <v>-1.0514147203006668E-3</v>
      </c>
      <c r="AA24" s="350">
        <f>OUTFLOWS!AN37-OUTFLOWS!AM37</f>
        <v>-1.3466902289030469E-4</v>
      </c>
      <c r="AB24" s="350">
        <f>OUTFLOWS!AO37-OUTFLOWS!AN37</f>
        <v>-2.0269222333237358E-3</v>
      </c>
      <c r="AC24" s="350">
        <f>OUTFLOWS!AQ37-OUTFLOWS!AO37</f>
        <v>8.5878504180351978E-4</v>
      </c>
      <c r="AD24" s="350">
        <f>OUTFLOWS!AR37-OUTFLOWS!AQ37</f>
        <v>4.1500291082510743E-4</v>
      </c>
      <c r="AE24" s="350">
        <f>OUTFLOWS!AS37-OUTFLOWS!AR37</f>
        <v>2.069521696395224E-3</v>
      </c>
      <c r="AF24" s="350">
        <f>OUTFLOWS!AT37-OUTFLOWS!AS37</f>
        <v>-3.8350813207049805E-3</v>
      </c>
      <c r="AG24" s="350">
        <f>OUTFLOWS!AV37-OUTFLOWS!AT37</f>
        <v>1.8269717951316655E-3</v>
      </c>
      <c r="AH24" s="350">
        <f>OUTFLOWS!AW37-OUTFLOWS!AV37</f>
        <v>1.0053280979407386E-3</v>
      </c>
      <c r="AI24" s="350">
        <f>OUTFLOWS!AX37-OUTFLOWS!AW37</f>
        <v>7.0392334462018868E-4</v>
      </c>
    </row>
    <row r="25" spans="1:36" x14ac:dyDescent="0.25">
      <c r="B25" s="305"/>
      <c r="D25" s="1" t="s">
        <v>55</v>
      </c>
      <c r="E25" s="350">
        <f>OUTFLOWS!M46-OUTFLOWS!K46</f>
        <v>-4.2773252482339111E-3</v>
      </c>
      <c r="F25" s="350">
        <f>OUTFLOWS!N46-OUTFLOWS!M46</f>
        <v>1.0750188720051457E-3</v>
      </c>
      <c r="G25" s="350">
        <f>OUTFLOWS!O46-OUTFLOWS!N46</f>
        <v>2.9375528563904546E-3</v>
      </c>
      <c r="H25" s="350">
        <f>OUTFLOWS!P46-OUTFLOWS!O46</f>
        <v>9.0468844617446614E-4</v>
      </c>
      <c r="I25" s="350">
        <f>OUTFLOWS!R46-OUTFLOWS!P46</f>
        <v>-7.6074635574137142E-3</v>
      </c>
      <c r="J25" s="350">
        <f>OUTFLOWS!S46-OUTFLOWS!R46</f>
        <v>1.1181467348082494E-3</v>
      </c>
      <c r="K25" s="350">
        <f>OUTFLOWS!T46-OUTFLOWS!S46</f>
        <v>6.1437358179079124E-3</v>
      </c>
      <c r="L25" s="350">
        <f>OUTFLOWS!U46-OUTFLOWS!T46</f>
        <v>-4.6809270003405762E-3</v>
      </c>
      <c r="M25" s="350">
        <f>OUTFLOWS!W46-OUTFLOWS!U46</f>
        <v>-6.2615443507902241E-3</v>
      </c>
      <c r="N25" s="350">
        <f>OUTFLOWS!X46-OUTFLOWS!W46</f>
        <v>-9.0881200659586048E-3</v>
      </c>
      <c r="O25" s="350">
        <f>OUTFLOWS!Y46-OUTFLOWS!X46</f>
        <v>5.4073252633391189E-3</v>
      </c>
      <c r="P25" s="350">
        <f>OUTFLOWS!Z46-OUTFLOWS!Y46</f>
        <v>9.7264696703814116E-3</v>
      </c>
      <c r="Q25" s="350">
        <f>OUTFLOWS!AB46-OUTFLOWS!Z46</f>
        <v>-7.787366615064982E-3</v>
      </c>
      <c r="R25" s="350">
        <f>OUTFLOWS!AC46-OUTFLOWS!AB46</f>
        <v>1.7487168405636647E-3</v>
      </c>
      <c r="S25" s="350">
        <f>OUTFLOWS!AD46-OUTFLOWS!AC46</f>
        <v>3.6158108893764723E-3</v>
      </c>
      <c r="T25" s="350">
        <f>OUTFLOWS!AE46-OUTFLOWS!AD46</f>
        <v>-2.0429579770679662E-4</v>
      </c>
      <c r="U25" s="350">
        <f>OUTFLOWS!AG46-OUTFLOWS!AE46</f>
        <v>-5.2046079455174074E-3</v>
      </c>
      <c r="V25" s="350">
        <f>OUTFLOWS!AH46-OUTFLOWS!AG46</f>
        <v>9.2114178672539349E-4</v>
      </c>
      <c r="W25" s="350">
        <f>OUTFLOWS!AI46-OUTFLOWS!AH46</f>
        <v>1.054749423584489E-2</v>
      </c>
      <c r="X25" s="350">
        <f>OUTFLOWS!AJ46-OUTFLOWS!AI46</f>
        <v>-9.8725276694724279E-3</v>
      </c>
      <c r="Y25" s="350">
        <f>OUTFLOWS!AL46-OUTFLOWS!AJ46</f>
        <v>-1.60471980848792E-3</v>
      </c>
      <c r="Z25" s="350">
        <f>OUTFLOWS!AM46-OUTFLOWS!AL46</f>
        <v>5.2678553532849864E-4</v>
      </c>
      <c r="AA25" s="350">
        <f>OUTFLOWS!AN46-OUTFLOWS!AM46</f>
        <v>3.8566212580089451E-3</v>
      </c>
      <c r="AB25" s="350">
        <f>OUTFLOWS!AO46-OUTFLOWS!AN46</f>
        <v>-9.1694729859965324E-4</v>
      </c>
      <c r="AC25" s="350">
        <f>OUTFLOWS!AQ46-OUTFLOWS!AO46</f>
        <v>-2.6864284855438181E-3</v>
      </c>
      <c r="AD25" s="350">
        <f>OUTFLOWS!AR46-OUTFLOWS!AQ46</f>
        <v>2.9292296563586395E-5</v>
      </c>
      <c r="AE25" s="350">
        <f>OUTFLOWS!AS46-OUTFLOWS!AR46</f>
        <v>4.1284204945106553E-3</v>
      </c>
      <c r="AF25" s="350">
        <f>OUTFLOWS!AT46-OUTFLOWS!AS46</f>
        <v>-1.0658852878049768E-3</v>
      </c>
      <c r="AG25" s="350">
        <f>OUTFLOWS!AV46-OUTFLOWS!AT46</f>
        <v>-6.5148803532254773E-3</v>
      </c>
      <c r="AH25" s="350">
        <f>OUTFLOWS!AW46-OUTFLOWS!AV46</f>
        <v>2.3569143649796523E-3</v>
      </c>
      <c r="AI25" s="350">
        <f>OUTFLOWS!AX46-OUTFLOWS!AW46</f>
        <v>1.2197248136787825E-3</v>
      </c>
    </row>
    <row r="26" spans="1:36" x14ac:dyDescent="0.25">
      <c r="A26" s="305">
        <f>SUM(B29:B32)</f>
        <v>0.79224482005188024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36" x14ac:dyDescent="0.25">
      <c r="A27" s="305">
        <f>100%-A26</f>
        <v>0.20775517994811976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36" x14ac:dyDescent="0.25">
      <c r="B28" s="1" t="s">
        <v>172</v>
      </c>
      <c r="C28" s="1"/>
      <c r="D28" s="1"/>
      <c r="E28" s="1"/>
      <c r="F28" s="1"/>
      <c r="G28" s="1"/>
      <c r="H28" s="1"/>
      <c r="I28" s="1"/>
      <c r="J28" s="1"/>
      <c r="K28" s="1"/>
      <c r="M28" s="1" t="s">
        <v>132</v>
      </c>
      <c r="N28" s="1" t="s">
        <v>133</v>
      </c>
      <c r="O28" s="1" t="s">
        <v>134</v>
      </c>
      <c r="P28" s="1" t="s">
        <v>128</v>
      </c>
      <c r="Q28" s="1" t="s">
        <v>136</v>
      </c>
      <c r="R28" s="1" t="s">
        <v>140</v>
      </c>
      <c r="S28" s="1" t="s">
        <v>141</v>
      </c>
      <c r="T28" s="1" t="s">
        <v>143</v>
      </c>
      <c r="U28" s="1" t="s">
        <v>147</v>
      </c>
      <c r="V28" s="1" t="s">
        <v>149</v>
      </c>
      <c r="W28" s="1" t="s">
        <v>151</v>
      </c>
      <c r="X28" s="1" t="s">
        <v>157</v>
      </c>
      <c r="Y28" s="1" t="s">
        <v>161</v>
      </c>
      <c r="Z28" s="1" t="s">
        <v>165</v>
      </c>
      <c r="AA28" s="1" t="s">
        <v>167</v>
      </c>
      <c r="AB28" s="377" t="s">
        <v>169</v>
      </c>
      <c r="AC28" s="1" t="s">
        <v>178</v>
      </c>
      <c r="AD28" s="1" t="s">
        <v>257</v>
      </c>
      <c r="AE28" s="1" t="s">
        <v>258</v>
      </c>
      <c r="AF28" s="1" t="s">
        <v>259</v>
      </c>
      <c r="AG28" s="1" t="s">
        <v>261</v>
      </c>
      <c r="AH28" s="1" t="s">
        <v>262</v>
      </c>
      <c r="AI28" s="1" t="s">
        <v>263</v>
      </c>
      <c r="AJ28" s="1"/>
    </row>
    <row r="29" spans="1:36" x14ac:dyDescent="0.25">
      <c r="A29" s="1" t="s">
        <v>59</v>
      </c>
      <c r="B29" s="305">
        <f>'Tri-Year Comparison'!N36</f>
        <v>0.1417664519300631</v>
      </c>
      <c r="C29" s="1"/>
      <c r="D29" s="305"/>
      <c r="E29" s="1"/>
      <c r="F29" s="1"/>
      <c r="G29" s="1"/>
      <c r="H29" s="1"/>
      <c r="I29" s="1"/>
      <c r="J29" s="1"/>
      <c r="K29" s="1"/>
      <c r="M29" s="339">
        <f>INFLOWS!W32-INFLOWS!U32</f>
        <v>-281506.43809523806</v>
      </c>
      <c r="N29" s="339">
        <f>INFLOWS!X32-INFLOWS!W32</f>
        <v>-542482.69999999995</v>
      </c>
      <c r="O29" s="339">
        <f>INFLOWS!Y32-INFLOWS!X32</f>
        <v>479757.89999999991</v>
      </c>
      <c r="P29" s="339">
        <f>INFLOWS!Z32-INFLOWS!Y32</f>
        <v>174410.14999999991</v>
      </c>
      <c r="Q29" s="339">
        <f>INFLOWS!AB32-INFLOWS!Z32</f>
        <v>165833.80000000005</v>
      </c>
      <c r="R29" s="339">
        <f>INFLOWS!AC32-INFLOWS!AB32</f>
        <v>220945.39000000036</v>
      </c>
      <c r="S29" s="339">
        <f>INFLOWS!AD32-INFLOWS!AC32</f>
        <v>257603.70000000019</v>
      </c>
      <c r="T29" s="339">
        <f>INFLOWS!AE32-INFLOWS!AD32</f>
        <v>202522.07999999914</v>
      </c>
      <c r="U29" s="339">
        <f>INFLOWS!AG32-INFLOWS!AE32</f>
        <v>-340061.19000000041</v>
      </c>
      <c r="V29" s="339">
        <f>INFLOWS!AH32-INFLOWS!AG32</f>
        <v>46554.320000000764</v>
      </c>
      <c r="W29" s="339">
        <f>INFLOWS!AI32-INFLOWS!AH32</f>
        <v>223462.19975609751</v>
      </c>
      <c r="X29" s="339">
        <f>INFLOWS!AJ32-INFLOWS!AI32</f>
        <v>45269.511463414878</v>
      </c>
      <c r="Y29" s="339">
        <f>INFLOWS!AL32-INFLOWS!AJ32</f>
        <v>-248228.99243902508</v>
      </c>
      <c r="Z29" s="339">
        <f>INFLOWS!AM32-INFLOWS!AL32</f>
        <v>-8853.273902438581</v>
      </c>
      <c r="AA29" s="339">
        <f>INFLOWS!AN32-INFLOWS!AM32</f>
        <v>261423.24536585109</v>
      </c>
      <c r="AB29" s="339">
        <f>INFLOWS!AO32-INFLOWS!AN32</f>
        <v>-181676.52097560978</v>
      </c>
      <c r="AC29" s="339">
        <f>INFLOWS!AQ32-INFLOWS!AO32</f>
        <v>-54033.649512190372</v>
      </c>
      <c r="AD29" s="339">
        <f>INFLOWS!AR32-INFLOWS!AQ32</f>
        <v>37664.075648780446</v>
      </c>
      <c r="AE29" s="339">
        <f>INFLOWS!AS32-INFLOWS!AR32</f>
        <v>37569.612823169678</v>
      </c>
      <c r="AF29" s="339">
        <f>INFLOWS!AT32-INFLOWS!AS32</f>
        <v>-101812.21489471989</v>
      </c>
      <c r="AG29" s="339">
        <f>INFLOWS!AV32-INFLOWS!AT32</f>
        <v>-437796.52772443998</v>
      </c>
      <c r="AH29" s="339">
        <f>INFLOWS!AW32-INFLOWS!AV32</f>
        <v>417248.47677206225</v>
      </c>
      <c r="AI29" s="339">
        <f>INFLOWS!AX32-INFLOWS!AW32</f>
        <v>13932.633809524123</v>
      </c>
      <c r="AJ29" s="339"/>
    </row>
    <row r="30" spans="1:36" x14ac:dyDescent="0.25">
      <c r="A30" s="1" t="s">
        <v>60</v>
      </c>
      <c r="B30" s="305">
        <f>'Tri-Year Comparison'!N45</f>
        <v>6.8116497787248487E-2</v>
      </c>
      <c r="C30" s="1"/>
      <c r="D30" s="341"/>
      <c r="E30" s="1"/>
      <c r="F30" s="1"/>
      <c r="G30" s="1"/>
      <c r="H30" s="1"/>
      <c r="I30" s="1"/>
      <c r="J30" s="1"/>
      <c r="K30" s="1"/>
      <c r="M30" s="350">
        <f>M29/INFLOWS!U32</f>
        <v>-0.14088368874826995</v>
      </c>
      <c r="N30" s="350">
        <f>N29/INFLOWS!W32</f>
        <v>-0.3160139910408778</v>
      </c>
      <c r="O30" s="350">
        <f>O29/INFLOWS!X32</f>
        <v>0.40859715130501512</v>
      </c>
      <c r="P30" s="350">
        <f>P29/INFLOWS!Y32</f>
        <v>0.10545280820084876</v>
      </c>
      <c r="Q30" s="350">
        <f>Q29/INFLOWS!Z32</f>
        <v>9.0702496148459266E-2</v>
      </c>
      <c r="R30" s="350">
        <f>R29/INFLOWS!AB32</f>
        <v>0.11079618940410808</v>
      </c>
      <c r="S30" s="350">
        <f>S29/INFLOWS!AC32</f>
        <v>0.11629407666163369</v>
      </c>
      <c r="T30" s="350">
        <f>T29/INFLOWS!AD32</f>
        <v>8.190289580461986E-2</v>
      </c>
      <c r="U30" s="350">
        <f>U29/INFLOWS!AE32</f>
        <v>-0.12711466728571849</v>
      </c>
      <c r="V30" s="350">
        <f>V29/INFLOWS!AG32</f>
        <v>1.9936154298761544E-2</v>
      </c>
      <c r="W30" s="350">
        <f>W29/INFLOWS!AH32</f>
        <v>9.3823684022987588E-2</v>
      </c>
      <c r="X30" s="350">
        <f>X29/INFLOWS!AI32</f>
        <v>1.7376683746241212E-2</v>
      </c>
      <c r="Y30" s="350">
        <f>Y29/INFLOWS!AJ32</f>
        <v>-9.3655182307463058E-2</v>
      </c>
      <c r="Z30" s="350">
        <f>Z29/INFLOWS!AL32</f>
        <v>-3.685443468177757E-3</v>
      </c>
      <c r="AA30" s="350">
        <f>AA29/INFLOWS!AM32</f>
        <v>0.10922789883943813</v>
      </c>
      <c r="AB30" s="350">
        <f>AB29/INFLOWS!AN32</f>
        <v>-6.8433286614737077E-2</v>
      </c>
      <c r="AC30" s="350">
        <f>AC29/INFLOWS!AO32</f>
        <v>-2.1848364512375151E-2</v>
      </c>
      <c r="AD30" s="350">
        <f>AD29/INFLOWS!AQ32</f>
        <v>1.5569539207084471E-2</v>
      </c>
      <c r="AE30" s="350">
        <f>AE29/INFLOWS!AR32</f>
        <v>1.5292394716380473E-2</v>
      </c>
      <c r="AF30" s="350">
        <f>AF29/INFLOWS!AS32</f>
        <v>-4.0817606281625451E-2</v>
      </c>
      <c r="AG30" s="350">
        <f>AG29/INFLOWS!AT32</f>
        <v>-0.18298637806265577</v>
      </c>
      <c r="AH30" s="350">
        <f>AH29/INFLOWS!AV32</f>
        <v>0.2134577418069267</v>
      </c>
      <c r="AI30" s="350">
        <f>AI29/INFLOWS!AW32</f>
        <v>5.8738887481941358E-3</v>
      </c>
      <c r="AJ30" s="350"/>
    </row>
    <row r="31" spans="1:36" x14ac:dyDescent="0.25">
      <c r="A31" s="1" t="s">
        <v>55</v>
      </c>
      <c r="B31" s="305">
        <f>'Tri-Year Comparison'!N46</f>
        <v>0.53135857556101129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36" x14ac:dyDescent="0.25">
      <c r="A32" s="1" t="s">
        <v>61</v>
      </c>
      <c r="B32" s="305">
        <f>'Tri-Year Comparison'!N47</f>
        <v>5.100329477355741E-2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AC32" s="604"/>
      <c r="AD32" s="604"/>
    </row>
    <row r="33" spans="1:36" x14ac:dyDescent="0.25">
      <c r="A33" s="1" t="s">
        <v>56</v>
      </c>
      <c r="B33" s="305">
        <f>SUM('Tri-Year Comparison'!N37:N44,'Tri-Year Comparison'!N48:N59)</f>
        <v>0.20775517994811957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36" x14ac:dyDescent="0.25">
      <c r="A34" s="1"/>
      <c r="B34" s="305">
        <f>SUM(B29:B33)</f>
        <v>0.99999999999999978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36" x14ac:dyDescent="0.25">
      <c r="A35" s="1"/>
      <c r="B35" s="305"/>
      <c r="D35" s="1"/>
      <c r="E35" s="1" t="s">
        <v>105</v>
      </c>
      <c r="F35" s="1" t="s">
        <v>108</v>
      </c>
      <c r="G35" s="1" t="s">
        <v>109</v>
      </c>
      <c r="H35" s="1" t="s">
        <v>110</v>
      </c>
      <c r="I35" s="1" t="s">
        <v>112</v>
      </c>
      <c r="J35" s="1" t="s">
        <v>119</v>
      </c>
      <c r="K35" s="1" t="s">
        <v>118</v>
      </c>
      <c r="L35" s="1" t="s">
        <v>127</v>
      </c>
      <c r="M35" s="1" t="s">
        <v>132</v>
      </c>
      <c r="N35" s="1" t="s">
        <v>133</v>
      </c>
      <c r="O35" s="1" t="s">
        <v>134</v>
      </c>
      <c r="P35" s="1" t="s">
        <v>128</v>
      </c>
      <c r="Q35" s="1" t="s">
        <v>136</v>
      </c>
      <c r="R35" s="1" t="s">
        <v>140</v>
      </c>
      <c r="S35" s="1" t="s">
        <v>141</v>
      </c>
      <c r="T35" s="1" t="s">
        <v>143</v>
      </c>
      <c r="U35" s="1" t="s">
        <v>147</v>
      </c>
      <c r="V35" s="1" t="s">
        <v>149</v>
      </c>
      <c r="W35" s="1" t="s">
        <v>151</v>
      </c>
      <c r="X35" s="1" t="s">
        <v>157</v>
      </c>
      <c r="Y35" s="1" t="s">
        <v>161</v>
      </c>
      <c r="Z35" s="1" t="s">
        <v>165</v>
      </c>
      <c r="AA35" s="1" t="s">
        <v>167</v>
      </c>
      <c r="AB35" s="1" t="s">
        <v>169</v>
      </c>
      <c r="AC35" s="1" t="s">
        <v>178</v>
      </c>
      <c r="AD35" s="1" t="s">
        <v>257</v>
      </c>
      <c r="AE35" s="1" t="s">
        <v>258</v>
      </c>
      <c r="AF35" s="1" t="s">
        <v>259</v>
      </c>
      <c r="AG35" s="1" t="s">
        <v>261</v>
      </c>
      <c r="AH35" s="1" t="s">
        <v>262</v>
      </c>
      <c r="AI35" s="1" t="s">
        <v>263</v>
      </c>
      <c r="AJ35" s="1"/>
    </row>
    <row r="36" spans="1:36" x14ac:dyDescent="0.25">
      <c r="A36" s="1" t="s">
        <v>59</v>
      </c>
      <c r="B36" s="280">
        <f>'Tri-Year Comparison'!N36</f>
        <v>0.1417664519300631</v>
      </c>
      <c r="D36" s="1" t="s">
        <v>59</v>
      </c>
      <c r="E36" s="350">
        <f>INFLOWS!M36-INFLOWS!K36</f>
        <v>9.3253610231139455E-3</v>
      </c>
      <c r="F36" s="350">
        <f>INFLOWS!N36-INFLOWS!M36</f>
        <v>8.7316847606695447E-3</v>
      </c>
      <c r="G36" s="350">
        <f>INFLOWS!O36-INFLOWS!N36</f>
        <v>-1.9634281713932042E-2</v>
      </c>
      <c r="H36" s="350">
        <f>INFLOWS!P36-INFLOWS!O36</f>
        <v>1.5138087388366459E-2</v>
      </c>
      <c r="I36" s="350">
        <f>INFLOWS!R36-INFLOWS!P36</f>
        <v>1.6147351952976619E-2</v>
      </c>
      <c r="J36" s="350">
        <f>INFLOWS!S36-INFLOWS!R36</f>
        <v>-3.5261693688863185E-2</v>
      </c>
      <c r="K36" s="350">
        <f>INFLOWS!T36-INFLOWS!S36</f>
        <v>7.2666940739922747E-3</v>
      </c>
      <c r="L36" s="350">
        <f>INFLOWS!U36-INFLOWS!T36</f>
        <v>-3.2498492689630093E-2</v>
      </c>
      <c r="M36" s="350">
        <f>INFLOWS!W36-INFLOWS!U36</f>
        <v>9.5074178027037409E-3</v>
      </c>
      <c r="N36" s="350">
        <f>INFLOWS!X36-INFLOWS!W36</f>
        <v>-2.3124525997686607E-2</v>
      </c>
      <c r="O36" s="350">
        <f>INFLOWS!Y36-INFLOWS!X36</f>
        <v>2.3448844304972974E-2</v>
      </c>
      <c r="P36" s="350">
        <f>INFLOWS!Z36-INFLOWS!Y36</f>
        <v>-1.3223271910828643E-2</v>
      </c>
      <c r="Q36" s="350">
        <f>INFLOWS!AB36-INFLOWS!Z36</f>
        <v>1.3066507608661737E-2</v>
      </c>
      <c r="R36" s="350">
        <f>INFLOWS!AC36-INFLOWS!AB36</f>
        <v>2.0336478626288637E-2</v>
      </c>
      <c r="S36" s="350">
        <f>INFLOWS!AD36-INFLOWS!AC36</f>
        <v>8.2280706262642112E-3</v>
      </c>
      <c r="T36" s="350">
        <f>INFLOWS!AE36-INFLOWS!AD36</f>
        <v>5.4582182859524986E-4</v>
      </c>
      <c r="U36" s="350">
        <f>INFLOWS!AG36-INFLOWS!AE36</f>
        <v>1.1340423133781474E-2</v>
      </c>
      <c r="V36" s="350">
        <f>INFLOWS!AH36-INFLOWS!AG36</f>
        <v>8.4181077605587074E-3</v>
      </c>
      <c r="W36" s="350">
        <f>INFLOWS!AI36-INFLOWS!AH36</f>
        <v>-4.0377887382000432E-3</v>
      </c>
      <c r="X36" s="350">
        <f>INFLOWS!AJ36-INFLOWS!AI36</f>
        <v>1.8097525760785521E-2</v>
      </c>
      <c r="Y36" s="350">
        <f>INFLOWS!AL36-INFLOWS!AJ36</f>
        <v>-2.2703029253509921E-3</v>
      </c>
      <c r="Z36" s="350">
        <f>INFLOWS!AM36-INFLOWS!AL36</f>
        <v>-1.7080092052790929E-2</v>
      </c>
      <c r="AA36" s="350">
        <f>INFLOWS!AN36-INFLOWS!AM36</f>
        <v>3.6887599445868668E-3</v>
      </c>
      <c r="AB36" s="350">
        <f>INFLOWS!AO36-INFLOWS!AN36</f>
        <v>1.2793738237451641E-2</v>
      </c>
      <c r="AC36" s="350">
        <f>INFLOWS!AQ36-INFLOWS!AO36</f>
        <v>-2.0443643897952696E-2</v>
      </c>
      <c r="AD36" s="350">
        <f>INFLOWS!AR36-INFLOWS!AQ36</f>
        <v>9.2549263346521637E-3</v>
      </c>
      <c r="AE36" s="350">
        <f>INFLOWS!AS36-INFLOWS!AR36</f>
        <v>-2.7990717241243024E-3</v>
      </c>
      <c r="AF36" s="350">
        <f>INFLOWS!AT36-INFLOWS!AS36</f>
        <v>1.172950911100798E-2</v>
      </c>
      <c r="AG36" s="350">
        <f>INFLOWS!AV36-INFLOWS!AT36</f>
        <v>-5.0358430029814605E-3</v>
      </c>
      <c r="AH36" s="350">
        <f>INFLOWS!AW36-INFLOWS!AV36</f>
        <v>-8.9877680481911804E-3</v>
      </c>
      <c r="AI36" s="350">
        <f>INFLOWS!AX36-INFLOWS!AW36</f>
        <v>5.340383526110104E-4</v>
      </c>
    </row>
    <row r="37" spans="1:36" x14ac:dyDescent="0.25">
      <c r="A37" s="1" t="s">
        <v>60</v>
      </c>
      <c r="B37" s="280">
        <f>'Tri-Year Comparison'!N45</f>
        <v>6.8116497787248487E-2</v>
      </c>
      <c r="D37" s="1" t="s">
        <v>60</v>
      </c>
      <c r="E37" s="350">
        <f>INFLOWS!M45-INFLOWS!K45</f>
        <v>-2.359382573516771E-2</v>
      </c>
      <c r="F37" s="350">
        <f>INFLOWS!N45-INFLOWS!M45</f>
        <v>7.9309355660218059E-3</v>
      </c>
      <c r="G37" s="350">
        <f>INFLOWS!O45-INFLOWS!N45</f>
        <v>6.8262127434639691E-3</v>
      </c>
      <c r="H37" s="350">
        <f>INFLOWS!P45-INFLOWS!O45</f>
        <v>6.0934874923030125E-3</v>
      </c>
      <c r="I37" s="350">
        <f>INFLOWS!R45-INFLOWS!P45</f>
        <v>-1.5434065623910073E-2</v>
      </c>
      <c r="J37" s="350">
        <f>INFLOWS!S45-INFLOWS!R45</f>
        <v>5.6873492056013636E-4</v>
      </c>
      <c r="K37" s="350">
        <f>INFLOWS!T45-INFLOWS!S45</f>
        <v>-3.6704348006034032E-3</v>
      </c>
      <c r="L37" s="350">
        <f>INFLOWS!U45-INFLOWS!T45</f>
        <v>-2.6461850393504766E-4</v>
      </c>
      <c r="M37" s="350">
        <f>INFLOWS!W45-INFLOWS!U45</f>
        <v>-3.2538514827538181E-3</v>
      </c>
      <c r="N37" s="350">
        <f>INFLOWS!X45-INFLOWS!W45</f>
        <v>1.922567422389599E-2</v>
      </c>
      <c r="O37" s="350">
        <f>INFLOWS!Y45-INFLOWS!X45</f>
        <v>-9.5794144126870109E-3</v>
      </c>
      <c r="P37" s="350">
        <f>INFLOWS!Z45-INFLOWS!Y45</f>
        <v>5.4006864265340397E-2</v>
      </c>
      <c r="Q37" s="350">
        <f>INFLOWS!AB45-INFLOWS!Z45</f>
        <v>-3.8112533912045624E-2</v>
      </c>
      <c r="R37" s="350">
        <f>INFLOWS!AC45-INFLOWS!AB45</f>
        <v>-1.9402206826488799E-2</v>
      </c>
      <c r="S37" s="350">
        <f>INFLOWS!AD45-INFLOWS!AC45</f>
        <v>4.2125365571572676E-2</v>
      </c>
      <c r="T37" s="350">
        <f>INFLOWS!AE45-INFLOWS!AD45</f>
        <v>-3.2246297426544404E-2</v>
      </c>
      <c r="U37" s="350">
        <f>INFLOWS!AG45-INFLOWS!AE45</f>
        <v>1.2256080805410907E-2</v>
      </c>
      <c r="V37" s="350">
        <f>INFLOWS!AH45-INFLOWS!AG45</f>
        <v>-6.7559325086846145E-3</v>
      </c>
      <c r="W37" s="350">
        <f>INFLOWS!AI45-INFLOWS!AH45</f>
        <v>-1.1136200113459879E-2</v>
      </c>
      <c r="X37" s="350">
        <f>INFLOWS!AJ45-INFLOWS!AI45</f>
        <v>-5.7378149535956824E-3</v>
      </c>
      <c r="Y37" s="350">
        <f>INFLOWS!AL45-INFLOWS!AJ45</f>
        <v>4.2974019092215515E-3</v>
      </c>
      <c r="Z37" s="350">
        <f>INFLOWS!AM45-INFLOWS!AL45</f>
        <v>3.4846654081936712E-4</v>
      </c>
      <c r="AA37" s="350">
        <f>INFLOWS!AN45-INFLOWS!AM45</f>
        <v>1.0452875787797036E-2</v>
      </c>
      <c r="AB37" s="350">
        <f>INFLOWS!AO45-INFLOWS!AN45</f>
        <v>-3.1079966996504227E-4</v>
      </c>
      <c r="AC37" s="350">
        <f>INFLOWS!AQ45-INFLOWS!AO45</f>
        <v>-9.9544061109078028E-3</v>
      </c>
      <c r="AD37" s="350">
        <f>INFLOWS!AR45-INFLOWS!AQ45</f>
        <v>3.2810484151316044E-4</v>
      </c>
      <c r="AE37" s="350">
        <f>INFLOWS!AS45-INFLOWS!AR45</f>
        <v>-7.3739692966360917E-3</v>
      </c>
      <c r="AF37" s="350">
        <f>INFLOWS!AT45-INFLOWS!AS45</f>
        <v>3.3831326763249028E-3</v>
      </c>
      <c r="AG37" s="350">
        <f>INFLOWS!AV45-INFLOWS!AT45</f>
        <v>1.0150169516603531E-2</v>
      </c>
      <c r="AH37" s="350">
        <f>INFLOWS!AW45-INFLOWS!AV45</f>
        <v>-4.4737456722642802E-3</v>
      </c>
      <c r="AI37" s="350">
        <f>INFLOWS!AX45-INFLOWS!AW45</f>
        <v>6.3586553208312899E-3</v>
      </c>
    </row>
    <row r="38" spans="1:36" x14ac:dyDescent="0.25">
      <c r="A38" s="1" t="s">
        <v>55</v>
      </c>
      <c r="B38" s="280">
        <f>'Tri-Year Comparison'!N46</f>
        <v>0.53135857556101129</v>
      </c>
      <c r="D38" s="1" t="s">
        <v>55</v>
      </c>
      <c r="E38" s="350">
        <f>INFLOWS!M46-INFLOWS!K46</f>
        <v>-1.5947229692443887E-2</v>
      </c>
      <c r="F38" s="350">
        <f>INFLOWS!N46-INFLOWS!M46</f>
        <v>3.0638336768062824E-2</v>
      </c>
      <c r="G38" s="350">
        <f>INFLOWS!O46-INFLOWS!N46</f>
        <v>-7.6635706959069516E-3</v>
      </c>
      <c r="H38" s="350">
        <f>INFLOWS!P46-INFLOWS!O46</f>
        <v>-1.6906005325648676E-2</v>
      </c>
      <c r="I38" s="350">
        <f>INFLOWS!R46-INFLOWS!P46</f>
        <v>-3.9921283346672221E-4</v>
      </c>
      <c r="J38" s="350">
        <f>INFLOWS!S46-INFLOWS!R46</f>
        <v>-4.4564942580934686E-3</v>
      </c>
      <c r="K38" s="350">
        <f>INFLOWS!T46-INFLOWS!S46</f>
        <v>-2.1446884094338037E-2</v>
      </c>
      <c r="L38" s="350">
        <f>INFLOWS!U46-INFLOWS!T46</f>
        <v>1.3896307962281751E-2</v>
      </c>
      <c r="M38" s="350">
        <f>INFLOWS!W46-INFLOWS!U46</f>
        <v>-5.651860382929641E-3</v>
      </c>
      <c r="N38" s="350">
        <f>INFLOWS!X46-INFLOWS!W46</f>
        <v>0.14621995767735774</v>
      </c>
      <c r="O38" s="350">
        <f>INFLOWS!Y46-INFLOWS!X46</f>
        <v>-6.2687933875792412E-2</v>
      </c>
      <c r="P38" s="350">
        <f>INFLOWS!Z46-INFLOWS!Y46</f>
        <v>5.645670072006892E-3</v>
      </c>
      <c r="Q38" s="350">
        <f>INFLOWS!AB46-INFLOWS!Z46</f>
        <v>2.1423831568298968E-2</v>
      </c>
      <c r="R38" s="350">
        <f>INFLOWS!AC46-INFLOWS!AB46</f>
        <v>-1.550202253927635E-2</v>
      </c>
      <c r="S38" s="350">
        <f>INFLOWS!AD46-INFLOWS!AC46</f>
        <v>-3.9343670047544244E-2</v>
      </c>
      <c r="T38" s="350">
        <f>INFLOWS!AE46-INFLOWS!AD46</f>
        <v>2.1030642804137023E-2</v>
      </c>
      <c r="U38" s="350">
        <f>INFLOWS!AG46-INFLOWS!AE46</f>
        <v>-8.3749729191342825E-2</v>
      </c>
      <c r="V38" s="350">
        <f>INFLOWS!AH46-INFLOWS!AG46</f>
        <v>9.6342658238762979E-2</v>
      </c>
      <c r="W38" s="350">
        <f>INFLOWS!AI46-INFLOWS!AH46</f>
        <v>2.3441452254999717E-2</v>
      </c>
      <c r="X38" s="350">
        <f>INFLOWS!AJ46-INFLOWS!AI46</f>
        <v>-2.0555656225507146E-2</v>
      </c>
      <c r="Y38" s="350">
        <f>INFLOWS!AL46-INFLOWS!AJ46</f>
        <v>-6.6054322855250147E-3</v>
      </c>
      <c r="Z38" s="350">
        <f>INFLOWS!AM46-INFLOWS!AL46</f>
        <v>1.9736339287727778E-2</v>
      </c>
      <c r="AA38" s="350">
        <f>INFLOWS!AN46-INFLOWS!AM46</f>
        <v>-2.4983193428192663E-2</v>
      </c>
      <c r="AB38" s="350">
        <f>INFLOWS!AO46-INFLOWS!AN46</f>
        <v>-4.6480529799384218E-3</v>
      </c>
      <c r="AC38" s="350">
        <f>INFLOWS!AQ46-INFLOWS!AO46</f>
        <v>-9.423254245361945E-3</v>
      </c>
      <c r="AD38" s="350">
        <f>INFLOWS!AR46-INFLOWS!AQ46</f>
        <v>9.8745716331335442E-3</v>
      </c>
      <c r="AE38" s="350">
        <f>INFLOWS!AS46-INFLOWS!AR46</f>
        <v>9.3796552809358724E-3</v>
      </c>
      <c r="AF38" s="350">
        <f>INFLOWS!AT46-INFLOWS!AS46</f>
        <v>-1.664134477040391E-3</v>
      </c>
      <c r="AG38" s="350">
        <f>INFLOWS!AV46-INFLOWS!AT46</f>
        <v>-2.674075998304859E-2</v>
      </c>
      <c r="AH38" s="350">
        <f>INFLOWS!AW46-INFLOWS!AV46</f>
        <v>1.1144080765140063E-2</v>
      </c>
      <c r="AI38" s="350">
        <f>INFLOWS!AX46-INFLOWS!AW46</f>
        <v>4.4889597381797541E-3</v>
      </c>
    </row>
    <row r="39" spans="1:36" x14ac:dyDescent="0.25">
      <c r="A39" s="1" t="s">
        <v>61</v>
      </c>
      <c r="B39" s="280">
        <f>'Tri-Year Comparison'!N47</f>
        <v>5.100329477355741E-2</v>
      </c>
      <c r="D39" s="1" t="s">
        <v>61</v>
      </c>
      <c r="E39" s="350">
        <f>INFLOWS!M47-INFLOWS!K47</f>
        <v>-2.5697971439399628E-3</v>
      </c>
      <c r="F39" s="350">
        <f>INFLOWS!N47-INFLOWS!M47</f>
        <v>3.6881220378991442E-3</v>
      </c>
      <c r="G39" s="350">
        <f>INFLOWS!O47-INFLOWS!N47</f>
        <v>1.764752369274953E-2</v>
      </c>
      <c r="H39" s="350">
        <f>INFLOWS!P47-INFLOWS!O47</f>
        <v>-1.4293911582476462E-2</v>
      </c>
      <c r="I39" s="350">
        <f>INFLOWS!R47-INFLOWS!P47</f>
        <v>3.0402446468142802E-3</v>
      </c>
      <c r="J39" s="350">
        <f>INFLOWS!S47-INFLOWS!R47</f>
        <v>4.8046746198830148E-3</v>
      </c>
      <c r="K39" s="350">
        <f>INFLOWS!T47-INFLOWS!S47</f>
        <v>-3.1647151583235611E-3</v>
      </c>
      <c r="L39" s="350">
        <f>INFLOWS!U47-INFLOWS!T47</f>
        <v>-6.7427025328534104E-3</v>
      </c>
      <c r="M39" s="350">
        <f>INFLOWS!W47-INFLOWS!U47</f>
        <v>6.3625764340239713E-3</v>
      </c>
      <c r="N39" s="350">
        <f>INFLOWS!X47-INFLOWS!W47</f>
        <v>3.9680548174523544E-3</v>
      </c>
      <c r="O39" s="350">
        <f>INFLOWS!Y47-INFLOWS!X47</f>
        <v>-9.722368412876041E-3</v>
      </c>
      <c r="P39" s="350">
        <f>INFLOWS!Z47-INFLOWS!Y47</f>
        <v>8.0393756145677661E-3</v>
      </c>
      <c r="Q39" s="350">
        <f>INFLOWS!AB47-INFLOWS!Z47</f>
        <v>1.5745776945630827E-2</v>
      </c>
      <c r="R39" s="350">
        <f>INFLOWS!AC47-INFLOWS!AB47</f>
        <v>-2.5284447436094988E-2</v>
      </c>
      <c r="S39" s="350">
        <f>INFLOWS!AD47-INFLOWS!AC47</f>
        <v>6.989719440903118E-3</v>
      </c>
      <c r="T39" s="350">
        <f>INFLOWS!AE47-INFLOWS!AD47</f>
        <v>-5.2010247580389635E-3</v>
      </c>
      <c r="U39" s="350">
        <f>INFLOWS!AG47-INFLOWS!AE47</f>
        <v>1.1804981979715704E-2</v>
      </c>
      <c r="V39" s="350">
        <f>INFLOWS!AH47-INFLOWS!AG47</f>
        <v>-1.1001471825321886E-2</v>
      </c>
      <c r="W39" s="350">
        <f>INFLOWS!AI47-INFLOWS!AH47</f>
        <v>-1.0087446383806688E-2</v>
      </c>
      <c r="X39" s="350">
        <f>INFLOWS!AJ47-INFLOWS!AI47</f>
        <v>6.2784048129391201E-3</v>
      </c>
      <c r="Y39" s="350">
        <f>INFLOWS!AL47-INFLOWS!AJ47</f>
        <v>-3.7354264452253705E-4</v>
      </c>
      <c r="Z39" s="350">
        <f>INFLOWS!AM47-INFLOWS!AL47</f>
        <v>6.1548496580192263E-3</v>
      </c>
      <c r="AA39" s="350">
        <f>INFLOWS!AN47-INFLOWS!AM47</f>
        <v>-1.803774859666582E-4</v>
      </c>
      <c r="AB39" s="350">
        <f>INFLOWS!AO47-INFLOWS!AN47</f>
        <v>-2.2896075777309455E-4</v>
      </c>
      <c r="AC39" s="350">
        <f>INFLOWS!AQ47-INFLOWS!AO47</f>
        <v>-1.244961348220032E-3</v>
      </c>
      <c r="AD39" s="350">
        <f>INFLOWS!AR47-INFLOWS!AQ47</f>
        <v>1.1522381609048796E-3</v>
      </c>
      <c r="AE39" s="350">
        <f>INFLOWS!AS47-INFLOWS!AR47</f>
        <v>5.7176718154037035E-3</v>
      </c>
      <c r="AF39" s="350">
        <f>INFLOWS!AT47-INFLOWS!AS47</f>
        <v>-1.0651606624814534E-2</v>
      </c>
      <c r="AG39" s="350">
        <f>INFLOWS!AV47-INFLOWS!AT47</f>
        <v>-9.0295232929215458E-3</v>
      </c>
      <c r="AH39" s="350">
        <f>INFLOWS!AW47-INFLOWS!AV47</f>
        <v>9.1559374848691755E-3</v>
      </c>
      <c r="AI39" s="350">
        <f>INFLOWS!AX47-INFLOWS!AW47</f>
        <v>-4.285157252056096E-3</v>
      </c>
    </row>
    <row r="40" spans="1:36" x14ac:dyDescent="0.25">
      <c r="R40" s="1"/>
    </row>
    <row r="43" spans="1:36" x14ac:dyDescent="0.25">
      <c r="A43" t="s">
        <v>93</v>
      </c>
    </row>
    <row r="44" spans="1:36" x14ac:dyDescent="0.25">
      <c r="A44" s="777" t="s">
        <v>90</v>
      </c>
      <c r="B44" s="777"/>
      <c r="C44" s="777"/>
      <c r="D44" s="777"/>
      <c r="E44" s="777"/>
      <c r="F44" s="777"/>
    </row>
    <row r="45" spans="1:36" x14ac:dyDescent="0.25">
      <c r="A45" s="777"/>
      <c r="B45" s="777"/>
      <c r="C45" s="777"/>
      <c r="D45" s="777"/>
      <c r="E45" s="777"/>
      <c r="F45" s="777"/>
    </row>
  </sheetData>
  <sheetProtection algorithmName="SHA-512" hashValue="RxrKrTrd6eAkmSZFhIAaTMEbsAzFZcfg/lZm/jry9pHW7CD4suMhi/X1A+ZluqU3CP0X5g9zZd2zf0qmFq4Fig==" saltValue="TrCBypYy3ErR4QhYptM5WQ==" spinCount="100000" sheet="1" objects="1" scenarios="1"/>
  <mergeCells count="1">
    <mergeCell ref="A44:F45"/>
  </mergeCells>
  <phoneticPr fontId="51" type="noConversion"/>
  <conditionalFormatting sqref="B1">
    <cfRule type="expression" dxfId="11" priority="25">
      <formula>$A$1&gt;=0</formula>
    </cfRule>
  </conditionalFormatting>
  <conditionalFormatting sqref="B11">
    <cfRule type="expression" dxfId="10" priority="1">
      <formula>$A$1&gt;=0</formula>
    </cfRule>
  </conditionalFormatting>
  <conditionalFormatting sqref="E22:AI25">
    <cfRule type="cellIs" dxfId="9" priority="6" operator="lessThan">
      <formula>-0.0099</formula>
    </cfRule>
    <cfRule type="cellIs" dxfId="8" priority="7" operator="greaterThan">
      <formula>0.0099</formula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0A5B0323-FFBD-446A-8E2A-CAAB73C59340}">
  <ds:schemaRefs>
    <ds:schemaRef ds:uri="http://www.w3.org/2001/XMLSchema"/>
    <ds:schemaRef ds:uri="http://microsoft.data.visualization.engine.tours/1.0"/>
  </ds:schemaRefs>
</ds:datastoreItem>
</file>

<file path=customXml/itemProps2.xml><?xml version="1.0" encoding="utf-8"?>
<ds:datastoreItem xmlns:ds="http://schemas.openxmlformats.org/officeDocument/2006/customXml" ds:itemID="{ACD0DF9F-82B9-4B27-BBD3-3258823DD610}">
  <ds:schemaRefs>
    <ds:schemaRef ds:uri="http://www.w3.org/2001/XMLSchema"/>
    <ds:schemaRef ds:uri="http://microsoft.data.visualization.Client.Excel/1.0"/>
  </ds:schemaRefs>
</ds:datastoreItem>
</file>

<file path=customXml/itemProps3.xml><?xml version="1.0" encoding="utf-8"?>
<ds:datastoreItem xmlns:ds="http://schemas.openxmlformats.org/officeDocument/2006/customXml" ds:itemID="{77E6D215-CD74-40B5-8E3C-F56A4B14CC08}">
  <ds:schemaRefs>
    <ds:schemaRef ds:uri="http://www.w3.org/2001/XMLSchema"/>
    <ds:schemaRef ds:uri="http://microsoft.data.visualization.Client.Excel.PState/1.0"/>
  </ds:schemaRefs>
</ds:datastoreItem>
</file>

<file path=customXml/itemProps4.xml><?xml version="1.0" encoding="utf-8"?>
<ds:datastoreItem xmlns:ds="http://schemas.openxmlformats.org/officeDocument/2006/customXml" ds:itemID="{C4BEE3C3-E713-435A-ABB0-CCBEA289D106}">
  <ds:schemaRefs>
    <ds:schemaRef ds:uri="http://www.w3.org/2001/XMLSchema"/>
    <ds:schemaRef ds:uri="http://microsoft.data.visualization.engine.tours/1.0"/>
  </ds:schemaRefs>
</ds:datastoreItem>
</file>

<file path=customXml/itemProps5.xml><?xml version="1.0" encoding="utf-8"?>
<ds:datastoreItem xmlns:ds="http://schemas.openxmlformats.org/officeDocument/2006/customXml" ds:itemID="{E00F01AB-ADBA-4B3A-A9CF-2DBDAA9F752C}">
  <ds:schemaRefs>
    <ds:schemaRef ds:uri="http://www.w3.org/2001/XMLSchema"/>
    <ds:schemaRef ds:uri="http://microsoft.data.visualization.Client.Excel.LState/1.0"/>
  </ds:schemaRefs>
</ds:datastoreItem>
</file>

<file path=customXml/itemProps6.xml><?xml version="1.0" encoding="utf-8"?>
<ds:datastoreItem xmlns:ds="http://schemas.openxmlformats.org/officeDocument/2006/customXml" ds:itemID="{1F187769-0663-45EE-BB5A-3A237879EAB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4</vt:i4>
      </vt:variant>
    </vt:vector>
  </HeadingPairs>
  <TitlesOfParts>
    <vt:vector size="15" baseType="lpstr">
      <vt:lpstr>COVER</vt:lpstr>
      <vt:lpstr>DASHBOARD</vt:lpstr>
      <vt:lpstr>DATA TABLES</vt:lpstr>
      <vt:lpstr>DATA</vt:lpstr>
      <vt:lpstr>Org Rev.Bulletin</vt:lpstr>
      <vt:lpstr>INFLOWS</vt:lpstr>
      <vt:lpstr>OUTFLOWS</vt:lpstr>
      <vt:lpstr>Trans INFLOWS</vt:lpstr>
      <vt:lpstr>Trans OUTFLOWS</vt:lpstr>
      <vt:lpstr>Tri-Year Comparison</vt:lpstr>
      <vt:lpstr>Calculations</vt:lpstr>
      <vt:lpstr>COVER!Print_Area</vt:lpstr>
      <vt:lpstr>'Org Rev.Bulletin'!Print_Area</vt:lpstr>
      <vt:lpstr>Remittance_Report</vt:lpstr>
      <vt:lpstr>Website__www.cima.ky</vt:lpstr>
    </vt:vector>
  </TitlesOfParts>
  <Company>Cayman Islands Monetary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Bailey, Jerome</dc:creator>
  <cp:lastModifiedBy>David Forbes</cp:lastModifiedBy>
  <cp:lastPrinted>2025-12-11T17:37:56Z</cp:lastPrinted>
  <dcterms:created xsi:type="dcterms:W3CDTF">2017-08-02T21:30:16Z</dcterms:created>
  <dcterms:modified xsi:type="dcterms:W3CDTF">2025-12-18T17:22:45Z</dcterms:modified>
</cp:coreProperties>
</file>